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967" firstSheet="31" activeTab="0"/>
  </bookViews>
  <sheets>
    <sheet name="Index" sheetId="1" r:id="rId1"/>
    <sheet name="Sch 1.1" sheetId="2" r:id="rId2"/>
    <sheet name="Sch 1.2" sheetId="3" r:id="rId3"/>
    <sheet name="Sch 2" sheetId="4" r:id="rId4"/>
    <sheet name="Sch 3" sheetId="5" r:id="rId5"/>
    <sheet name="Sch 4" sheetId="6" r:id="rId6"/>
    <sheet name="Sch 5" sheetId="7" r:id="rId7"/>
    <sheet name="Sch 6" sheetId="8" r:id="rId8"/>
    <sheet name="Sch 7" sheetId="9" r:id="rId9"/>
    <sheet name="Sch 8" sheetId="10" r:id="rId10"/>
    <sheet name="Sch 9" sheetId="11" r:id="rId11"/>
    <sheet name="Sch 10.1" sheetId="12" r:id="rId12"/>
    <sheet name="Sch 10.2" sheetId="13" r:id="rId13"/>
    <sheet name="Sch 11" sheetId="14" r:id="rId14"/>
    <sheet name="Sch 12" sheetId="15" r:id="rId15"/>
    <sheet name="Sch 13" sheetId="16" r:id="rId16"/>
    <sheet name="Sch 14" sheetId="17" r:id="rId17"/>
    <sheet name="Sch 15.1" sheetId="18" r:id="rId18"/>
    <sheet name="Sch 15.2" sheetId="19" r:id="rId19"/>
    <sheet name="Sch 16" sheetId="20" r:id="rId20"/>
    <sheet name="Sch 17.1" sheetId="21" r:id="rId21"/>
    <sheet name="Sch 17.2" sheetId="22" r:id="rId22"/>
    <sheet name="Sch 17.3" sheetId="23" r:id="rId23"/>
    <sheet name="Sch 17.4" sheetId="24" r:id="rId24"/>
    <sheet name="Sch 18 " sheetId="25" r:id="rId25"/>
    <sheet name="Sch 19" sheetId="26" r:id="rId26"/>
    <sheet name="Sch 20" sheetId="27" r:id="rId27"/>
    <sheet name="Sch 21" sheetId="28" r:id="rId28"/>
    <sheet name="Sch 22.1" sheetId="29" r:id="rId29"/>
    <sheet name="Sch 22.2" sheetId="30" r:id="rId30"/>
    <sheet name="Sch 22.3" sheetId="31" r:id="rId31"/>
    <sheet name="Sch 22.4" sheetId="32" r:id="rId32"/>
    <sheet name="Sch 23" sheetId="33" r:id="rId33"/>
    <sheet name="Sch 24" sheetId="34" r:id="rId34"/>
    <sheet name="Sch 25" sheetId="35" r:id="rId35"/>
    <sheet name="Sch 26" sheetId="36" r:id="rId36"/>
    <sheet name="Sch 27.1" sheetId="37" r:id="rId37"/>
    <sheet name="Sch 27.2" sheetId="38" r:id="rId38"/>
    <sheet name="Sch 28.1" sheetId="39" r:id="rId39"/>
    <sheet name="Sch 28.2" sheetId="40" r:id="rId40"/>
    <sheet name="Sch 28.3" sheetId="41" r:id="rId41"/>
    <sheet name="Sch 29" sheetId="42" r:id="rId42"/>
    <sheet name="Sch 30" sheetId="43" r:id="rId43"/>
    <sheet name="Sch 31" sheetId="44" r:id="rId44"/>
    <sheet name="Sch 32" sheetId="45" r:id="rId45"/>
    <sheet name="Sch 33" sheetId="46" r:id="rId46"/>
    <sheet name="Sch 34" sheetId="47" r:id="rId47"/>
    <sheet name="Sch 35 " sheetId="48" r:id="rId48"/>
    <sheet name="Sch 36" sheetId="49" r:id="rId49"/>
    <sheet name="Sch 37" sheetId="50" r:id="rId50"/>
    <sheet name="Sch 38" sheetId="51" r:id="rId51"/>
    <sheet name="Sch 39 " sheetId="52" r:id="rId52"/>
    <sheet name="Sch 39 cont" sheetId="53" r:id="rId53"/>
  </sheets>
  <definedNames>
    <definedName name="_xlnm.Print_Area" localSheetId="0">'Index'!$A$1:$C$105</definedName>
    <definedName name="_xlnm.Print_Area" localSheetId="1">'Sch 1.1'!$A$1:$H$41</definedName>
    <definedName name="_xlnm.Print_Area" localSheetId="2">'Sch 1.2'!$A$1:$J$43</definedName>
    <definedName name="_xlnm.Print_Area" localSheetId="11">'Sch 10.1'!$A$1:$M$163</definedName>
    <definedName name="_xlnm.Print_Area" localSheetId="12">'Sch 10.2'!$A$1:$L$58</definedName>
    <definedName name="_xlnm.Print_Area" localSheetId="13">'Sch 11'!$A$1:$G$31</definedName>
    <definedName name="_xlnm.Print_Area" localSheetId="14">'Sch 12'!$A$1:$N$140</definedName>
    <definedName name="_xlnm.Print_Area" localSheetId="15">'Sch 13'!$A$1:$J$57</definedName>
    <definedName name="_xlnm.Print_Area" localSheetId="16">'Sch 14'!$A$1:$B$34</definedName>
    <definedName name="_xlnm.Print_Area" localSheetId="17">'Sch 15.1'!$A$1:$G$43</definedName>
    <definedName name="_xlnm.Print_Area" localSheetId="18">'Sch 15.2'!$A$1:$I$42</definedName>
    <definedName name="_xlnm.Print_Area" localSheetId="19">'Sch 16'!$A$1:$E$40</definedName>
    <definedName name="_xlnm.Print_Area" localSheetId="20">'Sch 17.1'!$A$1:$I$63</definedName>
    <definedName name="_xlnm.Print_Area" localSheetId="21">'Sch 17.2'!$A$1:$I$54</definedName>
    <definedName name="_xlnm.Print_Area" localSheetId="22">'Sch 17.3'!$A$1:$E$16</definedName>
    <definedName name="_xlnm.Print_Area" localSheetId="23">'Sch 17.4'!$A$1:$E$41</definedName>
    <definedName name="_xlnm.Print_Area" localSheetId="24">'Sch 18 '!$A$1:$G$94</definedName>
    <definedName name="_xlnm.Print_Area" localSheetId="25">'Sch 19'!$A$1:$H$37</definedName>
    <definedName name="_xlnm.Print_Area" localSheetId="3">'Sch 2'!$A$1:$Z$212</definedName>
    <definedName name="_xlnm.Print_Area" localSheetId="26">'Sch 20'!$A$1:$F$68</definedName>
    <definedName name="_xlnm.Print_Area" localSheetId="27">'Sch 21'!$A$1:$E$39</definedName>
    <definedName name="_xlnm.Print_Area" localSheetId="30">'Sch 22.3'!$A$1:$E$32</definedName>
    <definedName name="_xlnm.Print_Area" localSheetId="31">'Sch 22.4'!$A$1:$F$32</definedName>
    <definedName name="_xlnm.Print_Area" localSheetId="32">'Sch 23'!$A$1:$O$77</definedName>
    <definedName name="_xlnm.Print_Area" localSheetId="33">'Sch 24'!$A$1:$K$202</definedName>
    <definedName name="_xlnm.Print_Area" localSheetId="34">'Sch 25'!$A$1:$J$50</definedName>
    <definedName name="_xlnm.Print_Area" localSheetId="35">'Sch 26'!$A$1:$C$29</definedName>
    <definedName name="_xlnm.Print_Area" localSheetId="36">'Sch 27.1'!$A$1:$E$27</definedName>
    <definedName name="_xlnm.Print_Area" localSheetId="37">'Sch 27.2'!$A$1:$J$30</definedName>
    <definedName name="_xlnm.Print_Area" localSheetId="39">'Sch 28.2'!$A$1:$L$73</definedName>
    <definedName name="_xlnm.Print_Area" localSheetId="40">'Sch 28.3'!$A$1:$K$44</definedName>
    <definedName name="_xlnm.Print_Area" localSheetId="41">'Sch 29'!$A$1:$P$86</definedName>
    <definedName name="_xlnm.Print_Area" localSheetId="4">'Sch 3'!$A$1:$H$70</definedName>
    <definedName name="_xlnm.Print_Area" localSheetId="45">'Sch 33'!$A$1:$Y$101</definedName>
    <definedName name="_xlnm.Print_Area" localSheetId="46">'Sch 34'!$A$1:$X$101</definedName>
    <definedName name="_xlnm.Print_Area" localSheetId="49">'Sch 37'!#REF!</definedName>
    <definedName name="_xlnm.Print_Area" localSheetId="51">'Sch 39 '!#REF!</definedName>
    <definedName name="_xlnm.Print_Area" localSheetId="52">'Sch 39 cont'!#REF!</definedName>
    <definedName name="_xlnm.Print_Area" localSheetId="5">'Sch 4'!$A$1:$I$77</definedName>
    <definedName name="_xlnm.Print_Area" localSheetId="6">'Sch 5'!$A$1:$I$112</definedName>
    <definedName name="_xlnm.Print_Area" localSheetId="7">'Sch 6'!$A$1:$P$131</definedName>
    <definedName name="_xlnm.Print_Area" localSheetId="8">'Sch 7'!$A$1:$F$37</definedName>
    <definedName name="_xlnm.Print_Area" localSheetId="9">'Sch 8'!$A$1:$K$78</definedName>
    <definedName name="_xlnm.Print_Area" localSheetId="10">'Sch 9'!$A$1:$O$83</definedName>
    <definedName name="Z_4FE8A8A8_359D_4CBC_B744_FBC90B7D1F50_.wvu.Cols" localSheetId="33" hidden="1">'Sch 24'!#REF!</definedName>
    <definedName name="Z_4FE8A8A8_359D_4CBC_B744_FBC90B7D1F50_.wvu.Cols" localSheetId="37" hidden="1">'Sch 27.2'!$AA:$AC</definedName>
    <definedName name="Z_4FE8A8A8_359D_4CBC_B744_FBC90B7D1F50_.wvu.Cols" localSheetId="6" hidden="1">'Sch 5'!$L:$M</definedName>
    <definedName name="Z_4FE8A8A8_359D_4CBC_B744_FBC90B7D1F50_.wvu.PrintArea" localSheetId="1" hidden="1">'Sch 1.1'!$A$1:$I$26</definedName>
    <definedName name="Z_4FE8A8A8_359D_4CBC_B744_FBC90B7D1F50_.wvu.PrintArea" localSheetId="2" hidden="1">'Sch 1.2'!$A$1:$J$8</definedName>
    <definedName name="Z_4FE8A8A8_359D_4CBC_B744_FBC90B7D1F50_.wvu.PrintArea" localSheetId="11" hidden="1">'Sch 10.1'!$A$1:$M$163</definedName>
    <definedName name="Z_4FE8A8A8_359D_4CBC_B744_FBC90B7D1F50_.wvu.PrintArea" localSheetId="12" hidden="1">'Sch 10.2'!$A$1:$L$58</definedName>
    <definedName name="Z_4FE8A8A8_359D_4CBC_B744_FBC90B7D1F50_.wvu.PrintArea" localSheetId="14" hidden="1">'Sch 12'!$A$1:$N$147</definedName>
    <definedName name="Z_4FE8A8A8_359D_4CBC_B744_FBC90B7D1F50_.wvu.PrintArea" localSheetId="17" hidden="1">'Sch 15.1'!$A$1:$H$23</definedName>
    <definedName name="Z_4FE8A8A8_359D_4CBC_B744_FBC90B7D1F50_.wvu.PrintArea" localSheetId="18" hidden="1">'Sch 15.2'!$A$1:$J$22</definedName>
    <definedName name="Z_4FE8A8A8_359D_4CBC_B744_FBC90B7D1F50_.wvu.PrintArea" localSheetId="19" hidden="1">'Sch 16'!$A$1:$E$15</definedName>
    <definedName name="Z_4FE8A8A8_359D_4CBC_B744_FBC90B7D1F50_.wvu.PrintArea" localSheetId="24" hidden="1">'Sch 18 '!$A$1:$G$99</definedName>
    <definedName name="Z_4FE8A8A8_359D_4CBC_B744_FBC90B7D1F50_.wvu.PrintArea" localSheetId="25" hidden="1">'Sch 19'!$A$1:$L$6</definedName>
    <definedName name="Z_4FE8A8A8_359D_4CBC_B744_FBC90B7D1F50_.wvu.PrintArea" localSheetId="3" hidden="1">'Sch 2'!$A$1:$Z$202</definedName>
    <definedName name="Z_4FE8A8A8_359D_4CBC_B744_FBC90B7D1F50_.wvu.PrintArea" localSheetId="33" hidden="1">'Sch 24'!$A$1:$J$174</definedName>
    <definedName name="Z_4FE8A8A8_359D_4CBC_B744_FBC90B7D1F50_.wvu.PrintArea" localSheetId="37" hidden="1">'Sch 27.2'!$B$1:$Y$28</definedName>
    <definedName name="Z_4FE8A8A8_359D_4CBC_B744_FBC90B7D1F50_.wvu.PrintArea" localSheetId="40" hidden="1">'Sch 28.3'!$A$1:$K$44</definedName>
    <definedName name="Z_4FE8A8A8_359D_4CBC_B744_FBC90B7D1F50_.wvu.PrintArea" localSheetId="41" hidden="1">'Sch 29'!#REF!</definedName>
    <definedName name="Z_4FE8A8A8_359D_4CBC_B744_FBC90B7D1F50_.wvu.PrintArea" localSheetId="4" hidden="1">'Sch 3'!$A$1:$H$70</definedName>
    <definedName name="Z_4FE8A8A8_359D_4CBC_B744_FBC90B7D1F50_.wvu.PrintArea" localSheetId="42" hidden="1">'Sch 30'!#REF!</definedName>
    <definedName name="Z_4FE8A8A8_359D_4CBC_B744_FBC90B7D1F50_.wvu.PrintArea" localSheetId="43" hidden="1">'Sch 31'!#REF!</definedName>
    <definedName name="Z_4FE8A8A8_359D_4CBC_B744_FBC90B7D1F50_.wvu.PrintArea" localSheetId="44" hidden="1">'Sch 32'!#REF!</definedName>
    <definedName name="Z_4FE8A8A8_359D_4CBC_B744_FBC90B7D1F50_.wvu.PrintArea" localSheetId="45" hidden="1">'Sch 33'!#REF!</definedName>
    <definedName name="Z_4FE8A8A8_359D_4CBC_B744_FBC90B7D1F50_.wvu.PrintArea" localSheetId="46" hidden="1">'Sch 34'!#REF!</definedName>
    <definedName name="Z_4FE8A8A8_359D_4CBC_B744_FBC90B7D1F50_.wvu.PrintArea" localSheetId="47" hidden="1">'Sch 35 '!#REF!</definedName>
    <definedName name="Z_4FE8A8A8_359D_4CBC_B744_FBC90B7D1F50_.wvu.PrintArea" localSheetId="48" hidden="1">'Sch 36'!#REF!</definedName>
    <definedName name="Z_4FE8A8A8_359D_4CBC_B744_FBC90B7D1F50_.wvu.PrintArea" localSheetId="49" hidden="1">'Sch 37'!#REF!</definedName>
    <definedName name="Z_4FE8A8A8_359D_4CBC_B744_FBC90B7D1F50_.wvu.PrintArea" localSheetId="50" hidden="1">'Sch 38'!#REF!</definedName>
    <definedName name="Z_4FE8A8A8_359D_4CBC_B744_FBC90B7D1F50_.wvu.PrintArea" localSheetId="51" hidden="1">'Sch 39 '!#REF!</definedName>
    <definedName name="Z_4FE8A8A8_359D_4CBC_B744_FBC90B7D1F50_.wvu.PrintArea" localSheetId="52" hidden="1">'Sch 39 cont'!#REF!</definedName>
    <definedName name="Z_4FE8A8A8_359D_4CBC_B744_FBC90B7D1F50_.wvu.PrintArea" localSheetId="5" hidden="1">'Sch 4'!$A$1:$I$75</definedName>
    <definedName name="Z_4FE8A8A8_359D_4CBC_B744_FBC90B7D1F50_.wvu.PrintArea" localSheetId="6" hidden="1">'Sch 5'!$A$1:$I$90</definedName>
    <definedName name="Z_4FE8A8A8_359D_4CBC_B744_FBC90B7D1F50_.wvu.PrintArea" localSheetId="7" hidden="1">'Sch 6'!$A$1:$P$91</definedName>
    <definedName name="Z_4FE8A8A8_359D_4CBC_B744_FBC90B7D1F50_.wvu.PrintArea" localSheetId="8" hidden="1">'Sch 7'!$A$1:$F$41</definedName>
    <definedName name="Z_4FE8A8A8_359D_4CBC_B744_FBC90B7D1F50_.wvu.PrintArea" localSheetId="9" hidden="1">'Sch 8'!$A$1:$K$85</definedName>
    <definedName name="Z_4FE8A8A8_359D_4CBC_B744_FBC90B7D1F50_.wvu.PrintArea" localSheetId="10" hidden="1">'Sch 9'!$A$1:$O$88</definedName>
    <definedName name="Z_4FE8A8A8_359D_4CBC_B744_FBC90B7D1F50_.wvu.Rows" localSheetId="36" hidden="1">'Sch 27.1'!#REF!</definedName>
    <definedName name="Z_4FE8A8A8_359D_4CBC_B744_FBC90B7D1F50_.wvu.Rows" localSheetId="8" hidden="1">'Sch 7'!#REF!</definedName>
  </definedNames>
  <calcPr fullCalcOnLoad="1"/>
</workbook>
</file>

<file path=xl/sharedStrings.xml><?xml version="1.0" encoding="utf-8"?>
<sst xmlns="http://schemas.openxmlformats.org/spreadsheetml/2006/main" count="4571" uniqueCount="1726">
  <si>
    <r>
      <t xml:space="preserve">14a  </t>
    </r>
    <r>
      <rPr>
        <sz val="11"/>
        <color indexed="8"/>
        <rFont val="Pru Sans Normal"/>
        <family val="0"/>
      </rPr>
      <t>Comprising £66 million for solvency capital and £27 million for business development.</t>
    </r>
  </si>
  <si>
    <t>policyholders for single premium deferred annuity business</t>
  </si>
  <si>
    <t xml:space="preserve">Expected long-term rate of inflation </t>
  </si>
  <si>
    <t>Asian Operations</t>
  </si>
  <si>
    <t>China</t>
  </si>
  <si>
    <t>India</t>
  </si>
  <si>
    <t>Indonesia</t>
  </si>
  <si>
    <t>Japan</t>
  </si>
  <si>
    <t>Korea</t>
  </si>
  <si>
    <t>Malaysia</t>
  </si>
  <si>
    <t>Philippines</t>
  </si>
  <si>
    <t>Singapore</t>
  </si>
  <si>
    <t>Thailand</t>
  </si>
  <si>
    <t>Vietnam</t>
  </si>
  <si>
    <t>Details are given below of the key characteristics and calibrations of each model.</t>
  </si>
  <si>
    <t>Increase by 0.2% from 5.9% to 6.1%</t>
  </si>
  <si>
    <t>Rate of inflation</t>
  </si>
  <si>
    <t>Other schemes</t>
  </si>
  <si>
    <t>PSPS</t>
  </si>
  <si>
    <t>Equities</t>
  </si>
  <si>
    <t>Bonds</t>
  </si>
  <si>
    <t>Properties</t>
  </si>
  <si>
    <t>Total value of assets</t>
  </si>
  <si>
    <t>Present value of benefit obligations</t>
  </si>
  <si>
    <t>Pre-tax surplus/(deficit)</t>
  </si>
  <si>
    <t>US</t>
  </si>
  <si>
    <t>Asian asset management operations</t>
  </si>
  <si>
    <t>Mark to market value movements on Jackson assets backing surplus and required capital</t>
  </si>
  <si>
    <t>Adjustment for net of tax asset management projected profits of covered business</t>
  </si>
  <si>
    <t>Exchange movements</t>
  </si>
  <si>
    <t>Expected return on existing business</t>
  </si>
  <si>
    <t>Changes in operating assumptions and experience variances</t>
  </si>
  <si>
    <t>Total                          long-term</t>
  </si>
  <si>
    <t>In adopting the EEV Principles, Prudential has based encumbered capital on its internal targets for economic capital, subject to it being at least the local statutory minimum requirements. Economic capital is assessed using internal models but, when applying the EEV Principles, Prudential does not take credit for the significant diversification benefits that exist within the Group. For with-profits business written in a segregated life fund, as is the case in the Asia and the UK, the capital available in the fund is sufficient to meet the encumbered capital requirements.  For shareholder-backed business the following capital requirements apply:</t>
  </si>
  <si>
    <t>The economic assumptions used for the stochastic calculations are consistent with those used for the deterministic calculations described above. Assumptions specific to the stochastic calculations, such as the volatilities of asset returns, reflect local market conditions and are based on a combination of actual market data, historic market data and an assessment of longer-term economic conditions. Common principles have been adopted across the Group for the stochastic asset models, for example, separate modelling of individual asset classes but with allowance for correlation between the various asset classes.</t>
  </si>
  <si>
    <t xml:space="preserve">Asia Regional Head Office </t>
  </si>
  <si>
    <t>£bn</t>
  </si>
  <si>
    <t>Foreign currency translation:  Rates of exchange</t>
  </si>
  <si>
    <t>The following translation rates have been applied:</t>
  </si>
  <si>
    <t>Average</t>
  </si>
  <si>
    <t>Local currency : £</t>
  </si>
  <si>
    <t>Hong Kong</t>
  </si>
  <si>
    <t>USA</t>
  </si>
  <si>
    <t>Schedule 12</t>
  </si>
  <si>
    <t>Other net liabilities</t>
  </si>
  <si>
    <t>PRUDENTIAL PLC - NEW BUSINESS - QUARTER 4 2008 VERSUS QUARTER 3 2008</t>
  </si>
  <si>
    <t>Q 3 2008</t>
  </si>
  <si>
    <t>Q3 2008</t>
  </si>
  <si>
    <t>Intra-group dividends (including statutory transfer) and investment in operations</t>
  </si>
  <si>
    <t>Movement in own shares in respect of share-based payment plans</t>
  </si>
  <si>
    <t>Movement on Prudential plc shares purchased by unit trusts consolidated under IFRS</t>
  </si>
  <si>
    <t>New share capital subscribed</t>
  </si>
  <si>
    <t>1 January 2008</t>
  </si>
  <si>
    <t>The Group analyses its EEV basis results so as to distinguish operating profit based on longer-term investment returns from other constituent elements of total profit. The other constituent elements i.e. the items excluded from operating profit based on longer-term investment are explained on schedule 6.</t>
  </si>
  <si>
    <t>Changes in non-operating assumptions and experience variances and minority interests</t>
  </si>
  <si>
    <t>Embedded value at 31 Dec 2008</t>
  </si>
  <si>
    <t>Embedded         value at 31 Dec 2007</t>
  </si>
  <si>
    <t>Profit (loss) after tax</t>
  </si>
  <si>
    <t>Profit (loss) before tax</t>
  </si>
  <si>
    <t>Discontinued operations relate to Egg banking operations.</t>
  </si>
  <si>
    <t>Broker-dealer, asset management and Curian operations</t>
  </si>
  <si>
    <t>(i) Effect of change in UK corporate tax rate</t>
  </si>
  <si>
    <t>Asian operations (note 6d(i))</t>
  </si>
  <si>
    <t xml:space="preserve">      Discretionary</t>
  </si>
  <si>
    <t>Annual Premium and Contribution Equivalent</t>
  </si>
  <si>
    <t>Embedded value</t>
  </si>
  <si>
    <t>long-term</t>
  </si>
  <si>
    <t>operations</t>
  </si>
  <si>
    <t>Adjustment from post-tax longer-term investment returns to post-tax actual investment returns</t>
  </si>
  <si>
    <t>Adjustment for effect of mark to market value movements on core borrowings</t>
  </si>
  <si>
    <t>Changes in operating assumptions and experience variances:</t>
  </si>
  <si>
    <t>Included in EEV basis shareholders' funds of long-term business operations of £14,522 million (2007: £13,828 million) is £409 million (2007: £349 million) in respect of asset management business falling within the scope of covered business as follows:</t>
  </si>
  <si>
    <t xml:space="preserve"> Required</t>
  </si>
  <si>
    <t>Capital</t>
  </si>
  <si>
    <t xml:space="preserve"> Net Worth </t>
  </si>
  <si>
    <t xml:space="preserve"> Value of in-force</t>
  </si>
  <si>
    <t xml:space="preserve"> Total </t>
  </si>
  <si>
    <t>Underlying movement</t>
  </si>
  <si>
    <t>Business in force   - expected transfer</t>
  </si>
  <si>
    <t>Investment movements and economic effects:</t>
  </si>
  <si>
    <t>Insurance contract liabilities</t>
  </si>
  <si>
    <t>European Embedded Value (EEV) basis results*</t>
  </si>
  <si>
    <t xml:space="preserve">(d) Effect on the Group's 2007 earnings per share comparative figures </t>
  </si>
  <si>
    <t>The annual premium equivalent sales for insurance products shown above include contributions for contracts that are classified as 'investment contracts' under IFRS 4 as they do not contain significant insurance risk. Additional details on the basis of preparation are shown on schedule 39.</t>
  </si>
  <si>
    <t>Variance from expected tax charge:</t>
  </si>
  <si>
    <t>IFRS basis results - Retirement benefits - summary of financial position of defined benefit pension schemes (continued)</t>
  </si>
  <si>
    <t>Pillar I reserves are calculated using a similar allowance for credit risk. For EEV reporting the allowance for short-term credit risk is assumed to be released gradually over the five year period following the valuation date.</t>
  </si>
  <si>
    <t>The charge of £(111) million relates primarily to unit-linked business and predominantly represents the capitalised loss of future fees from the fall in market values experienced during the year.</t>
  </si>
  <si>
    <t>DAC amortisation (Jackson only)</t>
  </si>
  <si>
    <t>Unit-linked  liabilities</t>
  </si>
  <si>
    <t>Variable annuity separate account liabilities</t>
  </si>
  <si>
    <t>The positive investment-related items and other movements seen within Other during 2008 are principally driven from unwinding the discounted liabilities using the valuation interest rate.  Unit-linked and with-profits are mainly impacted by market movements.</t>
  </si>
  <si>
    <t>Actuarial and other gains and losses</t>
  </si>
  <si>
    <t>The Company has adopted IFRIC 14 for pension schemes as explained in schedule 25.</t>
  </si>
  <si>
    <t>Service cost</t>
  </si>
  <si>
    <t>Consistent with the derecognition of the Company’s interest in the underlying IAS 19 surplus of PSPS, the effect of the adoption of IFRIC 14 on operating results based on longer-term investment returns is to replace the usual IAS 19 pension charges and credits with the cash cost of contributions for ongoing service of active members. The usual IAS 19 pension charges and credits for PSPS include the service costs, finance income and curtailment credit as shown in the table above. As a result of the adoption of IFRIC 14, the movements between the two reporting dates impacted reflect the payment of cash contributions for ongoing service for active members. In addition, the charge to the operating results also includes a charge for the unwind of discount on the opening provision for deficit funding for PSPS.</t>
  </si>
  <si>
    <t>The components of the credit (charge) for actuarial gains and losses (gross of allocation of the share attributable to the PAC with-profits fund) are as follows:</t>
  </si>
  <si>
    <t>Gains on changes of assumptions for plan liabilities</t>
  </si>
  <si>
    <t>Experience gains on liabilities</t>
  </si>
  <si>
    <t>Actuarial and other gains and losses after the adoption of IFRIC 14</t>
  </si>
  <si>
    <t>The net charge for actuarial and other gains and losses is recorded within the income statement but, within the supplementary analysis of profit, it is excluded from operating profit based on longer-term investment returns.</t>
  </si>
  <si>
    <t>The discount rate at 31 December 2008 of 6.1 per cent has been determined by reference to an 'AA' corporate bond index adjusted to allow for the difference in duration between the index and the pension liabilities.</t>
  </si>
  <si>
    <t>The underlying balance sheet of the pension schemes on an economic basis before the effect of the adoption of IFRIC 14 for pension schemes is as follows:</t>
  </si>
  <si>
    <t>The table below shows the sensitivity of the underlying PSPS, Scottish Amicable and M&amp;G pension scheme liabilities at 31 December 2008 of £4,075 million, £354 million and £157 million respectively (2007: £4,361 million, £454 million and £189 million respectively) to changes in discount rates and inflation rates.</t>
  </si>
  <si>
    <t xml:space="preserve">This adoption of the principles of IFRIC 14 has had an effect on the Group’s interest in the financial position of the Group’s main UK defined benefit pension scheme, the Prudential Staff Pension Scheme (PSPS). The effect relates solely to the accounting measurement of the Group’s interest in the financial position of PSPS. Adoption of the principles of IFRIC 14 does not affect the Group’s interest in the Group’s other defined benefit pension schemes. </t>
  </si>
  <si>
    <t>The asset and liabilities of PSPS are unaffected by the impact of the adoption of IFRIC 14. PSPS is managed on an economic basis for the longer-term benefit of its current and deferred pensioners and active members. The surplus in PSPS is available to absorb future adverse asset value movements and, if required, strengthening in mortality assumptions. The fluctuating nature of the surplus is demonstrated by the increase in the underlying gross surplus from £528m at 31 December 2007 to £728m at 31 December 2008 as shown in schedule 24.</t>
  </si>
  <si>
    <t>Loss (profit) for the year</t>
  </si>
  <si>
    <t>Shareholders’ equity at the end of the year (schedule 21)</t>
  </si>
  <si>
    <t>The positive investment-related items and other movements during 2008 within Fixed annuity, GIC and other business principally represents interest credited to policyholder accounts and increases in reserves for variable annuity guarantees.  Variable annuity separate account liabilities are mainly impacted by market movements.</t>
  </si>
  <si>
    <t xml:space="preserve">The credit for the effect of changes in economic assumptions for 2008 for US operations of £267 million primarily arises as a result of the impact of a change in the risk discount rate of £454 million, partially offset by the impact of a decrease in the variable annuity separate account return of £(230) million, both movements reflecting the 180 bps reduction in the 10-year Treasury rate as shown in schedule 2.  </t>
  </si>
  <si>
    <t xml:space="preserve">Operating profit, based on longer-term investment returns, after related tax and minority interests </t>
  </si>
  <si>
    <t>Profit for the year from discontinued operations (note 1.2d)</t>
  </si>
  <si>
    <t xml:space="preserve">Operating profit, based on longer-term investment returns, after related tax and minority interests  </t>
  </si>
  <si>
    <t>Net asset value per share attributable to equity shareholders (note 1.2e)</t>
  </si>
  <si>
    <t>Net asset value per share attributable to equity shareholders (note 1.1d)</t>
  </si>
  <si>
    <t>The negative expense experience variance of £(34) million for 2008 includes £(11) million arising in Korea, reflecting lower sales, and includes a charge of £(9) million for expense overruns for China which is at a relatively early stage of development, for which the expenses for new business are in excess of the target levels factored into the valuation of new business.  On the basis of current plans the target level for expenses for this operation is planned to be attained in 2012.  The negative experience variance in 2007 of £(27) million arose in China of £(12) million and India of £(15) million.</t>
  </si>
  <si>
    <t>Adjustments in respect of certain statutory reserves, required capital and surplus note borrowings.</t>
  </si>
  <si>
    <t>The surplus note borrowings have been reflected as contributing to the capital in the net worth but with the obligation deducted from the value of in-force business.</t>
  </si>
  <si>
    <r>
      <t>Surplus note borrowings</t>
    </r>
    <r>
      <rPr>
        <vertAlign val="superscript"/>
        <sz val="10"/>
        <rFont val="Arial"/>
        <family val="2"/>
      </rPr>
      <t>3</t>
    </r>
  </si>
  <si>
    <t xml:space="preserve">The table below shows how the VIF generated by the in-force business at 31 December 2008 and the associated required capital is modelled as emerging into free surplus over future years.  </t>
  </si>
  <si>
    <t>On profit for the year after tax and minority interests from continuing operations</t>
  </si>
  <si>
    <t>On profit for the year after tax and minority interests from discontinued operations</t>
  </si>
  <si>
    <t>Net asset value per share attributable to equity shareholders (note 15.1b)</t>
  </si>
  <si>
    <t>Net asset value per share attributable to equity shareholders (note 15.2c)</t>
  </si>
  <si>
    <t>• UK general insurance commission of £44 million (2007: £4 million) has been included within the other income line.</t>
  </si>
  <si>
    <t>• Group Head Office (GHO) expenses consist of other operating income and expenditure, UK restructuring costs and development costs.</t>
  </si>
  <si>
    <t>In total, for 2008, the effect of changes to the allowance for credit risk and the effect of portfolio rebalancing in PRIL and the PAC non-profit sub-fund gives rise to a charge of £23 million. The amount including a charge of £413 million for additional risk allowance in line with the assumptions shown above for the portfolio as a whole.  Partially offsetting this is a credit of £390 million for the effect of £2.8 billion of portfolio rebalancing to more closely align with management benchmark.  The credit reflects the additional yield expected after allowing for additional credit risk arising from the rebalancing.</t>
  </si>
  <si>
    <t>Effect of the adoption of IFRIC 14 for pension schemes</t>
  </si>
  <si>
    <t xml:space="preserve">Investment-related items and other movements </t>
  </si>
  <si>
    <t>Schedule 30 - Actual Exchange Rate</t>
  </si>
  <si>
    <t>Schedule 29 - Constant Exchange Rate</t>
  </si>
  <si>
    <t xml:space="preserve">  The actuarial assumptions applied in determining the underlying pension scheme liabilities of the UK schemes are as follows:</t>
  </si>
  <si>
    <t>The experience gains on the underlying PSPS scheme liabilities relates mainly to the 'true-up' reflecting improvements in data consequent upon the ongoing triennial valuation of PSPS.</t>
  </si>
  <si>
    <t>Consistent with the derecognition of the Company’s interest in the underlying  IAS 19 surplus of PSPS, the actuarial gains and losses do not include those of PSPS.  In addition, as a result of the adoption of IFRIC 14, the Group has recognised a provision for deficit funding to 5 April 2010 in respect of PSPS.  The change in 2008 in relation to this provision is recognised above as other gains and losses on defined benefit pension schemes of £13 million.</t>
  </si>
  <si>
    <t>The discounted value of in-force business and required capital can be reconciled to the analysis of free surplus crystallisation as follows:</t>
  </si>
  <si>
    <t>Value of in-force (VIF) (schedule 10.1)</t>
  </si>
  <si>
    <t>Pre-tax expected long-term nominal rate of return for shareholder-backed annuity business (note (iii)):</t>
  </si>
  <si>
    <t>Increase in scheme liabilities by:</t>
  </si>
  <si>
    <t>Scottish Amicable</t>
  </si>
  <si>
    <t>Decrease in scheme liabilities by:</t>
  </si>
  <si>
    <t xml:space="preserve">PSPS </t>
  </si>
  <si>
    <t>Decrease scheme liabilities by:</t>
  </si>
  <si>
    <t>Schedule 24                  (continued)</t>
  </si>
  <si>
    <t>Mark to market value movements on core borrowings      (note 1.1b)</t>
  </si>
  <si>
    <t>Profit (loss) after tax and minority interests</t>
  </si>
  <si>
    <t>Mark to market value movements on core borrowings            (note 1.2b)</t>
  </si>
  <si>
    <t xml:space="preserve">In most countries, the long-term expected rates of return on investments and risk discount rates are set by reference to period end rates of return on cash or fixed interest securities. For the Group’s Asian operations, the active basis is appropriate for business written in Japan, Korea and US dollar denominated business written in Hong Kong.  Except in respect of the projected returns of holdings of Asian debt and equity securities for those countries where long-term fixed interest markets are less established, the ‘active’ basis of assumption setting has been applied in preparing the results of all the Group’s US and UK long-term business operations. </t>
  </si>
  <si>
    <t>Investment return and other income (note 3b)</t>
  </si>
  <si>
    <t>Restructuring costs (note 3c)</t>
  </si>
  <si>
    <t>The results for continuing operations shown above exclude those in respect of discontinued banking operations, which were sold on 1 May 2007. In addition to the effect of the adoption of IFRIC 14 for pension schemes, as detailed on schedule 13, the 2007 comparatives reflect some minor adjustments as detailed on schedule 4 (notes 4g and 4i) and schedule 5 (notes 5b(ii) and 5d(iii)).</t>
  </si>
  <si>
    <t>10.2a</t>
  </si>
  <si>
    <t>(note 10.2b)</t>
  </si>
  <si>
    <t>10.2b</t>
  </si>
  <si>
    <t>(note 10.2c)</t>
  </si>
  <si>
    <t>10.2c</t>
  </si>
  <si>
    <t>UKIO additional credit provisions (note 10.2d)</t>
  </si>
  <si>
    <t>10.2d</t>
  </si>
  <si>
    <t>Other investment movements and effect of changes in economic assumptions (note 10.2e)</t>
  </si>
  <si>
    <t>10.2e</t>
  </si>
  <si>
    <t>Other investment movements (note 10.2f)</t>
  </si>
  <si>
    <t>10.2f</t>
  </si>
  <si>
    <t>Effect of changes in economic assumptions (note 10.2g)</t>
  </si>
  <si>
    <t>10.2g</t>
  </si>
  <si>
    <t>10.2h</t>
  </si>
  <si>
    <t>Net cash flows to parent company (note 10.2h)</t>
  </si>
  <si>
    <t>Other items (note 10.2i)</t>
  </si>
  <si>
    <t>10.2i</t>
  </si>
  <si>
    <t>Other (note 10.2j)</t>
  </si>
  <si>
    <t>10.2j</t>
  </si>
  <si>
    <t>Comprising £66 million for solvency capital and £27 million for business development.</t>
  </si>
  <si>
    <t>US                       (schedule 22.3)</t>
  </si>
  <si>
    <t>26a</t>
  </si>
  <si>
    <t>26b</t>
  </si>
  <si>
    <t>The carrying value of the IFRS equity reflects the application of ‘grandfathered’ US GAAP under IFRS 4.  This does not, and is not designed to include the cost of holding economic capital, to support the legacy interest rate guaranteed products as recognised for reporting under the Company’s supplementary reporting basis under European Embedded Value principles.</t>
  </si>
  <si>
    <t>Investment-related items and other movements (note 22.4a)</t>
  </si>
  <si>
    <t>22.4a</t>
  </si>
  <si>
    <t>Other operations (note 6a(iv))</t>
  </si>
  <si>
    <t>Investment spread</t>
  </si>
  <si>
    <t>Net expense margin</t>
  </si>
  <si>
    <t>Investment-related items and other movements (note 22.3a)</t>
  </si>
  <si>
    <t>22.3a</t>
  </si>
  <si>
    <t>Short-term allowance for credit risk (note (iv))</t>
  </si>
  <si>
    <t>The tax charge for 2008 includes the notional tax gross up of £4 million attaching to the change of corporate tax rate in Indonesia and in 2007 of £26 million attaching to the change of corporate tax rates in China, Malaysia, Singapore and the UK.</t>
  </si>
  <si>
    <t>- effect of adoption of principles of IFRIC 14 for pension schemes</t>
  </si>
  <si>
    <t>Investment in operations reflects increases in share capital. This includes certain non-cash items as detailed in note 10.2j on schedule 10.2.</t>
  </si>
  <si>
    <t>Cash flows are projected on a certainty equivalent basis and are discounted at the appropriate risk discount rate.  The modelled cash flows use the same methodology underpinning the Group’s embedded value methodology reporting and so is subject to the same assumptions and sensitivities.</t>
  </si>
  <si>
    <t>effect of adoption of IFRIC 14 for pension schemes</t>
  </si>
  <si>
    <t>after adoption of IFRIC 14 for pension schemes</t>
  </si>
  <si>
    <t>effect of adoption of IFRIC 14  for pension schemes</t>
  </si>
  <si>
    <t>after adoption of IFRIC 14  for pension schemes</t>
  </si>
  <si>
    <t>The changes reflect the aggregate of those under IFRS and the shareholders' 10 per cent interest in the PAC with-profits element of the effect of the adoption of IFRIC 14 for pension schemes reflected under EEV reporting.</t>
  </si>
  <si>
    <t>Earnings           per share</t>
  </si>
  <si>
    <t>Investment by parent company (note 14a)</t>
  </si>
  <si>
    <t>2007 £m</t>
  </si>
  <si>
    <t>IFRS Operating profit</t>
  </si>
  <si>
    <t>(Loss) profit before tax attributable to shareholders:</t>
  </si>
  <si>
    <t xml:space="preserve">Shareholders’ share of actuarial and other gains and losses </t>
  </si>
  <si>
    <t>Shareholders' share of deficit on the Prudential Staff and Scottish Amicable defined benefit pension schemes (net of tax) (note 24b on schedule 24)</t>
  </si>
  <si>
    <t>(Loss) profit attributable to equity holders of the Company</t>
  </si>
  <si>
    <t>Net (decrease) increase in shareholders' equity</t>
  </si>
  <si>
    <t>IFRS basis results - Analysis of movement in policyholder liabilities and unallocated surplus of with-profits funds</t>
  </si>
  <si>
    <t>A reconciliation of the total policyholder liabilities and unallocated surplus of with-profit funds of the Group is as follows:</t>
  </si>
  <si>
    <t>A reconciliation of the total policyholder liabilities and unallocated surplus of with-profit funds of UK insurance operations is as follows:</t>
  </si>
  <si>
    <t>A reconciliation of the total policyholder liabilities of US insurance operations is as follows:</t>
  </si>
  <si>
    <t>A reconciliation of the total policyholder liabilities and unallocated surplus of with-profits funds of Asian insurance operations is as follows:</t>
  </si>
  <si>
    <t>23a</t>
  </si>
  <si>
    <t>The table reflects the financial position of the defined benefit schemes on an 'economic basis'. This is the IAS 19 basis adjusted to include scheme assets invested in Prudential Group insurance policies. At 31 December 2008, M&amp;G Pension Scheme had invested £157 million in Prudential Group insurance policies. The PSPS scheme has also invested £103 million of scheme assets in Prudential Group insurance policies, however the Company's interest in the financial position of PSPS is affected by the adoption of IFRIC 14 for pension schemes as explained in schedule 25.</t>
  </si>
  <si>
    <t xml:space="preserve">The shareholders' share of the aggregate deficit for PSPS and the Scottish Amicable Scheme at 31 December 2008 was £31 million (net of related tax) and is recorded within the Other operations shareholders' funds shown on schedule 20. </t>
  </si>
  <si>
    <t>The IAS 19 service costs and employer contributions for ongoing service of current employees have been apportioned in the ratio relevant to current activity. Reflecting these two elements, at 31 December 2008, the total share of the deficits on PSPS and the smaller Scottish Amicable scheme attributable to the PAC with-profits fund amounted to a deficit of £67 million and a deficit after related tax relief of £60 million.</t>
  </si>
  <si>
    <t>The effect of the adoption of IFRIC 14 for pension schemes on the Group's interest in the financial position of PSPS at 1 January 2008 is as follows:</t>
  </si>
  <si>
    <t>Effect of adoption of IFRIC 14</t>
  </si>
  <si>
    <t>The 2008 shareholders' share of actuarial losses for other schemes of £(8) million reflects the shortfall of market returns over long term assumptions partially offset by the effect of decreases in inflation rates and of an increase in risk discount rate.</t>
  </si>
  <si>
    <t xml:space="preserve">Shareholders' share of actuarial and other gains and losses on defined benefit pension schemes </t>
  </si>
  <si>
    <t xml:space="preserve">        Effect of adoption of IFRIC 14 for pension schemes</t>
  </si>
  <si>
    <t xml:space="preserve">Internal funds under management </t>
  </si>
  <si>
    <t>External funds shown above for 2008 of £55.5 billion (2007: £62.5 billion) comprise £62.3 billion (2007: £68.7 billion) in respect of investment products, as published in the 2008 New Business results on Schedule 32, less £6.8 billion (2007: £6.2 billion) that are classified within internal funds.</t>
  </si>
  <si>
    <t xml:space="preserve">              (Schedule 27.1)                                                            </t>
  </si>
  <si>
    <t xml:space="preserve">             (Note 27.2a)</t>
  </si>
  <si>
    <t>Loss for the year from continuing operations</t>
  </si>
  <si>
    <t>Profit for the year from continuing operations</t>
  </si>
  <si>
    <t>Profit for the year from discontinued operations</t>
  </si>
  <si>
    <t>This schedule classifies the Group's pre-tax operating earnings from long-term insurance operations into the underlying drivers of those profits, using four broad categories:</t>
  </si>
  <si>
    <t>DAC amortisation (Jackson only) (schedule 17.3)</t>
  </si>
  <si>
    <t>Net insurance margin</t>
  </si>
  <si>
    <t xml:space="preserve">DAC amortisation (Jackson only) </t>
  </si>
  <si>
    <t>The IFRS new business loss corresponds to approximately 7 per cent of new business APE premiums for 2008.</t>
  </si>
  <si>
    <t>For the India life operation, reflecting the initial development stage of the business, acquisition costs had previously not been deferred.  In 2008, £19 million of deferred acquisition costs, net of amortisation in the year, has been established.</t>
  </si>
  <si>
    <t>For the Korea life business, the deferral of acquisition costs had previously followed the local regulatory basis as being an appropriate proxy for the MSB basis.  The regulatory basis is subject to constraints in respect of assumptions for expense loadings, the amortisation period, and the DAC balance not being higher than the cash surrender value.  This basis is no longer appropriate and on adjusting the basis £9 million of DAC has been established that reflects a revised estimate of the 1 January 2008 balance and a charge of £26 million for current year acquisition costs (net of amortisation) for applying the more appropriate basis.</t>
  </si>
  <si>
    <t>The weighted components of the bond spread over swap rates for shareholder-backed fixed and linked annuity business for PRIL on the IFRS basis at 31 December 2008 based on the asset mix at that date are as follows:</t>
  </si>
  <si>
    <t>The approach for IFRS, however, aims to establish liabilities that are closer to ‘best estimate’.  The very prudent Pillar I regulatory basis reflects the overriding objective of ensuring sufficient provisions and capital to ensure payments to policyholders can be made.  In previous years long-term IFRS default assumptions where set mid-way between the EEV and Pillar I assumptions.  At 31 December 2008, in light of the increase in uncertainty surrounding future credit default experience, the IFRS long-term assumptions have been strengthened to bring them into line with the long-term Pillar I default assumptions.  In addition a short-term allowance for credit risk has been established but at a lower level than allowed for in the Pillar I regulatory basis.</t>
  </si>
  <si>
    <t>The items above represent the amounts attributable to changes in policyholder liabilities and unallocated surplus of with-profit funds as a result of each of the components listed.</t>
  </si>
  <si>
    <t xml:space="preserve"> Total</t>
  </si>
  <si>
    <t>(note 23a)</t>
  </si>
  <si>
    <t>(note 23b)</t>
  </si>
  <si>
    <t>(note 23c)</t>
  </si>
  <si>
    <t xml:space="preserve">Total credit (charge) without the effect of the adoption of IFRIC 14 </t>
  </si>
  <si>
    <t>Total credit (charge) after the adoption of IFRIC 14</t>
  </si>
  <si>
    <t>Underlying IAS 19 charge for other pension schemes</t>
  </si>
  <si>
    <t>Total charge without the effect of the adoption of IFRIC 14</t>
  </si>
  <si>
    <t>The PSPS has entered into a derivatives based strategy to match the duration and inflation profile of its liabilities. This involved a reallocation from other investments to cash-like investments with an interest and inflation swap overlay. In broad terms, the scheme is committed to making a series of payments related to LIBOR on a nominal amount and in return the scheme receives a series of fixed and inflation-linked payments which match a proportion of its liabilities. As at 31 December 2008, the nominal value of the interest and inflation swaps amounted to £1.2 billion and £0.3 billion respectively.</t>
  </si>
  <si>
    <t>(a) The reason for the adoption of IFRIC 14</t>
  </si>
  <si>
    <t xml:space="preserve">The Group has adopted IFRIC 14 for pension schemes in 2008. IFRIC 14 gives guidance on assessing the limit in IAS 19 on the amount of surplus in a defined benefit pension scheme that can be recognised as an asset thereby providing reliable and more relevant information. The recognition of an asset is restricted to those that are demonstrably recoverable, either by refund or reduction in future contributions. It also addresses when a minimum funding requirement might give rise to a liability. The assessment of recoverability and any additional liability is made by reference to the terms of the Trust Deed of pension schemes and, unless substantively enacted or contractually agreed, with no account taken of potential changes to current funding arrangements. </t>
  </si>
  <si>
    <t>(b) The summary effect of the adoption of IFRIC 14</t>
  </si>
  <si>
    <t>The 2008 and 2007 comparative figures have been adjusted accordingly for the adoption of IFRIC 14.</t>
  </si>
  <si>
    <t>Total Asian operations (note 17.2b)</t>
  </si>
  <si>
    <t>US variable annuity business - amortisation of deferred acquisition costs</t>
  </si>
  <si>
    <t>Schedule 17.4</t>
  </si>
  <si>
    <t>IFRS basis results - US variable annuity business - amortisation of deferred acquisition costs</t>
  </si>
  <si>
    <t>Under IFRS 4, the Group applies US GAAP to the insurance assets and liabilities of Jackson.  Under the US GAAP standard FAS 97, acquisition costs for Jackson’s fixed and variable annuity business are deferred and then amortised in line with the expected emergence of margins.  The amortisation profile is dependant on assumptions of which, for variable annuity business, the key assumption is the expected level of equity market returns.  For 2008 and recent previous years a rate of 8.4 per cent has been applied using, as is industry practice, a mean reversion methodology.</t>
  </si>
  <si>
    <t>Core borrowings of the Group are marked to market value under EEV. As the liabilities are generally held to maturity or for the long-term, no deferred tax asset or liability has been established on the difference (compared to IFRS) in carrying value. Accordingly, no deferred tax charge is recorded in the results against the 2007 credit.</t>
  </si>
  <si>
    <t>Net assets of operation</t>
  </si>
  <si>
    <t>Acquired goodwill</t>
  </si>
  <si>
    <t>Other information</t>
  </si>
  <si>
    <t>Funds under management</t>
  </si>
  <si>
    <t xml:space="preserve">Foreign currency translation </t>
  </si>
  <si>
    <t>New Business</t>
  </si>
  <si>
    <t>Notes to new business schedules</t>
  </si>
  <si>
    <t>Schedule 1.1</t>
  </si>
  <si>
    <t>EEV basis results</t>
  </si>
  <si>
    <t>Schedule cross reference</t>
  </si>
  <si>
    <t>Post-tax</t>
  </si>
  <si>
    <t xml:space="preserve">Shareholders' funds before capital charge </t>
  </si>
  <si>
    <t>Taiwan sensitivity to starting bond rates (i.e. the starting bond rate for the progression to the assumed long-term rate)</t>
  </si>
  <si>
    <t>Taiwan</t>
  </si>
  <si>
    <t>Pre-tax expected long-term nominal rate of return for US equities</t>
  </si>
  <si>
    <t>Schedule 2 (continued)</t>
  </si>
  <si>
    <t xml:space="preserve">Expected long-term </t>
  </si>
  <si>
    <t>rate of inflation</t>
  </si>
  <si>
    <t>31 Dec</t>
  </si>
  <si>
    <t>Asia total</t>
  </si>
  <si>
    <t>Foreign currency translation:  Effect of rate movements on results</t>
  </si>
  <si>
    <t>Long-term operations</t>
  </si>
  <si>
    <t>Page</t>
  </si>
  <si>
    <t>Supplementary information*</t>
  </si>
  <si>
    <r>
      <t>Total Investment Products Gross Inflows</t>
    </r>
    <r>
      <rPr>
        <b/>
        <vertAlign val="superscript"/>
        <sz val="10"/>
        <rFont val="Pru Sans Normal"/>
        <family val="0"/>
      </rPr>
      <t xml:space="preserve"> (2)</t>
    </r>
  </si>
  <si>
    <r>
      <t xml:space="preserve">Income Drawdown </t>
    </r>
    <r>
      <rPr>
        <vertAlign val="superscript"/>
        <sz val="10"/>
        <rFont val="Pru Sans Normal"/>
        <family val="0"/>
      </rPr>
      <t>(13)</t>
    </r>
  </si>
  <si>
    <r>
      <t xml:space="preserve">Pru Health </t>
    </r>
    <r>
      <rPr>
        <vertAlign val="superscript"/>
        <sz val="10"/>
        <rFont val="Pru Sans Normal"/>
        <family val="0"/>
      </rPr>
      <t>(12)</t>
    </r>
  </si>
  <si>
    <r>
      <t>US Insurance Operations</t>
    </r>
    <r>
      <rPr>
        <b/>
        <vertAlign val="superscript"/>
        <sz val="10"/>
        <rFont val="Pru Sans Normal"/>
        <family val="0"/>
      </rPr>
      <t xml:space="preserve"> (1b)</t>
    </r>
  </si>
  <si>
    <r>
      <t>Asian Insurance Operations</t>
    </r>
    <r>
      <rPr>
        <b/>
        <vertAlign val="superscript"/>
        <sz val="10"/>
        <rFont val="Pru Sans Normal"/>
        <family val="0"/>
      </rPr>
      <t xml:space="preserve"> (1b)</t>
    </r>
  </si>
  <si>
    <r>
      <t>China</t>
    </r>
    <r>
      <rPr>
        <vertAlign val="superscript"/>
        <sz val="10"/>
        <rFont val="Pru Sans Normal"/>
        <family val="0"/>
      </rPr>
      <t xml:space="preserve"> (10)</t>
    </r>
  </si>
  <si>
    <r>
      <t>India</t>
    </r>
    <r>
      <rPr>
        <vertAlign val="superscript"/>
        <sz val="10"/>
        <rFont val="Pru Sans Normal"/>
        <family val="0"/>
      </rPr>
      <t xml:space="preserve"> (6)</t>
    </r>
  </si>
  <si>
    <r>
      <t>Other</t>
    </r>
    <r>
      <rPr>
        <vertAlign val="superscript"/>
        <sz val="10"/>
        <rFont val="Pru Sans Normal"/>
        <family val="0"/>
      </rPr>
      <t xml:space="preserve"> (4)</t>
    </r>
  </si>
  <si>
    <r>
      <t>US Insurance Operations</t>
    </r>
    <r>
      <rPr>
        <b/>
        <vertAlign val="superscript"/>
        <sz val="10"/>
        <rFont val="Pru Sans Normal"/>
        <family val="0"/>
      </rPr>
      <t xml:space="preserve"> (1a)</t>
    </r>
  </si>
  <si>
    <r>
      <t>Asian Insurance Operations</t>
    </r>
    <r>
      <rPr>
        <b/>
        <vertAlign val="superscript"/>
        <sz val="10"/>
        <rFont val="Pru Sans Normal"/>
        <family val="0"/>
      </rPr>
      <t xml:space="preserve"> (1a)</t>
    </r>
  </si>
  <si>
    <r>
      <t xml:space="preserve">Corporate Pensions </t>
    </r>
    <r>
      <rPr>
        <vertAlign val="superscript"/>
        <sz val="10"/>
        <rFont val="Pru Sans Normal"/>
        <family val="0"/>
      </rPr>
      <t>(14)</t>
    </r>
  </si>
  <si>
    <r>
      <t>US Insurance Operations</t>
    </r>
    <r>
      <rPr>
        <b/>
        <vertAlign val="superscript"/>
        <sz val="10"/>
        <rFont val="Pru Sans Normal"/>
        <family val="0"/>
      </rPr>
      <t xml:space="preserve"> (1b)(8)</t>
    </r>
  </si>
  <si>
    <r>
      <t>Asian Insurance Operations</t>
    </r>
    <r>
      <rPr>
        <b/>
        <vertAlign val="superscript"/>
        <sz val="10"/>
        <rFont val="Pru Sans Normal"/>
        <family val="0"/>
      </rPr>
      <t xml:space="preserve"> (1b)(8)</t>
    </r>
  </si>
  <si>
    <r>
      <t>M&amp;G</t>
    </r>
    <r>
      <rPr>
        <b/>
        <vertAlign val="superscript"/>
        <sz val="10"/>
        <rFont val="Pru Sans Normal"/>
        <family val="0"/>
      </rPr>
      <t xml:space="preserve"> (5)</t>
    </r>
  </si>
  <si>
    <r>
      <t xml:space="preserve">Asia Retail Mutual Funds </t>
    </r>
    <r>
      <rPr>
        <b/>
        <vertAlign val="superscript"/>
        <sz val="10"/>
        <rFont val="Pru Sans Normal"/>
        <family val="0"/>
      </rPr>
      <t>(15)</t>
    </r>
  </si>
  <si>
    <r>
      <t xml:space="preserve">M&amp;G </t>
    </r>
    <r>
      <rPr>
        <b/>
        <vertAlign val="superscript"/>
        <sz val="10"/>
        <rFont val="Pru Sans Normal"/>
        <family val="0"/>
      </rPr>
      <t>(9)</t>
    </r>
  </si>
  <si>
    <r>
      <t>Institutional</t>
    </r>
    <r>
      <rPr>
        <vertAlign val="superscript"/>
        <sz val="10"/>
        <rFont val="Pru Sans Normal"/>
        <family val="0"/>
      </rPr>
      <t xml:space="preserve"> (5)</t>
    </r>
  </si>
  <si>
    <r>
      <t>Asia</t>
    </r>
    <r>
      <rPr>
        <b/>
        <vertAlign val="superscript"/>
        <sz val="10"/>
        <rFont val="Pru Sans Normal"/>
        <family val="0"/>
      </rPr>
      <t xml:space="preserve"> (9)</t>
    </r>
  </si>
  <si>
    <r>
      <t>Other Mutual Fund Operations</t>
    </r>
    <r>
      <rPr>
        <vertAlign val="superscript"/>
        <sz val="10"/>
        <rFont val="Pru Sans Normal"/>
        <family val="0"/>
      </rPr>
      <t xml:space="preserve"> (11)</t>
    </r>
  </si>
  <si>
    <r>
      <t xml:space="preserve">(a) </t>
    </r>
    <r>
      <rPr>
        <b/>
        <u val="single"/>
        <sz val="10"/>
        <rFont val="Pru Sans Normal"/>
        <family val="0"/>
      </rPr>
      <t>Analysis of long-term insurance pre-tax IFRS operating profit by driver</t>
    </r>
  </si>
  <si>
    <r>
      <t>i) Investment return and asset management fees</t>
    </r>
    <r>
      <rPr>
        <sz val="10"/>
        <rFont val="Pru Sans Normal"/>
        <family val="0"/>
      </rPr>
      <t xml:space="preserve"> - This represents profits driven by investment performance, being asset management fees that vary with the size of the underlying policyholder funds net of investment management expenses and profits derived from spread, being the difference between investment income (or premium income in the case of the UK annuities new business) and amounts credited to policyholder accounts.  The table below separately identifies net spread income from net fee income.</t>
    </r>
  </si>
  <si>
    <r>
      <t>ii) Net expense margin</t>
    </r>
    <r>
      <rPr>
        <sz val="10"/>
        <rFont val="Pru Sans Normal"/>
        <family val="0"/>
      </rPr>
      <t xml:space="preserve"> - represents expenses charged to the profit and loss account (excluding those borne by the with-profits fund and those products where earnings are purely protection driven) including amounts relating to movements in deferred acquisition costs, net of any fees or premium loadings related to expenses. Jackson DAC amortisation (net of hedging effects), which is intended to be part of the expense margin, has been separately highlighted in the table below.</t>
    </r>
  </si>
  <si>
    <r>
      <t xml:space="preserve">iii) </t>
    </r>
    <r>
      <rPr>
        <i/>
        <sz val="10"/>
        <rFont val="Pru Sans Normal"/>
        <family val="0"/>
      </rPr>
      <t>Insurance margin</t>
    </r>
    <r>
      <rPr>
        <sz val="10"/>
        <rFont val="Pru Sans Normal"/>
        <family val="0"/>
      </rPr>
      <t xml:space="preserve"> - profits derived from the insurance risks of mortality, morbidity and persistency including fees earned on variable annuity guarantees.</t>
    </r>
  </si>
  <si>
    <r>
      <t xml:space="preserve">iv) </t>
    </r>
    <r>
      <rPr>
        <i/>
        <sz val="10"/>
        <rFont val="Pru Sans Normal"/>
        <family val="0"/>
      </rPr>
      <t>With-profits business</t>
    </r>
    <r>
      <rPr>
        <sz val="10"/>
        <rFont val="Pru Sans Normal"/>
        <family val="0"/>
      </rPr>
      <t xml:space="preserve"> - shareholders' transfer from the with-profits fund in the period.</t>
    </r>
  </si>
  <si>
    <r>
      <t xml:space="preserve">(b) </t>
    </r>
    <r>
      <rPr>
        <b/>
        <u val="single"/>
        <sz val="10"/>
        <rFont val="Pru Sans Normal"/>
        <family val="0"/>
      </rPr>
      <t>Analysis of Group pre-tax IFRS operating profit by driver</t>
    </r>
  </si>
  <si>
    <t>The annual licence fee payments are made by shareholder-backed subsidiaries of UK insurance operations, via a service company, to the PAC with-profits sub-fund for the right to use trademarks and for the goodwill associated with the purchase of the business of the Scottish Amicable Life Assurance Society in 1997.  The licence fee arrangements run to 2017.</t>
  </si>
  <si>
    <t>(note (a))</t>
  </si>
  <si>
    <t>(note (b))</t>
  </si>
  <si>
    <t>PRUDENTIAL PLC - NEW BUSINESS - FULL YEAR 2008</t>
  </si>
  <si>
    <t>FY 2008</t>
  </si>
  <si>
    <t xml:space="preserve">-   </t>
  </si>
  <si>
    <r>
      <t>US</t>
    </r>
    <r>
      <rPr>
        <b/>
        <vertAlign val="superscript"/>
        <sz val="10"/>
        <rFont val="Arial"/>
        <family val="0"/>
      </rPr>
      <t xml:space="preserve"> (1a)</t>
    </r>
  </si>
  <si>
    <r>
      <t>Asia</t>
    </r>
    <r>
      <rPr>
        <b/>
        <vertAlign val="superscript"/>
        <sz val="10"/>
        <rFont val="Arial"/>
        <family val="0"/>
      </rPr>
      <t xml:space="preserve"> (1a)</t>
    </r>
  </si>
  <si>
    <r>
      <t>China</t>
    </r>
    <r>
      <rPr>
        <vertAlign val="superscript"/>
        <sz val="10"/>
        <rFont val="Arial"/>
        <family val="0"/>
      </rPr>
      <t xml:space="preserve"> (10)</t>
    </r>
  </si>
  <si>
    <r>
      <t>India</t>
    </r>
    <r>
      <rPr>
        <vertAlign val="superscript"/>
        <sz val="10"/>
        <rFont val="Arial"/>
        <family val="0"/>
      </rPr>
      <t xml:space="preserve"> (6)</t>
    </r>
  </si>
  <si>
    <t>For Asian operations and UK insurance operations, unwind of discount and other expected returns is determined by reference to the value of in-force business, required capital and surplus assets at the start of the year as adjusted for the effect of changes in economic and operating assumptions reflected in the current year. For the unwind of discount for UK insurance operations included in operating results based on longer-term returns a further adjustment is made. For UK insurance operations the amount represents the unwind of discount on the value of in-force business at the beginning of the year (adjusted for the effect of current year assumption changes), the expected return on smoothed surplus assets retained within the PAC with-profits fund and the expected return on shareholders’ assets held in other UK long-term business operations. Surplus assets retained within the PAC with-profits fund are smoothed for this purpose to remove the effects of short-term investment volatility from operating results. In the balance sheet and for total profit reporting, asset values and investment returns are not smoothed. For US operations the return on surplus assets is shown separately.</t>
  </si>
  <si>
    <t>Asia</t>
  </si>
  <si>
    <t xml:space="preserve">For with-profits business the charge represents the negative actual investment return on the PAC with-profits fund of (19.7) per cent against an assumed rate of 6.6 per cent.  </t>
  </si>
  <si>
    <t>Schedule 14</t>
  </si>
  <si>
    <t>The movement in shareholders’ EEV equity of the Taiwan life business for 2008 comprised:</t>
  </si>
  <si>
    <t>Shareholders’ share of actuarial and other gains and losses on defined benefit pension schemes</t>
  </si>
  <si>
    <t>Loss before tax</t>
  </si>
  <si>
    <t>Total tax</t>
  </si>
  <si>
    <t>Loss for the financial year</t>
  </si>
  <si>
    <t>Exchange and other reserve movements</t>
  </si>
  <si>
    <t>Net movement</t>
  </si>
  <si>
    <t>Valuation movements on investments</t>
  </si>
  <si>
    <t>Credit risk treatment</t>
  </si>
  <si>
    <t>Actual losses on fixed income securities</t>
  </si>
  <si>
    <t>The adjustment to reduce required capital for US operations represents a current year refinement to align the amount with the required level which has been set as an amount at least equal to 235 per cent of the risk-based capital required by National Association of Insurance Commissioners at the Company Action Level, which is sufficient to meet the economic capital requirement.</t>
  </si>
  <si>
    <t>These reserves represent additional prudent reserves recognised for local regulatory purposes.</t>
  </si>
  <si>
    <r>
      <t>Interest Maintenance Reserve (IMR) and certain statutory reserves relating to variable annuity business</t>
    </r>
    <r>
      <rPr>
        <vertAlign val="superscript"/>
        <sz val="10"/>
        <rFont val="Arial"/>
        <family val="2"/>
      </rPr>
      <t>1</t>
    </r>
  </si>
  <si>
    <r>
      <t>Required capital</t>
    </r>
    <r>
      <rPr>
        <vertAlign val="superscript"/>
        <sz val="10"/>
        <rFont val="Arial"/>
        <family val="2"/>
      </rPr>
      <t>2</t>
    </r>
  </si>
  <si>
    <t xml:space="preserve">1          </t>
  </si>
  <si>
    <t>To provide consistency with the basis applied for IFRS reporting, the EEV basis results reflect the adoption of the principles of IFRIC 14 for pension schemes.</t>
  </si>
  <si>
    <r>
      <t>US</t>
    </r>
    <r>
      <rPr>
        <b/>
        <vertAlign val="superscript"/>
        <sz val="10"/>
        <rFont val="Arial"/>
        <family val="0"/>
      </rPr>
      <t xml:space="preserve"> (1b)</t>
    </r>
  </si>
  <si>
    <r>
      <t>Asia</t>
    </r>
    <r>
      <rPr>
        <b/>
        <vertAlign val="superscript"/>
        <sz val="10"/>
        <rFont val="Arial"/>
        <family val="0"/>
      </rPr>
      <t xml:space="preserve"> (1b)</t>
    </r>
  </si>
  <si>
    <r>
      <t xml:space="preserve">Income Drawdown </t>
    </r>
    <r>
      <rPr>
        <vertAlign val="superscript"/>
        <sz val="10"/>
        <rFont val="Arial"/>
        <family val="0"/>
      </rPr>
      <t>(13)</t>
    </r>
  </si>
  <si>
    <r>
      <t xml:space="preserve">Pru Health </t>
    </r>
    <r>
      <rPr>
        <vertAlign val="superscript"/>
        <sz val="10"/>
        <rFont val="Arial"/>
        <family val="0"/>
      </rPr>
      <t>(12)</t>
    </r>
  </si>
  <si>
    <t>Asset management</t>
  </si>
  <si>
    <t>Broker-dealer and asset management</t>
  </si>
  <si>
    <t>Asset management fee income</t>
  </si>
  <si>
    <t>Operating profit from asset management operation</t>
  </si>
  <si>
    <t>(a) 2008</t>
  </si>
  <si>
    <t>(b) 2007</t>
  </si>
  <si>
    <t>1% increase in the starting bond rates</t>
  </si>
  <si>
    <t>PRUDENTIAL PLC</t>
  </si>
  <si>
    <t>Schedule</t>
  </si>
  <si>
    <t xml:space="preserve"> US operations</t>
  </si>
  <si>
    <t xml:space="preserve"> Asian operations</t>
  </si>
  <si>
    <t xml:space="preserve">Profits from: </t>
  </si>
  <si>
    <t>Other operating results:</t>
  </si>
  <si>
    <t>3c</t>
  </si>
  <si>
    <t>1</t>
  </si>
  <si>
    <t>(a)</t>
  </si>
  <si>
    <t>US 10-year treasury bond rate at end of period</t>
  </si>
  <si>
    <t>Shareholders' share:</t>
  </si>
  <si>
    <t xml:space="preserve">Expected tax rates shown in the table above reflect the corporate tax rates generally applied to taxable profits of the relevant country jurisdictions. For Asian operations the expected tax rates reflect the corporate tax rate weighted by reference to the source of profits of the operations contributing to the aggregate business result. </t>
  </si>
  <si>
    <t>UK operations</t>
  </si>
  <si>
    <t>US operations</t>
  </si>
  <si>
    <t>Pre-tax (deficit) surplus</t>
  </si>
  <si>
    <t>Short-term fluctuations in investment returns (note 6a)</t>
  </si>
  <si>
    <t>Mark to market value movements on core borrowings (note 6b)</t>
  </si>
  <si>
    <t>Effect of changes in economic assumptions and time value of cost of options and guarantees (note 6d)</t>
  </si>
  <si>
    <t>After capital charge</t>
  </si>
  <si>
    <t>•  10 per cent fall in market value of equity and property assets (not applicable for new business contribution); and</t>
  </si>
  <si>
    <t>Reconciliation with total profit before tax</t>
  </si>
  <si>
    <t>3d</t>
  </si>
  <si>
    <t>Holding company* cash and short-term investments</t>
  </si>
  <si>
    <t>Core structural borrowings - Jackson (at market value)</t>
  </si>
  <si>
    <t>In each sensitivity calculation, all other assumptions remain unchanged except where they are directly affected by the revised economic conditions.</t>
  </si>
  <si>
    <t>Schedule 3</t>
  </si>
  <si>
    <t xml:space="preserve">Summary results </t>
  </si>
  <si>
    <t>Long-term business</t>
  </si>
  <si>
    <t>Asia development expenses</t>
  </si>
  <si>
    <t>M&amp;G</t>
  </si>
  <si>
    <t xml:space="preserve">Curian </t>
  </si>
  <si>
    <t>Other income and expenditure</t>
  </si>
  <si>
    <t>3a</t>
  </si>
  <si>
    <t xml:space="preserve">Investment return and other income </t>
  </si>
  <si>
    <t>Pre-Tax New Business Contribution</t>
  </si>
  <si>
    <t>For 2008, the principal variances arise from differences between the standard corporation tax rate and actual rates due to a number of factors, including:</t>
  </si>
  <si>
    <t xml:space="preserve">(a)  For Asian long-term operations, tax losses in several jurisdictions which are not expected to be available for relief against future profits, and losses on investments in jurisdictions which do not provide corresponding tax relief; </t>
  </si>
  <si>
    <t>The mean reversion methodology is applied with the objective of adjusting the amortisation of deferred acquisition costs that would otherwise be highly volatile for the fact that the expected level of future gross profits fluctuates for altered variable annuity asset values arising from changes in equity market levels at the end of each reporting period.</t>
  </si>
  <si>
    <t>The mean reversion methodology achieves this objective by dynamic adjustment to the level of expectations of short-term future investment returns.  Under the methodology the projected returns for the next five years are, for the purposes of determining the amortisation profile, set so that normally combined with the actual returns for the current and preceding two years the average rate of return is 8.4 per cent.  The mean reversion methodology does, however, include a cap of 15 per cent per annum on the project return for each of the five years.  For 2008 this capping effect applied to restrict the projected returns below the 20 per cent per annum level that would have otherwise applied.  Projected returns after the next five years are set at 8.4 per cent.</t>
  </si>
  <si>
    <t>In 2008, US equity market indices fell by some 38.5 per cent.  If there had been no mean reversion methodology in place there would have been an increased amortisation charge of approximately £250 million.</t>
  </si>
  <si>
    <t>However, as noted above, the mean reversion methodology allows for a substantial, but not complete, recovery of the lost fund value.  As a result, DAC amortisation, reflected in the 2008 results after incorporating the mean reversion, has instead increased by some £140 million, of which £40 million arises due to the capping feature.</t>
  </si>
  <si>
    <t>(b)  For Jackson, the inability to fully recognise deferred tax assets on losses being carried forward, which has partially been offset by the benefit of a deduction from taxable income of a proportion of dividends received attributable to the variable annuity business;</t>
  </si>
  <si>
    <t>Operating profit from Prudential Capital includes a £28 million charge for an impairment loss on a holding in Lehman Brothers.</t>
  </si>
  <si>
    <t>After adoption of IFRIC 14 for pension schemes</t>
  </si>
  <si>
    <t>UK        (schedule 22.2)</t>
  </si>
  <si>
    <t>Asia        (schedule 22.4)</t>
  </si>
  <si>
    <t>(Loss) on ordinary activities after tax and minority interests from  long-term business operations</t>
  </si>
  <si>
    <t>Other transfers to net worth (note 10.1g)</t>
  </si>
  <si>
    <t>(Loss) on ordinary activities after tax and minority interests for long-term business</t>
  </si>
  <si>
    <t>Free surplus is the market value of the net worth in excess of the capital required to support the covered business. Where appropriate, adjustments are made to the regulatory basis net worth from the local regulatory basis so as to include backing assets movements at fair value rather than cost so as to comply with the EEV principles.</t>
  </si>
  <si>
    <t>Other items</t>
  </si>
  <si>
    <t>Group insurance operations</t>
  </si>
  <si>
    <t>Analysis of operating profit by driver</t>
  </si>
  <si>
    <t>Minority interests (note 1.2c)</t>
  </si>
  <si>
    <t>Schedule 31 - Constant Exchange Rate</t>
  </si>
  <si>
    <t>Schedule 32 - Actual Exchange Rate</t>
  </si>
  <si>
    <t>Schedule 34</t>
  </si>
  <si>
    <t>Required capital (schedule 10.1)</t>
  </si>
  <si>
    <t>•  10 per cent proportionate decrease in lapse rates (a 10 per cent sensitivity on a base assumption of 5 per cent would represent a lapse rate of 4.5 per cent per annum); and</t>
  </si>
  <si>
    <t xml:space="preserve">The Company has adopted IFRIC 14 for pension schemes. As a result of this change the comparative results for 2007 have been adjusted. Further details are provided in schedules 13 and 25. </t>
  </si>
  <si>
    <t>Free surplus is the market value of the net worth in excess of the capital required to support the covered business.  Where appropriate adjustments are made to the regulatory basis net worth from the local regulatory basis so as to include backing assets movements at fair value rather than cost so as to comply with the EEV principles.</t>
  </si>
  <si>
    <t>Net cash flow to or from parent company reflects the flows for long-term business operations as included in the holding company cash flow at transaction rate.</t>
  </si>
  <si>
    <t>The effect of other items on total embedded value of £472 million primarily relate to the impact on free surplus of an intra-group capital adjustment in respect of UK insurance operations of £320 million, an adjustment for funds loaned to the parent company of £133 million from Singapore and an adjustment of £50 million to reflect the cash flows to parent company at year end rates of exchange, consistent with the closing embedded value.  Also included is a net overall charge of £(40) million for the reallocation of certain statutory reserves for UK insurance and US operations, an adjustment to required capital and the reallocation of surplus note borrowings for US operations.  The effect of these adjustments is a decrease in free surplus of £(187) million, a reduction in required capital of £(137) million and an increase in the value of in-force business of £284 million.</t>
  </si>
  <si>
    <t>(Loss) profit for the year</t>
  </si>
  <si>
    <t>Shareholders’ equity at the beginning of the year</t>
  </si>
  <si>
    <t>Shareholders’ equity at the end of the year (schedule 8)</t>
  </si>
  <si>
    <t>An analysis of Group pre-tax IFRS operating profit has also been provided and is based on the long-term insurance operations table above with the following additions:</t>
  </si>
  <si>
    <t>• The results of Group asset management operations have been included within asset management fees.</t>
  </si>
  <si>
    <t>GHO expenses</t>
  </si>
  <si>
    <t>IFRS basis results - Analysis of pre-tax IFRS operating profit by driver</t>
  </si>
  <si>
    <t xml:space="preserve">Surplus (deficit) in scheme at
1 January 2008   </t>
  </si>
  <si>
    <t>Operating results
(based on longer-term investment returns)</t>
  </si>
  <si>
    <t>Contributions paid</t>
  </si>
  <si>
    <t>Exchange translation difference</t>
  </si>
  <si>
    <t xml:space="preserve">Surplus (deficit) in scheme at
31 December 2008    </t>
  </si>
  <si>
    <t>.</t>
  </si>
  <si>
    <t>(note 24d)</t>
  </si>
  <si>
    <t>(note 24e)</t>
  </si>
  <si>
    <t>Schedule 24                         (continued)</t>
  </si>
  <si>
    <t>Other items includes deduction of the value of the shareholders’ interest in the Estate, the value of which is derived by increasing final bonus rates so as to exhaust the estate over the lifetime of the in-force with-profits business.  This is an assumption to give an appropriate valuation.  To be conservative this item is excluded from the value of the Estate from the expected free surplus generation profile below.  Offset against this value are amounts treated as capital for regulatory purposes (and hence treated as capital for net worth purposes) but which are deducted in full against the VIF (i.e. the full undiscounted value).</t>
  </si>
  <si>
    <t>Core borrowings of the Group are marked to market value under EEV.  The figures in the table above reflect the movement in the difference between market and IFRS carrying values.  As the liabilities are generally held to maturity or for the long-term, no deferred tax asset or liability has been established on the difference (compared to IFRS) in carrying value.  Accordingly, no deferred tax charge is recorded in the results in respect of the 2008 credit of £656 million (2007: £223 million).</t>
  </si>
  <si>
    <t>(iii)  Investment contracts under Other comprise certain unit-linked and similar contracts accounted for under IAS 39 and IAS 18.</t>
  </si>
  <si>
    <t>(iv)  For business with no maturity term included within the contracts, for example with-profits investment bonds such as Prudence Bond, an assumption is made as to likely duration based on prior experience.</t>
  </si>
  <si>
    <t>(v)  The maturity tables shown above have been prepared on a discounted basis.</t>
  </si>
  <si>
    <t>23b</t>
  </si>
  <si>
    <t>Fixed annuity and other business (including GICs and similar contracts)*</t>
  </si>
  <si>
    <t xml:space="preserve"> Variable      annuity</t>
  </si>
  <si>
    <t>*Insurance contract liabilities of £27,938m and liabilities of investment contracts without discretionary participation features of £2,885m.</t>
  </si>
  <si>
    <t>23c</t>
  </si>
  <si>
    <t>The tables below show the carrying value of the policyholder liabilities. Separately, the Group uses cash flow projections of expected benefit payments as part of the determination of the value of in-force business when preparing EEV basis results. The tables below also show the maturity profile of the cash flows used for 2008 for that purpose for insurance contracts, as defined by IFRS, i.e. those containing significant insurance risk, and investment contracts, which do not.</t>
  </si>
  <si>
    <t>The Group uses cash flow projections of expected benefit payments as part of the determination of the value of in-force business when preparing EEV basis results. The maturity profile of the cash flows, taking account of expected future premiums and investment returns, is as follows:</t>
  </si>
  <si>
    <t>On 20 February 2009, the Company announced that it had entered into an agreement to sell the assets and liabilities of its agency distribution business and its agency force in Taiwan to China Life Insurance Company Ltd of Taiwan for the nominal sum of NT$1 subject to regulatory approval.  In addition, the Company will invest £45 million to purchase a 9.95 per cent stake in China Life through a share placement.  The business to be transferred represents 94 per cent of Prudential’s’ in-force liabilities in Taiwan and includes Prudential’s legacy interest rate guaranteed products with IFRS basis gross assets at 31 December 2008 of £4.5 billion.</t>
  </si>
  <si>
    <t>The movement in shareholders’ IFRS equity for the total Taiwan life business for 2008 comprised:</t>
  </si>
  <si>
    <t>Total tax charge on operating profit from continuing operations based on longer-term investment returns (note 7c)</t>
  </si>
  <si>
    <t>IFRS basis results - Intended sale of legacy agency book and agency force in Taiwan to China Life Insurance of Taiwan</t>
  </si>
  <si>
    <t>On 20 February 2009, the Company announced that it had entered into an agreement to sell the assets and liabilities of its agency distribution business and its agency force in Taiwan to China Life Insurance Company Ltd of Taiwan for the nominal sum of NT$1.  In addition, Prudential will invest £45 million to purchase a 9.95 per cent stake in China Life through a share placement.  The business being transferred represents 94 per cent of Prudential’s in-force liabilities in Taiwan and includes Prudential’s legacy interest rate guaranteed products.  The transfer is subject to regulatory approval.</t>
  </si>
  <si>
    <t>Schedule 22.1</t>
  </si>
  <si>
    <t>At 1 January 2007</t>
  </si>
  <si>
    <t>Premiums</t>
  </si>
  <si>
    <t>Surrenders</t>
  </si>
  <si>
    <t>Maturities/Deaths</t>
  </si>
  <si>
    <t>Shareholders transfers post tax</t>
  </si>
  <si>
    <t>Investment-related items and other movements</t>
  </si>
  <si>
    <t>Foreign exchange translation differences</t>
  </si>
  <si>
    <t>At 31 December 2007/1 January 2008</t>
  </si>
  <si>
    <t>At 31 December 2008</t>
  </si>
  <si>
    <t>Schedule 22.2</t>
  </si>
  <si>
    <t>Shareholders transfer post tax</t>
  </si>
  <si>
    <t xml:space="preserve">Premiums </t>
  </si>
  <si>
    <t>Fixed annuity, GIC and other business</t>
  </si>
  <si>
    <t>Switches</t>
  </si>
  <si>
    <t>Other funds and subsidiaries</t>
  </si>
  <si>
    <t>SAIF and PAC with-profits sub-fund</t>
  </si>
  <si>
    <t>Annuity and other long-term business</t>
  </si>
  <si>
    <t>Assumption changes (shareholder backed business)</t>
  </si>
  <si>
    <t>Schedule 22.3</t>
  </si>
  <si>
    <t>Schedule 22.4</t>
  </si>
  <si>
    <t>Earnings per share, return on embedded value and net asset value per share</t>
  </si>
  <si>
    <t>Earnings per share, return on shareholder value and net asset value per share</t>
  </si>
  <si>
    <t>Operating profit, based on longer-term investment returns</t>
  </si>
  <si>
    <t>Changes in economic assumptions and time value of cost of options and guarantees</t>
  </si>
  <si>
    <t>Tax (Schedule 7)</t>
  </si>
  <si>
    <t>Minority interests (note 1.1c)</t>
  </si>
  <si>
    <t>Earnings per share (pence)</t>
  </si>
  <si>
    <t>As above</t>
  </si>
  <si>
    <t>1.1d</t>
  </si>
  <si>
    <t>Based on the closing issued share capital as at 31 December 2008 of 2,497 million shares.</t>
  </si>
  <si>
    <t>Profit for the year</t>
  </si>
  <si>
    <t>Profit after tax</t>
  </si>
  <si>
    <t>9.9p</t>
  </si>
  <si>
    <t>1.2e</t>
  </si>
  <si>
    <t>Tax (Schedule 18)</t>
  </si>
  <si>
    <t>(Profit) loss after tax and minority interests</t>
  </si>
  <si>
    <t>42.5p</t>
  </si>
  <si>
    <t>(58.1)p</t>
  </si>
  <si>
    <t>(0.4)p</t>
  </si>
  <si>
    <t>(16.0)p</t>
  </si>
  <si>
    <t>15.1b</t>
  </si>
  <si>
    <t>33.3p</t>
  </si>
  <si>
    <t>(4.5)p</t>
  </si>
  <si>
    <t>(0.0)p</t>
  </si>
  <si>
    <t>28.8p</t>
  </si>
  <si>
    <t>38.7p</t>
  </si>
  <si>
    <t>The average number of shares for 2008 was 2,445 million. The average number of shares reflects the average number in issue adjusted for shares held by employee trusts and consolidated unit trusts and OEICs which are treated as cancelled.</t>
  </si>
  <si>
    <t>15.2c</t>
  </si>
  <si>
    <t>Based on the closing issued share capital as at 31 December 2007 of 2,470 million shares.</t>
  </si>
  <si>
    <t>24a</t>
  </si>
  <si>
    <t>24b</t>
  </si>
  <si>
    <t>24c</t>
  </si>
  <si>
    <t>24d</t>
  </si>
  <si>
    <t>24e</t>
  </si>
  <si>
    <t>24f</t>
  </si>
  <si>
    <t>24g</t>
  </si>
  <si>
    <t>24h</t>
  </si>
  <si>
    <t>Schedule 28.1</t>
  </si>
  <si>
    <t>Schedule 28.2</t>
  </si>
  <si>
    <t>(note 28.2a)</t>
  </si>
  <si>
    <t>28.2a</t>
  </si>
  <si>
    <t>Schedule 28.3</t>
  </si>
  <si>
    <t>Annual premium equivalent insurance product sales (note 28.3b)</t>
  </si>
  <si>
    <t>(note 28.3a)</t>
  </si>
  <si>
    <t>28.3a</t>
  </si>
  <si>
    <t>28.3b</t>
  </si>
  <si>
    <t>Schedule 38</t>
  </si>
  <si>
    <t>Schedule 33</t>
  </si>
  <si>
    <t>Maintenance expenses - 10% decrease</t>
  </si>
  <si>
    <t>Lapse rates - 10% decrease</t>
  </si>
  <si>
    <t>Mortality and morbidity - 5% decrease</t>
  </si>
  <si>
    <t>Change representing effect on:</t>
  </si>
  <si>
    <t>Annuity business</t>
  </si>
  <si>
    <t xml:space="preserve">Annuity business </t>
  </si>
  <si>
    <t>Total                        long-term business operations</t>
  </si>
  <si>
    <t>Revised basis (schedule 1.1)</t>
  </si>
  <si>
    <r>
      <t xml:space="preserve">(2) </t>
    </r>
    <r>
      <rPr>
        <sz val="10"/>
        <rFont val="Arial"/>
        <family val="2"/>
      </rPr>
      <t>Represents cash received from sale of investment products.</t>
    </r>
  </si>
  <si>
    <t>9d</t>
  </si>
  <si>
    <t xml:space="preserve"> £m</t>
  </si>
  <si>
    <t xml:space="preserve">Long-term business (note 7a): </t>
  </si>
  <si>
    <t>(i)</t>
  </si>
  <si>
    <t>(ii)</t>
  </si>
  <si>
    <t>31 Dec 2007</t>
  </si>
  <si>
    <t>Asian operations - economic assumptions</t>
  </si>
  <si>
    <t>Stochastic assumptions</t>
  </si>
  <si>
    <t>(b)</t>
  </si>
  <si>
    <t>The mean equity return assumptions for the most significant equity holdings in the Asian operations were:</t>
  </si>
  <si>
    <t>US operations (Jackson)</t>
  </si>
  <si>
    <t>6.0</t>
  </si>
  <si>
    <t>7.0</t>
  </si>
  <si>
    <t>Mean returns have been derived as the annualised arithmetic average return across all simulations and durations.</t>
  </si>
  <si>
    <t>UK</t>
  </si>
  <si>
    <t>Overseas</t>
  </si>
  <si>
    <t>Level of encumbered capital</t>
  </si>
  <si>
    <t>Schedule 2</t>
  </si>
  <si>
    <t>Economic assumptions</t>
  </si>
  <si>
    <t>Earnings per share</t>
  </si>
  <si>
    <t>New business profit and margins</t>
  </si>
  <si>
    <t>Items excluded from operating profit</t>
  </si>
  <si>
    <t>Tax charge attributable to shareholders</t>
  </si>
  <si>
    <t>In force</t>
  </si>
  <si>
    <t>Acquired goodwill (note 8e)</t>
  </si>
  <si>
    <t>Asset management (note 8g)</t>
  </si>
  <si>
    <t>Capital charge (note 8d)</t>
  </si>
  <si>
    <t>Broker-dealer and asset management operations (note 8g)</t>
  </si>
  <si>
    <t>The tables below summarise the principal financial assumptions:</t>
  </si>
  <si>
    <t>Post-tax expected long-term nominal rate of return for the PAC with-profits fund:</t>
  </si>
  <si>
    <t>Pre-tax                (note 4c)</t>
  </si>
  <si>
    <t>Pre-tax                                (note 4c)</t>
  </si>
  <si>
    <t>Asian operations (note 5b)</t>
  </si>
  <si>
    <t>UK insurance operations (note 5d)</t>
  </si>
  <si>
    <t>Including tax relief on Asia development expenses and restructuring costs borne by UK insurance operations.</t>
  </si>
  <si>
    <t>The average number of shares for 2007 was 2,445 million. The average number of shares reflects the average number in issue adjusted for shares held by employee trusts and consolidated unit trusts and OEICs which are treated as cancelled.</t>
  </si>
  <si>
    <t>Analysed as:</t>
  </si>
  <si>
    <t>Minority interests</t>
  </si>
  <si>
    <t>Related tax</t>
  </si>
  <si>
    <t>External dividends</t>
  </si>
  <si>
    <t>4f</t>
  </si>
  <si>
    <t xml:space="preserve">Basis of preparation of results </t>
  </si>
  <si>
    <t>Total</t>
  </si>
  <si>
    <t>4a</t>
  </si>
  <si>
    <t xml:space="preserve">     Hong Kong</t>
  </si>
  <si>
    <t xml:space="preserve">     Korea</t>
  </si>
  <si>
    <t xml:space="preserve">     India</t>
  </si>
  <si>
    <t xml:space="preserve">     Other</t>
  </si>
  <si>
    <t>4b</t>
  </si>
  <si>
    <t>4d</t>
  </si>
  <si>
    <t>4e</t>
  </si>
  <si>
    <t>Schedule 5</t>
  </si>
  <si>
    <t>7c</t>
  </si>
  <si>
    <t>7d</t>
  </si>
  <si>
    <t>business</t>
  </si>
  <si>
    <t>Reconciliation of 2008 movement in Group net worth and value of in-force business</t>
  </si>
  <si>
    <t xml:space="preserve">Supplementary analysis of profit </t>
  </si>
  <si>
    <t>Schedule 16</t>
  </si>
  <si>
    <t>Total Asian Retail Mutual Funds</t>
  </si>
  <si>
    <t>On operating profit, based on longer-term investment returns, after related tax and minority interests</t>
  </si>
  <si>
    <t>Holding company net borrowings</t>
  </si>
  <si>
    <t>Asian insurance operations</t>
  </si>
  <si>
    <t>The (losses) profits on changes in economic assumptions and time value of cost of options and guarantees resulting from changes in economic factors for in-force business included within the (loss) profit from continuing operations before tax (including actual investment returns) arise as follows:</t>
  </si>
  <si>
    <t>The effect of changes in economic assumptions of a charge of £(783) million for UK insurance operations comprises the effect of:</t>
  </si>
  <si>
    <t>Add: Cost of time value of guarantees</t>
  </si>
  <si>
    <t xml:space="preserve">Interest rates - 1% increase (note 12a) </t>
  </si>
  <si>
    <t>–</t>
  </si>
  <si>
    <t xml:space="preserve">M&amp;G (note 8g) </t>
  </si>
  <si>
    <t>Holding company net borrowings at market value (note 8f)</t>
  </si>
  <si>
    <t>Other net liabilities (note 8g)</t>
  </si>
  <si>
    <t xml:space="preserve"> £m </t>
  </si>
  <si>
    <t xml:space="preserve">Hong Kong </t>
  </si>
  <si>
    <t xml:space="preserve">Taiwan </t>
  </si>
  <si>
    <t>Development expenses</t>
  </si>
  <si>
    <t xml:space="preserve">Total Asian operations </t>
  </si>
  <si>
    <t>Total Asian operations</t>
  </si>
  <si>
    <t xml:space="preserve">Jackson </t>
  </si>
  <si>
    <t xml:space="preserve">Shareholders' funds </t>
  </si>
  <si>
    <t>Loss due to changed expectation of profits from fees on in-force variable annuity business in future periods based on current period equity returns, net of related hedging activity*</t>
  </si>
  <si>
    <t>Investment products referred to in the tables for funds under management are unit trusts, mutual funds and similar types of retail fund management arrangements. These are unrelated to insurance products that are classified as investment contracts under IFRS 4, as described in the preceding paragraph, although similar IFRS recognition and measurement principles apply to the acquisition costs and fees attaching to this type of business.</t>
  </si>
  <si>
    <t>(notes iv, v)</t>
  </si>
  <si>
    <t>(notes ii, v)</t>
  </si>
  <si>
    <t xml:space="preserve">Restructuring costs have been incurred as follows: </t>
  </si>
  <si>
    <t xml:space="preserve">             Asian operations</t>
  </si>
  <si>
    <t xml:space="preserve">           US operations</t>
  </si>
  <si>
    <t xml:space="preserve">           UK operations</t>
  </si>
  <si>
    <t>Debt securities</t>
  </si>
  <si>
    <t>Loans and receivables</t>
  </si>
  <si>
    <t>Other investments</t>
  </si>
  <si>
    <t>* This adjustment arises due to the market returns being lower than the assumed longer-term rate of return. This gives rise to lower than expected year end values of variable annuity assets under management with a resulting effect on the projected value of future account values and hence future profitability from altered fees. For 2008, the US equity market returns were approximately negative 38.5 per cent compared to the assumed longer-term rate of return of 5.8 per cent.</t>
  </si>
  <si>
    <t>The £195 million credit also includes a cost of capital charge of £(34) million for the effect of holding the short-term credit risk reserve for statutory reporting and releasing it over an assumed five year period.  Also included in operating profit for business in-force is a credit of £56 million in respect of the release of certain annuity business reserves, a credit of £24 million in respect of the release of prior period provisions relating to Credit Life business, and a net credit of £31 million for other items.</t>
  </si>
  <si>
    <t xml:space="preserve">The profit for the year for covered business is in most cases calculated initially at the post-tax level. The post-tax profit for covered business is then grossed up for presentation purposes at the effective rates of tax applicable to the countries and periods concerned. In the UK, the effective rate is the UK corporation tax rate of 28 per cent which took effect from 1 April 2008. For Jackson, the US federal rate of 35 per cent is applied to gross up movements on the value of in-force business. Effects on statutory tax for the period affect the overall tax rate. For Asia, similar principles apply subject to the availablility of taxable profits. </t>
  </si>
  <si>
    <t>Accounting presentation</t>
  </si>
  <si>
    <t>Analysis of profit before tax</t>
  </si>
  <si>
    <t>To the extent applicable, presentation of the EEV profit for the year is consistent with the basis that the Group applies for analysis of IFRS basis profits before shareholder taxes between operating and non-operating results. Operating results reflect the underlying results of the Group’s continuing operations including longer-term investment returns. Operating results include the impact of routine changes of estimates and non-economic assumptions. Non operating results comprise short-term fluctuations in investment returns, the shareholders’ share of actuarial and other gains and losses on defined benefit pension schemes, the mark to market value movements on core borrowings and the effect of changes in economic assumptions and changes in the time value of cost of options and guarantees.</t>
  </si>
  <si>
    <t>Operating profit</t>
  </si>
  <si>
    <t>Investment returns, including investment gains, in respect of long-term insurance business are recognised in operating results at the expected long-term rate of return. For the purpose of calculating the longer-term investment return to be included in the operating results of UK operations, where equity holdings are a significant proportion of investment portfolios, values of assets at the beginning of the reporting period are adjusted to remove the effects of short-term market volatility.</t>
  </si>
  <si>
    <t>For the purposes of determining the long-term returns for debt securities of shareholder-backed operations, a risk margin charge is included which reflects the expected long-term rate of default based on the credit quality of the portfolio. For Jackson, interest-related realised gains and losses are amortised to the operating results over the maturity period of the sold bonds and for equity-related investments, a long-term rate of return is assumed, which reflects the aggregation of risk-free rates and equity risk premium.  For US variable annuity separate account business, operating profit reflects the expected longer-term rate of return with the excess or deficit of the actual return recognised within non-operating profit, together with the related hedging activity.</t>
  </si>
  <si>
    <t>For UK annuity business, rebalancing of the asset portfolio backing the liabilities to policyholders may from time to time take place to align it more closely with the internal benchmark of credit quality that management applies.  Such rebalancing will result in a change in the risk adjusted yield on the assets used to determine the valuation interest rate for calculating the carrying value of policyholder liabilities.  Operating profit includes the effect of rebalancing the portfolio calibrated to investment conditions at 31 December 2006 i.e. prior to the exceptional spread widening in 2007 and 2008.  Non-operating profit incorporates the effect of rebalancing calibrated by reference to changes to credit spreads since 31 December 2006.</t>
  </si>
  <si>
    <t>The risk discount rates at 31 December 2008 for new business and business in-force for US operations reflect weighted rates based on underlying rates of 6.2 per cent for variable annuity (VA) business and 3.0 per cent for other business.  The decrease in the weighted discount rates reflects the decrease in the US 10-year treasury bond rate of 180 bps and a change in the product mix with the 2008 results seeing an increase in the proportion of new and in-force business arising from other than VA business.</t>
  </si>
  <si>
    <t xml:space="preserve">The charge of £32 million (2007: £20 million) comprises £28 million (2007: £19 million) recognised on the IFRS basis and an additional £4 million (2007: £1 million) recognised on the EEV basis for the shareholders' share of costs incurred by the PAC with-profits fund. </t>
  </si>
  <si>
    <t>4g</t>
  </si>
  <si>
    <t>The spread assumption for Jackson is determined on a longer-term basis net of a provision for defaults, with impairment losses in excess of the provision for defaults taken through short-term fluctuations in investment returns.</t>
  </si>
  <si>
    <t>For traditional business in Taiwan, the economic scenarios used to calculate the 2008 and 2007 EEV basis results reflect the assumption of a phased progression of the bond yields from the current rates applying to the assets held to the long-term expected rates.</t>
  </si>
  <si>
    <t>Release of margins:</t>
  </si>
  <si>
    <t>PRIL</t>
  </si>
  <si>
    <t>Derecognition of surplus</t>
  </si>
  <si>
    <t>Set up obligation for deficit funding until 5 April 2010</t>
  </si>
  <si>
    <t>Gross asset (liability)</t>
  </si>
  <si>
    <t>Less: amount attributable to PAC with-profits fund</t>
  </si>
  <si>
    <t>Gross of tax</t>
  </si>
  <si>
    <t>The components of the (charge) credit to operating profit (gross of allocation of the share attributable to the PAC with-profits fund) are as follows:</t>
  </si>
  <si>
    <t>Finance (expense) income:</t>
  </si>
  <si>
    <t>Interest on pension scheme liabilities</t>
  </si>
  <si>
    <t>Curtailment credit</t>
  </si>
  <si>
    <t>This net charge represents:</t>
  </si>
  <si>
    <t>Subordinated notes (Lower Tier 2*)</t>
  </si>
  <si>
    <t>Senior debt:</t>
  </si>
  <si>
    <t>Holding company total</t>
  </si>
  <si>
    <t>Jackson surplus notes (Lower Tier 2*)</t>
  </si>
  <si>
    <t>Net core structural borrowings of shareholder-financed operations</t>
  </si>
  <si>
    <t>Movements in the value of in-force business caused by changes in economic assumptions and the time value of cost of options and guarantees resulting from changes in economic factors are recorded in non-operating results.</t>
  </si>
  <si>
    <t>* This adjustment reflects the reserve for short-term credit risk that was established for Pillar I reporting subsequent to the EEV full year 2007 basis results announced in March 2008 and the movement in 2008.</t>
  </si>
  <si>
    <t>Profits are translated at average exchange rates, consistent with the method applied for statutory IFRS basis results. The amounts recorded above for exchange rate movements reflect the difference between 2008 and 2007 exchange rates as applied to shareholders' funds at 1 January 2008 and the difference between 31 December 2008 and average 2008 rates for profits.</t>
  </si>
  <si>
    <t xml:space="preserve">New business contribution </t>
  </si>
  <si>
    <t xml:space="preserve">Existing business - transfer to net worth </t>
  </si>
  <si>
    <t>Existing business - transfer to net worth</t>
  </si>
  <si>
    <t>Total operating profit from continuing operations based on longer-term investment returns before tax</t>
  </si>
  <si>
    <t>US operations (note 4b)</t>
  </si>
  <si>
    <t>Margins on new business premiums</t>
  </si>
  <si>
    <t>Product Summary</t>
  </si>
  <si>
    <t>Direct and Partnership Annuities</t>
  </si>
  <si>
    <t>Intermediated Annuities</t>
  </si>
  <si>
    <t>Total Individual Annuities</t>
  </si>
  <si>
    <t>Equity Release</t>
  </si>
  <si>
    <t>Protection</t>
  </si>
  <si>
    <t>Offshore Products</t>
  </si>
  <si>
    <t>Other Products</t>
  </si>
  <si>
    <t>Total Mature Life and Pensions</t>
  </si>
  <si>
    <t>Wholesale Annuities</t>
  </si>
  <si>
    <t>Channel Summary</t>
  </si>
  <si>
    <t>Direct and Partnership</t>
  </si>
  <si>
    <t>Intermediated</t>
  </si>
  <si>
    <t>Wholesale</t>
  </si>
  <si>
    <t xml:space="preserve">EEV basis shareholders' funds </t>
  </si>
  <si>
    <t xml:space="preserve">Assumed investment returns reflect the expected future returns on the assets held and allocated to the covered business at the valuation date. </t>
  </si>
  <si>
    <t>Additional retained profit on an EEV basis</t>
  </si>
  <si>
    <t>UK Insurance Operations</t>
  </si>
  <si>
    <t>New business</t>
  </si>
  <si>
    <t>Pre-tax expected long-term nominal rates of investment return:</t>
  </si>
  <si>
    <t>UK equities</t>
  </si>
  <si>
    <t>Overseas equities</t>
  </si>
  <si>
    <t>Property</t>
  </si>
  <si>
    <t>Gilts</t>
  </si>
  <si>
    <t>Expected long-term rate of inflation</t>
  </si>
  <si>
    <t>Pension business (where no tax applies)</t>
  </si>
  <si>
    <t>Life business</t>
  </si>
  <si>
    <t xml:space="preserve">Expected long-term spread between earned rate and rate credited to </t>
  </si>
  <si>
    <t>The contribution from new business represents profits determined by applying non-economic assumptions as at the end of the year.</t>
  </si>
  <si>
    <r>
      <t>•</t>
    </r>
    <r>
      <rPr>
        <sz val="8.4"/>
        <rFont val="Arial"/>
        <family val="2"/>
      </rPr>
      <t xml:space="preserve">  </t>
    </r>
    <r>
      <rPr>
        <sz val="12"/>
        <rFont val="Arial"/>
        <family val="2"/>
      </rPr>
      <t>Asian operations: the economic capital requirement is substantially higher than local statutory requirements in total. Economic capital requirements vary by territory, but in aggregate, the encumbered capital is broadly equivalent to the amount required under the Insurance Groups Directive (IGD).</t>
    </r>
  </si>
  <si>
    <t>Asian operations (notes 7b and 7c)</t>
  </si>
  <si>
    <t>UK insurance operations (notes 7b and 7c)</t>
  </si>
  <si>
    <t xml:space="preserve">Tax (credit) charge on effect of changes in economic assumptions and time value of cost of options and guarantees </t>
  </si>
  <si>
    <t>PRUDENTIAL STAFF PENSION SCHEME (PSPS)</t>
  </si>
  <si>
    <t>PSPS surplus</t>
  </si>
  <si>
    <t xml:space="preserve">Less: amount attributable to PAC with-profits fund </t>
  </si>
  <si>
    <t>PSPS surplus (deficit)</t>
  </si>
  <si>
    <t>OTHER DEFINED BENEFIT PENSION SCHEMES</t>
  </si>
  <si>
    <t>ALL DEFINED BENEFIT PENSION SCHEMES</t>
  </si>
  <si>
    <t>Actual less longer-term return on equity-type securities</t>
  </si>
  <si>
    <t>Items excluded from operating profit:</t>
  </si>
  <si>
    <t>Investment in operations (note 9b)</t>
  </si>
  <si>
    <t>Experience variances and other items of a charge of £(1) million (2007: credit of £5 million) include a credit of £36 million (2007: £47 million) for favourable mortality and morbidity experience variance relating to better than expected experience across most territories, offset by a charge of £(34) million (2007: £(27) million) for expense experience variances and £(3) million (2007: £(4) million) of other charges.  Also for 2007 there is a charge of £(11) million in respect of Vietnam for higher than expected investment fees payable on asset managers' performance.</t>
  </si>
  <si>
    <t>Effect of adjustments for certain reserves, surplus note borrowing and required capital</t>
  </si>
  <si>
    <t>Shareholders' share of actuarial and other gains and losses on defined benefit pension schemes (note 6c)</t>
  </si>
  <si>
    <t>In determining the new business contribution for UK immediate annuity and lifetime mortgage business, which is interest rate sensitive, it is appropriate to use point of sale economic assumptions, consistent with how the business is priced. For other business within the Group end of period economic assumptions are used.</t>
  </si>
  <si>
    <t>The new business risk discount rate for shareholder-backed annuity business for 2008 reflects the assets allocated to back new business with an allowance for credit risk based on point of sale market conditions, consistent with how the business was priced.  The allowance for credit risk for new business at point of sale is determined using the same methodology for in-force business described in note (iv) below.</t>
  </si>
  <si>
    <t>(a) 16 bps for fixed annuities and 13 bps for inflation-linked annuities in respect of long-term expected defaults; this is derived by applying Moody's data from 1970 onwards uplifted by between 100 per cent (B) and 200 per cent (AAA) according to credit rating, to the asset portfolios.</t>
  </si>
  <si>
    <t>(b) 11 bps for fixed annuities and 9 bps for inflation-linked annuities in respect of long-term credit risk premium for the potential volatility in default levels; this is derived by applying the 95th worst percentile from Moody's data from 1970 onwards, to the asset portfolios.</t>
  </si>
  <si>
    <t>Group Summary and insurance operations - Constant exchange rates (APE)</t>
  </si>
  <si>
    <t>Group Summary and insurance operations - Actual exchange rates (APE)</t>
  </si>
  <si>
    <t>Group Summary and insurance operations - Constant exchange rates (PVNBP)</t>
  </si>
  <si>
    <t>Group Summary and insurance operations - Actual exchange rates (PVNBP)</t>
  </si>
  <si>
    <t>US operations (note 6d(ii))</t>
  </si>
  <si>
    <t>Internal Vesting annuities</t>
  </si>
  <si>
    <t>Unit Linked Bonds</t>
  </si>
  <si>
    <t>With-Profit Bonds</t>
  </si>
  <si>
    <t>Total Retail Retirement</t>
  </si>
  <si>
    <t>Total Retail</t>
  </si>
  <si>
    <t>Credit Life</t>
  </si>
  <si>
    <t>Total US</t>
  </si>
  <si>
    <t>2007 Q4</t>
  </si>
  <si>
    <t>Q4 2007</t>
  </si>
  <si>
    <t>US Retail Mutual Funds</t>
  </si>
  <si>
    <r>
      <t>Annual Equivalents</t>
    </r>
    <r>
      <rPr>
        <b/>
        <vertAlign val="superscript"/>
        <sz val="10"/>
        <rFont val="Arial"/>
        <family val="0"/>
      </rPr>
      <t xml:space="preserve"> (3)</t>
    </r>
  </si>
  <si>
    <r>
      <t>M&amp;G</t>
    </r>
    <r>
      <rPr>
        <b/>
        <vertAlign val="superscript"/>
        <sz val="10"/>
        <rFont val="Arial"/>
        <family val="0"/>
      </rPr>
      <t xml:space="preserve"> (5)</t>
    </r>
  </si>
  <si>
    <t>PVNBP</t>
  </si>
  <si>
    <r>
      <t>Asian Insurance Operations</t>
    </r>
    <r>
      <rPr>
        <b/>
        <vertAlign val="superscript"/>
        <sz val="10"/>
        <rFont val="Arial"/>
        <family val="0"/>
      </rPr>
      <t xml:space="preserve"> (1b)(8)</t>
    </r>
  </si>
  <si>
    <r>
      <t>Other</t>
    </r>
    <r>
      <rPr>
        <vertAlign val="superscript"/>
        <sz val="10"/>
        <rFont val="Arial"/>
        <family val="0"/>
      </rPr>
      <t xml:space="preserve"> (4)</t>
    </r>
  </si>
  <si>
    <t>PRUDENTIAL PLC - NEW BUSINESS SCHEDULES</t>
  </si>
  <si>
    <t>Total insurance</t>
  </si>
  <si>
    <t>1.2d</t>
  </si>
  <si>
    <t>Discontinued operations relate to Egg.</t>
  </si>
  <si>
    <t>Asia Third Party</t>
  </si>
  <si>
    <t>Operating profits from new long-term insurance business</t>
  </si>
  <si>
    <t>New Business Premiums                  (note 4d)</t>
  </si>
  <si>
    <t>New Business Margin                 (note 4e)</t>
  </si>
  <si>
    <t>Single</t>
  </si>
  <si>
    <t>Regular</t>
  </si>
  <si>
    <t>(APE)</t>
  </si>
  <si>
    <t>(PVNBP)</t>
  </si>
  <si>
    <t>%</t>
  </si>
  <si>
    <t>TOTAL INSURANCE AND INVESTMENT NEW BUSINESS</t>
  </si>
  <si>
    <t>+/-(%)</t>
  </si>
  <si>
    <t>Total Insurance Products</t>
  </si>
  <si>
    <t>Group Total</t>
  </si>
  <si>
    <t>INSURANCE OPERATIONS</t>
  </si>
  <si>
    <t>Mark to market value adjustment 2008</t>
  </si>
  <si>
    <t>EEV               2008</t>
  </si>
  <si>
    <t>IFRS                        2007</t>
  </si>
  <si>
    <t>EEV                   2007</t>
  </si>
  <si>
    <t>Shareholders' equity at 1 January 2008</t>
  </si>
  <si>
    <t>Shareholders' equity at 31 December 2008</t>
  </si>
  <si>
    <t>New business profit for 2008</t>
  </si>
  <si>
    <t>Other                  schemes</t>
  </si>
  <si>
    <t>The mean stochastic returns are consistent with the mean deterministic returns for each country. The expected volatility of equity returns for 2008 ranges from 18 per cent to 30 per cent (2007: 18 per cent to 25 per cent) and the volatility of government bond yields ranges from 1.4 per cent to 2.4 per cent (2007: 1.3 per cent to 2.5 per cent).</t>
  </si>
  <si>
    <t>12a</t>
  </si>
  <si>
    <t>12b</t>
  </si>
  <si>
    <t>Taiwan (note 12b)</t>
  </si>
  <si>
    <t>Interest rates - 1% decrease (note 12a)</t>
  </si>
  <si>
    <t xml:space="preserve">£m </t>
  </si>
  <si>
    <t>2008 Results</t>
  </si>
  <si>
    <t>Value of in-force business before deduction of cost of capital and of guarantees</t>
  </si>
  <si>
    <t>long-term business operations</t>
  </si>
  <si>
    <t>On value of in-force business and required capital</t>
  </si>
  <si>
    <t>•  1 per cent increase in the discount rates</t>
  </si>
  <si>
    <t>•  1 per cent rise in equity and property yields</t>
  </si>
  <si>
    <t xml:space="preserve">The definition of long-term business operations is consistent with previous practice and comprises those contracts falling under the definition of long-term insurance business for regulatory purposes together with, for US operations, contracts that are in substance the same as guaranteed investment contracts (GICs) but do not fall within the technical definition. Under the EEV Principles, the results for covered business incorporate the projected margins of attaching internal asset management. </t>
  </si>
  <si>
    <t>(v)</t>
  </si>
  <si>
    <t>5.4 to 5.6</t>
  </si>
  <si>
    <t>5.0 to 5.2</t>
  </si>
  <si>
    <t>*Total EEV basis results for asset management operations reflect the aggregate of the experience variance between the actual and expected contribution from managing internal long-term business funds falling within the scope of covered business, and the contribution from managing external and other internal funds. The asset management results for business unit operations shown above reflect the IFRS result. The adjustment to other income is that required to derive the correct overall EEV contribution.</t>
  </si>
  <si>
    <r>
      <t xml:space="preserve">(8) </t>
    </r>
    <r>
      <rPr>
        <sz val="10"/>
        <rFont val="Arial"/>
        <family val="2"/>
      </rPr>
      <t>Sales are converted using the year to date average exchange rate applicable at the time.  The sterling results for individual quarters represent the difference between the year to date reported sterling results at successive quarters and will include foreign exchange movements from earlier periods.</t>
    </r>
  </si>
  <si>
    <r>
      <t xml:space="preserve">(9) </t>
    </r>
    <r>
      <rPr>
        <sz val="10"/>
        <rFont val="Arial"/>
        <family val="2"/>
      </rPr>
      <t>£234m of FUM reported under Prudential Asian funds operations relate to M&amp;G's products distributed through Asian operations and this amount is also included in M&amp;G's FUM.</t>
    </r>
  </si>
  <si>
    <t>Effect of adoption of IFRIC 14 for pension schemes</t>
  </si>
  <si>
    <t>UK credit risk provisions and effects of portfolio rebalancing</t>
  </si>
  <si>
    <t>Valuation of new business</t>
  </si>
  <si>
    <t>Operating profit (loss) based on longer-term investment returns for Asian operations are analysed as follows:</t>
  </si>
  <si>
    <t xml:space="preserve">Intended sale of legacy agency book and agency in force in Taiwan </t>
  </si>
  <si>
    <t>IFRS basis results*</t>
  </si>
  <si>
    <t>US operations (note 5c)</t>
  </si>
  <si>
    <t>IFRS                                               2008</t>
  </si>
  <si>
    <t>Decrease by 0.2% from 6.1% to 5.9%</t>
  </si>
  <si>
    <t>Increase by 0.2% from 6.1% to 6.3%</t>
  </si>
  <si>
    <t>Decrease by 0.2% from 3.0% to 2.8% with consequent reduction in salary increases</t>
  </si>
  <si>
    <t>In respect of the position at 31 December 2008, the Group has not recognised the underlying PSPS pension surplus of £728m (£615m net of deferred tax), reflecting the difference between the market value of the scheme assets and the discounted value of the liabilities, which would have otherwise been recognised as an asset on its balance sheet under the previous policy. In addition, the Group has recognised a liability for deficit funding to 5 April 2010 of £65m (£55m net of deferred tax) in respect of PSPS. Of these, the amounts attributable to shareholders are £223m (£160m net of deferred tax) for the surplus not recognised as an asset and £20m (£15m net of deferred tax) for the additional liability for deficit funding. In total the impact on shareholders’ equity at 31 December 2008 is a reduction of £175m as shown in note (c) below.</t>
  </si>
  <si>
    <t xml:space="preserve">As included in the investments section of the consolidated balance sheet at 31 December 2008 except for £0.4 billion (2007: £0.8 billion) investment properties which are held-for-sale, under development or occupied by the Group and, accordingly under IFRS, are included in other balance sheet captions. </t>
  </si>
  <si>
    <t>Operating profit from continuing operations based on longer-term investment returns</t>
  </si>
  <si>
    <t>All figures shown are net of tax.</t>
  </si>
  <si>
    <t>Total net worth</t>
  </si>
  <si>
    <t>Funds under management - summary</t>
  </si>
  <si>
    <t>Total funds under management</t>
  </si>
  <si>
    <t>Internal funds under management - analysis by business area</t>
  </si>
  <si>
    <t>8.1 to 10.2</t>
  </si>
  <si>
    <t>4h</t>
  </si>
  <si>
    <t>Profits from asset management of covered business</t>
  </si>
  <si>
    <t>Included within pre-tax new business profits shown in the table above are profits arising from asset management business falling within the scope of covered business of:</t>
  </si>
  <si>
    <t>Present Value of New Business Premiums</t>
  </si>
  <si>
    <t>New Business Margin                         (note 4e)</t>
  </si>
  <si>
    <t>New Business Premiums                               (note 4d)</t>
  </si>
  <si>
    <t>Assumption</t>
  </si>
  <si>
    <t>Change in assumption</t>
  </si>
  <si>
    <t>Impact on scheme liabilities on IAS 19 basis</t>
  </si>
  <si>
    <t>Unwind of discount and other expected returns (note 5a)</t>
  </si>
  <si>
    <t>Unwind of discount and other expected returns (note 5a):</t>
  </si>
  <si>
    <t>Other</t>
  </si>
  <si>
    <t xml:space="preserve">Total </t>
  </si>
  <si>
    <t>in-force</t>
  </si>
  <si>
    <t xml:space="preserve">After change (schedule 1.2) </t>
  </si>
  <si>
    <t>(note 16c)</t>
  </si>
  <si>
    <t xml:space="preserve">Tax </t>
  </si>
  <si>
    <t>On profit for the year after tax and minority interests for discontinued operations</t>
  </si>
  <si>
    <t>8a</t>
  </si>
  <si>
    <t>Long-term business (note 8a)</t>
  </si>
  <si>
    <t>8b</t>
  </si>
  <si>
    <t>8c</t>
  </si>
  <si>
    <t>8d</t>
  </si>
  <si>
    <t>8e</t>
  </si>
  <si>
    <t>8f</t>
  </si>
  <si>
    <t>8g</t>
  </si>
  <si>
    <t>Exchange movements (note 9a)</t>
  </si>
  <si>
    <t>Other transfers (note 9d)</t>
  </si>
  <si>
    <t>1-5 years</t>
  </si>
  <si>
    <t>6-10 years</t>
  </si>
  <si>
    <t>11-15 years</t>
  </si>
  <si>
    <t>16-20 years</t>
  </si>
  <si>
    <t>20+ years</t>
  </si>
  <si>
    <t>Schedule 13</t>
  </si>
  <si>
    <t>Risk discount rate (notes (ii) and (iv)):</t>
  </si>
  <si>
    <t xml:space="preserve">                            - other business</t>
  </si>
  <si>
    <t>Corporate bonds - with-profits funds (notes (iv) and (v))</t>
  </si>
  <si>
    <t>Expected transfer of value of in-force business to free surplus</t>
  </si>
  <si>
    <t>Duration of policyholder liabilities</t>
  </si>
  <si>
    <t xml:space="preserve">on defined benefit pension schemes </t>
  </si>
  <si>
    <t>The new business schedules are provided as an indicative volume measure of transactions undertaken in the reporting period that have the potential to generate profits for shareholders. The amounts shown are not, and not intended to be, reflective of premium income recorded in the IFRS income statement.</t>
  </si>
  <si>
    <t>2007 Results</t>
  </si>
  <si>
    <t>2007</t>
  </si>
  <si>
    <t>New business profit for 2007</t>
  </si>
  <si>
    <t>General insurance commission</t>
  </si>
  <si>
    <t>Under IFRS, goodwill is not amortised, but is subject to impairment testing. Goodwill attaching to venture fund investment subsidiaries of the PAC with-profits fund that are consolidated under IFRS is not included in the table above as the goodwill attaching to these companies is not relevant to the analysis of shareholders' funds.</t>
  </si>
  <si>
    <t>*Including central finance subsidiaries</t>
  </si>
  <si>
    <t>M&amp;G operating profit based on longer-term investment returns</t>
  </si>
  <si>
    <t>Other income</t>
  </si>
  <si>
    <t>Staff costs</t>
  </si>
  <si>
    <t>Other costs</t>
  </si>
  <si>
    <t>Embedded value of long-term operations at 31 December 2007</t>
  </si>
  <si>
    <t>Individual Pensions</t>
  </si>
  <si>
    <t xml:space="preserve">US operations </t>
  </si>
  <si>
    <t>Total US operations</t>
  </si>
  <si>
    <t>Present value of new business premiums (PVNBP)</t>
  </si>
  <si>
    <t>Net of shareholders' tax</t>
  </si>
  <si>
    <t>Expected return on assets</t>
  </si>
  <si>
    <t>Actual less expected return on assets</t>
  </si>
  <si>
    <t>With two principal exceptions, covered business comprises the Group's long-term business operations. The principal exceptions are for the closed Scottish Amicable Insurance Fund (SAIF) and for the presentational treatment of the financial position of two of the Group's defined benefit pension schemes. A very small amount of UK group pensions business is also not modelled for EEV reporting purposes.</t>
  </si>
  <si>
    <t>2008               £bn</t>
  </si>
  <si>
    <t>2007                   £bn</t>
  </si>
  <si>
    <t>2008                           As published</t>
  </si>
  <si>
    <t>2007              As published</t>
  </si>
  <si>
    <t>2007                           Memorandum</t>
  </si>
  <si>
    <t xml:space="preserve">The 'as published' operating profit for 2008 and 'memorandum' operating profit for 2007 have been calculated by applying average 2008 exchange rates. </t>
  </si>
  <si>
    <t>The 'as published' results for 2008 and 'memorandum' results for 2007 have been calculated by applying average 2008 exchange rates.</t>
  </si>
  <si>
    <t>Tax attributable to shareholders' (loss) profit from continuing operations</t>
  </si>
  <si>
    <t>Insurance operations:</t>
  </si>
  <si>
    <t>2. Sensitivity to changes in non-economic assumptions</t>
  </si>
  <si>
    <t xml:space="preserve">Tax charge on operating profit from continuing operations based on longer-term investment returns </t>
  </si>
  <si>
    <t>Tax (credit) charge on items not included in operating profit</t>
  </si>
  <si>
    <t>Tax (credit) charge on short-term fluctuations in investment returns</t>
  </si>
  <si>
    <t>Profit before tax attributable to shareholders:</t>
  </si>
  <si>
    <t>Operating profit based on longer-term investment returns</t>
  </si>
  <si>
    <t>on defined benefit pension schemes</t>
  </si>
  <si>
    <t>UK insurance operations</t>
  </si>
  <si>
    <r>
      <t xml:space="preserve">(4) </t>
    </r>
    <r>
      <rPr>
        <sz val="10"/>
        <rFont val="Arial"/>
        <family val="2"/>
      </rPr>
      <t>In Asia, 'Other' insurance operations include Thailand, the Philippines and Vietnam.</t>
    </r>
  </si>
  <si>
    <t>Asset management operations</t>
  </si>
  <si>
    <t>The profit included in the income statement in respect of asset management operations is as follows:</t>
  </si>
  <si>
    <t>Comprising:</t>
  </si>
  <si>
    <t>Cash-like investments</t>
  </si>
  <si>
    <t>Decrease by 0.2% from 3.3% to 3.1% with consequent reduction in salary increases</t>
  </si>
  <si>
    <t>On operating profit, based on longer-term investment returns, after related tax and minority interests:</t>
  </si>
  <si>
    <t>as previously published</t>
  </si>
  <si>
    <t>Profit after tax and minority interests</t>
  </si>
  <si>
    <t>1.1c</t>
  </si>
  <si>
    <t>Basic earnings per share (note 1.2a)</t>
  </si>
  <si>
    <r>
      <t xml:space="preserve">(5) </t>
    </r>
    <r>
      <rPr>
        <sz val="10"/>
        <rFont val="Arial"/>
        <family val="2"/>
      </rPr>
      <t>Balance includes segregated and pooled pension funds, private finance assets and other institutional clients. Other movements reflect the net flows arising from the cash component of a tactical asset allocation fund managed by PPM South Africa.</t>
    </r>
  </si>
  <si>
    <t>5c</t>
  </si>
  <si>
    <t>5d</t>
  </si>
  <si>
    <t>(i) Changes in operating assumptions</t>
  </si>
  <si>
    <t>(ii) Experience variances and other items</t>
  </si>
  <si>
    <t>Discount rate</t>
  </si>
  <si>
    <t>Statutory IFRS basis shareholders' equity</t>
  </si>
  <si>
    <t>(iv)</t>
  </si>
  <si>
    <t>Change in economic assumptions</t>
  </si>
  <si>
    <t>Change in time value of cost of options and guarantees</t>
  </si>
  <si>
    <t>4c</t>
  </si>
  <si>
    <t>Rate of increase in salaries</t>
  </si>
  <si>
    <t>Price inflation</t>
  </si>
  <si>
    <t>Rate of increase of pensions in payment for inflation:</t>
  </si>
  <si>
    <r>
      <t>Schedule 6</t>
    </r>
    <r>
      <rPr>
        <b/>
        <sz val="10"/>
        <rFont val="Arial"/>
        <family val="2"/>
      </rPr>
      <t xml:space="preserve">                                 </t>
    </r>
    <r>
      <rPr>
        <b/>
        <u val="single"/>
        <sz val="10"/>
        <rFont val="Arial"/>
        <family val="2"/>
      </rPr>
      <t>continued</t>
    </r>
  </si>
  <si>
    <t>surplus</t>
  </si>
  <si>
    <t>capital</t>
  </si>
  <si>
    <t>business operations</t>
  </si>
  <si>
    <t>Interest rates</t>
  </si>
  <si>
    <t>1% decrease in the starting bond rates</t>
  </si>
  <si>
    <t xml:space="preserve">                       : total</t>
  </si>
  <si>
    <t>Total insurance and investment product flows</t>
  </si>
  <si>
    <t>Investment</t>
  </si>
  <si>
    <t xml:space="preserve">      Guaranteed (maximum 5 per cent)</t>
  </si>
  <si>
    <t xml:space="preserve">      Guaranteed (maximum 2.5 per cent)</t>
  </si>
  <si>
    <t>Restructuring costs</t>
  </si>
  <si>
    <t>All figures are shown net of tax.</t>
  </si>
  <si>
    <t>Investment movements primarily reflect temporary market movements on the portfolio of investments held by the Group’s shareholder-backed operations together with the shareholders’ 10 per cent interest in the value movements on the assets in the with-profits funds.</t>
  </si>
  <si>
    <t xml:space="preserve">  Surplus </t>
  </si>
  <si>
    <t xml:space="preserve"> Free</t>
  </si>
  <si>
    <t>The results for Asian operations include those of the Taiwanese life operations for which the Company agreed to transfer its agency business to China Life on 20 February 2009.  Details are included in schedule 14.</t>
  </si>
  <si>
    <t>Total UK insurance operations</t>
  </si>
  <si>
    <t>Actuarial (losses) gains on defined benefit pension schemes</t>
  </si>
  <si>
    <t>Shareholder-backed</t>
  </si>
  <si>
    <t>Note</t>
  </si>
  <si>
    <t xml:space="preserve">Total  </t>
  </si>
  <si>
    <t>Tax on short-term fluctuations in investment returns</t>
  </si>
  <si>
    <t>Tax on effect of changes in economic assumptions and time value of cost of options and guarantees</t>
  </si>
  <si>
    <t>On profit for the year after tax and minority interests</t>
  </si>
  <si>
    <t>Interest payable on core structural borrowings</t>
  </si>
  <si>
    <t>Corporate expenditure</t>
  </si>
  <si>
    <t>Group Head Office</t>
  </si>
  <si>
    <t>Asia Regional Head Office</t>
  </si>
  <si>
    <t>Charge for share-based payments for Prudential schemes</t>
  </si>
  <si>
    <t>Schedule 37</t>
  </si>
  <si>
    <t>The format of the schedules is consistent with the distinction between insurance and investment products as applied for previous financial reporting periods. Products categorised as "insurance" refer to those classified as contracts of long-term insurance business for regulatory reporting purposes, i.e. falling within one of the classes of insurance specified in part II of Schedule 1 to the Regulated Activities Order under FSA regulations.</t>
  </si>
  <si>
    <t>The details shown for insurance products include contributions for contracts that are classified under IFRS 4 "Insurance Contracts" as not containing significant insurance risk. These products are described as investment contracts or other financial instruments under IFRS. Contracts included in this category are primarily certain unit-linked and similar contracts written in UK Insurance Operations, and Guaranteed Investment Contracts and similar funding agreements written in US Operations.</t>
  </si>
  <si>
    <t xml:space="preserve">New business premiums for regular premium products are shown on an annualised basis. Department of Work and Pensions rebate business is classified as single recurrent business. Internal vesting business is classified as new business where the contracts include an open market option.  </t>
  </si>
  <si>
    <t>Notes to Schedules 29-38</t>
  </si>
  <si>
    <t>Schedule 39</t>
  </si>
  <si>
    <t xml:space="preserve">(1a) Insurance and investment new business for overseas operations has been calculated using constant exchange rates. The applicable rate for Jackson is 1.85. </t>
  </si>
  <si>
    <t>(1b) Insurance and investment new business for overseas operations has been calculated using actual exchange rates. The applicable rate for Jackson is 1.85  (2007:2.00 ).</t>
  </si>
  <si>
    <r>
      <t xml:space="preserve">(3) </t>
    </r>
    <r>
      <rPr>
        <sz val="10"/>
        <rFont val="Arial"/>
        <family val="2"/>
      </rPr>
      <t>Annual Equivalents, calculated as regular new business contributions plus 10 per cent single new business contributions, are subject to roundings. PVNBPs are calculated as equalling single premiums plus the present value of expected premiums of new regular premium business. In determining the present value, allowance is made for lapses and other assumptions applied in determining the EEV new business profit.</t>
    </r>
  </si>
  <si>
    <r>
      <t xml:space="preserve">(6) </t>
    </r>
    <r>
      <rPr>
        <sz val="10"/>
        <rFont val="Arial"/>
        <family val="2"/>
      </rPr>
      <t xml:space="preserve">New business in India is included at Prudential's 26 per cent interest in the India life operation.  </t>
    </r>
  </si>
  <si>
    <r>
      <t xml:space="preserve">(7) </t>
    </r>
    <r>
      <rPr>
        <sz val="10"/>
        <rFont val="Arial"/>
        <family val="2"/>
      </rPr>
      <t>Balance sheet figures have been calculated at the closing exchange rate. The 2007 balance is shown on a constant exchange rate.</t>
    </r>
  </si>
  <si>
    <t>For IFRS reporting, the results for UK shareholder-backed annuity business are particularly sensitive to the allowances made for credit risk.  The allowance is reflected in the deduction from the valuation rate of interest for discounting projected future annuity payments to policyholders that would have otherwise applied.  The valuation rate that is applied includes a liquidity premium that reflects the residual element of current bond spreads over swap rates after providing for the credit risk allowance.</t>
  </si>
  <si>
    <t>(bps)</t>
  </si>
  <si>
    <t>Adjustment from regulatory to IFRS basis</t>
  </si>
  <si>
    <t xml:space="preserve">IFRS </t>
  </si>
  <si>
    <t>Bond spread over swap rates (note (i))</t>
  </si>
  <si>
    <t>Credit risk allowance</t>
  </si>
  <si>
    <t>Long-term expected defaults (note (ii))</t>
  </si>
  <si>
    <t>Long-term credit risk premium (note (iii))</t>
  </si>
  <si>
    <t>Total credit risk allowance</t>
  </si>
  <si>
    <t>Liquidity premium</t>
  </si>
  <si>
    <t>By comparison, for 2007, the weighted components of the bond spread over swap rates for shareholder-backed fixed and linked annuity business on the IFRS basis at 31 December 2007 based on the asset mix of the portfolio at that date were as follows:</t>
  </si>
  <si>
    <t xml:space="preserve">During the second half of 2007, corporate bond spreads widened significantly and the methodology was reviewed to ensure that it still made appropriate allowance for credit risk.  As a result of this review a short-term allowance for credit risk was established to allow for the concern that credit ratings applied by rating agencies to individual bonds might be over optimistic.  </t>
  </si>
  <si>
    <t>The short-term allowance for credit risk assumed in the Pillar I solvency valuation has been determined as 25 per cent of the increase in corporate bond spreads (as estimated from the movements in published corporate bond indices) since 31 December 2006.</t>
  </si>
  <si>
    <t>Long-term credit risk premium; this provides compensation against the risk of potential volatility in the level of defaults and is derived by applying the 95th percentile from Moody’s data from 1970 to 2004 to the annuity asset portfolio.</t>
  </si>
  <si>
    <t>IFRS basis results - UK credit risk provisions and effects of portfolio rebalancing</t>
  </si>
  <si>
    <t>Pillar I          regulatory          basis</t>
  </si>
  <si>
    <t>Pillar I     regulatory           basis</t>
  </si>
  <si>
    <t>Shareholder-backed annuity business:</t>
  </si>
  <si>
    <t>Basic earnings per share (note 15.2a)</t>
  </si>
  <si>
    <t>15.2a</t>
  </si>
  <si>
    <t>15.2b</t>
  </si>
  <si>
    <t>Schedule 15.2</t>
  </si>
  <si>
    <t>Schedule 15.1</t>
  </si>
  <si>
    <t>Basic earnings per share (note 15.1a)</t>
  </si>
  <si>
    <t>15.1a</t>
  </si>
  <si>
    <t>Schedule 17.1</t>
  </si>
  <si>
    <t>17.2a</t>
  </si>
  <si>
    <t>17.2b</t>
  </si>
  <si>
    <t>Schedule 17.2</t>
  </si>
  <si>
    <t>Schedule 17.3</t>
  </si>
  <si>
    <t>Schedule 18</t>
  </si>
  <si>
    <t xml:space="preserve">Short-term fluctuations in investment returns </t>
  </si>
  <si>
    <t>Variance from expected tax charge (note 18b):</t>
  </si>
  <si>
    <t>Total insurance operations (note 17.2a)</t>
  </si>
  <si>
    <t>Revenue (note 19a)</t>
  </si>
  <si>
    <t>Operating profit based on longer-term investment returns (note 19b)</t>
  </si>
  <si>
    <t>Jackson (net of surplus note borrowings (note 20a))</t>
  </si>
  <si>
    <t>Holding company net borrowings (note 20a)</t>
  </si>
  <si>
    <t>Schedule 21</t>
  </si>
  <si>
    <t>IFRS basis results - Effect of adoption of IFRIC 14 for pension schemes</t>
  </si>
  <si>
    <t>Operating profit based on longer-term investment returns (schedule 16)</t>
  </si>
  <si>
    <t>Basic earnings per share (schedule 15.2)</t>
  </si>
  <si>
    <t>Schedule 27.1</t>
  </si>
  <si>
    <t>27.1a</t>
  </si>
  <si>
    <t>External funds (note 27.1a)</t>
  </si>
  <si>
    <t>Business Area (as analysed on schedule 27.2)</t>
  </si>
  <si>
    <t>27.2a</t>
  </si>
  <si>
    <t>Schedule 27.2</t>
  </si>
  <si>
    <t>The Group's liabilities to policyholders at 31 December 2008 as included in the Group balance sheet comprise:</t>
  </si>
  <si>
    <t>Investment contract liabilities with discretionary participation features</t>
  </si>
  <si>
    <t>Investment contract liabilities without discretionary participation features</t>
  </si>
  <si>
    <t>The cash flow projections of expected benefit payments used in the maturity profile tables are from value of in-force business and exclude the value of future new business, including vesting of internal pension contracts.</t>
  </si>
  <si>
    <t>Annuity business (Insurance contracts)</t>
  </si>
  <si>
    <t>With-profits business</t>
  </si>
  <si>
    <t xml:space="preserve">Insurance </t>
  </si>
  <si>
    <t xml:space="preserve">Investment </t>
  </si>
  <si>
    <t>contracts</t>
  </si>
  <si>
    <t>PAL</t>
  </si>
  <si>
    <t xml:space="preserve"> contracts</t>
  </si>
  <si>
    <t>Policyholder liabilities</t>
  </si>
  <si>
    <t>Expected maturity:</t>
  </si>
  <si>
    <t>0 to 5 years</t>
  </si>
  <si>
    <t>5 to 10 years</t>
  </si>
  <si>
    <t>10 to 15 years</t>
  </si>
  <si>
    <t>15 to 20 years</t>
  </si>
  <si>
    <t>20 to 25 years</t>
  </si>
  <si>
    <t>Over 25 years</t>
  </si>
  <si>
    <t>(i)  The cash flow projections of expected benefit payments used in the maturity profile table above are from value of in-force business and exclude the value of future new business, including vesting of internal pension contracts.</t>
  </si>
  <si>
    <t>(ii)  Benefit payments do not reflect the pattern of bonuses and shareholder transfers in respect of the with-profits business.</t>
  </si>
  <si>
    <t>Smoothed shareholders' funds (note 8c)</t>
  </si>
  <si>
    <t>UK long-term business smoothed shareholders' funds reflect an adjustment to the assets of the PAC with-profits fund, for the purposes of determining the unwind of discount included in operating profits, to remove the short-term volatility in market values of assets. Shareholders' funds in the balance sheet are determined on an unsmoothed basis.</t>
  </si>
  <si>
    <t>IFRS basis deficit (relating to shareholder-backed operations)</t>
  </si>
  <si>
    <t xml:space="preserve">Subordinated debt (Lower Tier 2) </t>
  </si>
  <si>
    <t>Senior debt</t>
  </si>
  <si>
    <t>For UK insurance operations there is a net nil charge or credit for the 2008 and 2007 results. However, the 2007 results for annuity business have been determined after a strengthening of explicit mortality assumptions and the release of excess margins in the aggregate liabilities that had previously been set aside as an indirect extra allowance for longevity related risks.</t>
  </si>
  <si>
    <t>The effect of changes in operating assumptions represent the following:</t>
  </si>
  <si>
    <t>Operating profit based on longer-term investment returns from:</t>
  </si>
  <si>
    <t xml:space="preserve">The net charge to operating profit (gross of the share attributable to the PAC with-profits fund) of £36 million is made up of a charge of £29 million relating to PSPS and a charge of £7 million for other schemes. </t>
  </si>
  <si>
    <t>Changes in operating assumptions (note 5c(ii))</t>
  </si>
  <si>
    <t>Other items (note 5d(iii))</t>
  </si>
  <si>
    <t>M&amp;G pension scheme</t>
  </si>
  <si>
    <t>Scottish Amicable pension scheme</t>
  </si>
  <si>
    <t>• The corporate bond return is calculated as the return on a zero-coupon bond plus a spread. The spread process is a mean reverting stochastic process; and</t>
  </si>
  <si>
    <t>• Property returns are modelled in a similar fashion to corporate bonds, namely as the return on a riskless bond, plus a risk premium, plus a process representative of the change in residual values and the change in value of the call option on rents.</t>
  </si>
  <si>
    <t>Equities:</t>
  </si>
  <si>
    <t>• Interest rates are projected using a log-normal generator calibrated to actual market data;</t>
  </si>
  <si>
    <t>• Corporate bond returns are based on Treasury securities plus a spread that has been calibrated to current market conditions and varies by credit quality; and</t>
  </si>
  <si>
    <t>(Charge) credit to income statement</t>
  </si>
  <si>
    <t>New business margin (APE)</t>
  </si>
  <si>
    <t>Underlying profit before performance-related fees</t>
  </si>
  <si>
    <t>Performance-related fees</t>
  </si>
  <si>
    <t>Total M&amp;G operating profit based on longer-term investment returns</t>
  </si>
  <si>
    <t>Total EEV (loss) profit from continuing operations before tax comprises:</t>
  </si>
  <si>
    <t>(Loss) Profit from continuing operations before tax</t>
  </si>
  <si>
    <t>Asian (note 6a(i))</t>
  </si>
  <si>
    <t>US (note 6a(ii))</t>
  </si>
  <si>
    <t>UK (note 6a(iii))</t>
  </si>
  <si>
    <t>The short-term fluctuations in investment returns for US operations primarily reflect the impact of impairment losses on debt securities and the effects on the value of variable annuity business of adverse movements in US equity markets.  The fluctuations for US operations comprise the following items:</t>
  </si>
  <si>
    <t>Realised impairment losses:</t>
  </si>
  <si>
    <t>Less: Risk margin charge included in operating profit</t>
  </si>
  <si>
    <t xml:space="preserve">cross </t>
  </si>
  <si>
    <t>(Loss) profit before tax attributable to shareholders</t>
  </si>
  <si>
    <t>Tax attributable to shareholders' profits</t>
  </si>
  <si>
    <t>(Loss) profit from continuing operations after tax</t>
  </si>
  <si>
    <t xml:space="preserve">Discontinued operations (net of tax) </t>
  </si>
  <si>
    <t>Items recognised directly in shareholders' equity:</t>
  </si>
  <si>
    <t xml:space="preserve">Exchange translation movements </t>
  </si>
  <si>
    <t>Gross</t>
  </si>
  <si>
    <t>Unrealised valuation movements on securities classified as available-for-sale for US insurance operations</t>
  </si>
  <si>
    <t>Gross valuation movements</t>
  </si>
  <si>
    <t>Other items recognised directly in shareholders' equity</t>
  </si>
  <si>
    <t>Total of items of income and expense recognised directly in equity</t>
  </si>
  <si>
    <t>Consistent with the EEV methodology applied, a constant discount rate has been applied to the projected cash flows.</t>
  </si>
  <si>
    <t>Other business:</t>
  </si>
  <si>
    <t>6.4 to 6.7</t>
  </si>
  <si>
    <t>5.7 to 5.8</t>
  </si>
  <si>
    <t>New Business at constant exchange rates</t>
  </si>
  <si>
    <t>Spread experience variance (note 5c(i))</t>
  </si>
  <si>
    <r>
      <t>Schedule 5</t>
    </r>
    <r>
      <rPr>
        <b/>
        <sz val="11"/>
        <rFont val="Arial"/>
        <family val="2"/>
      </rPr>
      <t xml:space="preserve">                       </t>
    </r>
    <r>
      <rPr>
        <b/>
        <u val="single"/>
        <sz val="11"/>
        <rFont val="Arial"/>
        <family val="2"/>
      </rPr>
      <t>(continued)</t>
    </r>
  </si>
  <si>
    <t>(i)  Spread experience variance</t>
  </si>
  <si>
    <t>(ii)  Changes in operating assumptions</t>
  </si>
  <si>
    <t>Strengthening of mortality assumptions</t>
  </si>
  <si>
    <t>Projected benefit related</t>
  </si>
  <si>
    <t>Investment related</t>
  </si>
  <si>
    <t xml:space="preserve">Expense related </t>
  </si>
  <si>
    <t xml:space="preserve">Other </t>
  </si>
  <si>
    <t>US insurance operations</t>
  </si>
  <si>
    <t>The current mortality assumptions are as follows:</t>
  </si>
  <si>
    <t xml:space="preserve">Male:      </t>
  </si>
  <si>
    <t xml:space="preserve">Female:   </t>
  </si>
  <si>
    <t>Experience variances and other items (note 5b(ii))</t>
  </si>
  <si>
    <t>Retirement benefits</t>
  </si>
  <si>
    <t>Group Summary - Investment operations - Constant exchange rates</t>
  </si>
  <si>
    <t>Group Summary - Investment operations - Actual exchange rates</t>
  </si>
  <si>
    <t>*Comparative results - change of accounting policy for pension schemes</t>
  </si>
  <si>
    <t>US operations - net of tax profits from new long-term insurance business</t>
  </si>
  <si>
    <t xml:space="preserve"> </t>
  </si>
  <si>
    <t>net worth</t>
  </si>
  <si>
    <t>The tables for Asian operations above reflect the inclusion of CITIC-Prudential Life Insurance Company Ltd, the Group’s life operation in China as a 50 per cent held joint venture for 2008 and 2007 reflecting the economic interest throughout both years.  Previously, for presentational purposes, the 2007 results reflected the inclusion of CITIC-Prudential as a subsidiary undertaking up to 29 September 2007 and 50 per cent thereafter following the change of management arrangement after this date, with appropriate minority interest accounting to reflect the 50 per cent economic interest.  The presentation of the operating profit for 2007 has been adjusted to allocate £10 million of profit from the result for new business to business in-force to prevent distortion of the published new business margin.</t>
  </si>
  <si>
    <t xml:space="preserve">The loss of £(15) million (2007: loss of £(5) million) included within (loss) profit before tax reflects the shareholders’ share of actuarial and other gains and losses on the Group’s defined benefit pension schemes and can be analysed as follows:. </t>
  </si>
  <si>
    <t>On the EEV basis this (charge) gain includes a 10 per cent share of the actuarial gains and losses on the share attributable to the PAC with-profits fund for the Scottish Amicable Pension Scheme.  Consistent with the derecognition of the Company's interest in the underlying surplus for PSPS, under the change of accounting policy described in schedule 13, it is not appropriate to report actuarial gains and losses for PSPS. The other losses for PSPS of £(5) million represents the charge during 2008 in the provision for the deficit funding obligation.</t>
  </si>
  <si>
    <t>Total tax (credit) charge on items not included in operating profit from continuing operations (note 7d)</t>
  </si>
  <si>
    <t xml:space="preserve">Operating profit from continuing operations based on longer-term investment returns </t>
  </si>
  <si>
    <t>Schedule 8</t>
  </si>
  <si>
    <t>Schedule 11</t>
  </si>
  <si>
    <t>Schedule 19</t>
  </si>
  <si>
    <t>Schedule 26</t>
  </si>
  <si>
    <t>(a) Effect on the EEV profits and movements in shareholders' equity</t>
  </si>
  <si>
    <t>As published</t>
  </si>
  <si>
    <t>Short term fluctuations in investment returns</t>
  </si>
  <si>
    <t>(Loss) profit before tax</t>
  </si>
  <si>
    <t>Actual shareholders' funds less smoothed shareholders' funds</t>
  </si>
  <si>
    <t>EEV basis shareholders' funds</t>
  </si>
  <si>
    <t>Net assets of operations</t>
  </si>
  <si>
    <t>Net assets of operations - EEV basis shareholders' funds</t>
  </si>
  <si>
    <t>3b</t>
  </si>
  <si>
    <t>Reserve movements in respect of share-based payments</t>
  </si>
  <si>
    <t>Total UK operations</t>
  </si>
  <si>
    <t>Schedule 23</t>
  </si>
  <si>
    <t>Schedule 24</t>
  </si>
  <si>
    <t>Schedule 25</t>
  </si>
  <si>
    <t>Operating profit from continuing operations based on longer-term investment returns (as analysed on schedule 3)</t>
  </si>
  <si>
    <t xml:space="preserve">Net assets of operations </t>
  </si>
  <si>
    <t>•  1 per cent increase and decrease in interest rates, including all consequential changes (assumed investment returns for all assets classes, market values of fixed interest assets, risk discount rates)</t>
  </si>
  <si>
    <t xml:space="preserve">Business in force </t>
  </si>
  <si>
    <t>The proportion of surplus allocated to shareholders from the UK with-profits business has been based on the present level of 10 per cent. Future bonus rates have been set at levels which would fully utilise the assets of the with-profits fund over the lifetime of the business in force.</t>
  </si>
  <si>
    <t>Business in force</t>
  </si>
  <si>
    <t>Risk discount rate:</t>
  </si>
  <si>
    <t>Weighted risk discount rate (note (i))</t>
  </si>
  <si>
    <t>As reported (schedule 9)</t>
  </si>
  <si>
    <t>Value of in-force business includes the value of future margins from current in-force business less the cost of holding encumbered capital.</t>
  </si>
  <si>
    <t>5a</t>
  </si>
  <si>
    <t>5b</t>
  </si>
  <si>
    <t>Schedule 6</t>
  </si>
  <si>
    <t>Other operations</t>
  </si>
  <si>
    <t>6a</t>
  </si>
  <si>
    <t>6b</t>
  </si>
  <si>
    <t>6c</t>
  </si>
  <si>
    <t>Effect of changes in economic assumptions and time value of cost of options and guarantees</t>
  </si>
  <si>
    <t>6d</t>
  </si>
  <si>
    <t>Schedule 7</t>
  </si>
  <si>
    <t xml:space="preserve">Other operations </t>
  </si>
  <si>
    <t>7a</t>
  </si>
  <si>
    <t>7b</t>
  </si>
  <si>
    <t>Long-term business operations</t>
  </si>
  <si>
    <t>insurance</t>
  </si>
  <si>
    <t xml:space="preserve">Shareholders’ share of actuarial gains and losses </t>
  </si>
  <si>
    <t>Shareholders' funds</t>
  </si>
  <si>
    <t>Sensitivity of results to alternative assumptions</t>
  </si>
  <si>
    <t>IFRS basis results</t>
  </si>
  <si>
    <t>Short-term fluctuations in investment returns</t>
  </si>
  <si>
    <t>EEV basis</t>
  </si>
  <si>
    <t>Schedule 4</t>
  </si>
  <si>
    <t>Tax</t>
  </si>
  <si>
    <t>Weighted average for all Asian operations</t>
  </si>
  <si>
    <t>•  US operations: the level of encumbered capital has been set to an amount at least equal to 235 per cent of the risk-based capital required by the National Association of Insurance Commissioners (NAIC) at the Company Action Level (CAL), which is sufficient to meet the economic capital requirement.</t>
  </si>
  <si>
    <t>IFRS basis (as shown on schedule 16)</t>
  </si>
  <si>
    <t>(schedule 10.1              note 10.1b)</t>
  </si>
  <si>
    <t>(schedule 10.1                               note 10.1b)</t>
  </si>
  <si>
    <t>10.1a</t>
  </si>
  <si>
    <t>10.1b</t>
  </si>
  <si>
    <t>10.1c</t>
  </si>
  <si>
    <t>10.1d</t>
  </si>
  <si>
    <t>10.1e</t>
  </si>
  <si>
    <t>10.1f</t>
  </si>
  <si>
    <t>10.1g</t>
  </si>
  <si>
    <t>10.1h</t>
  </si>
  <si>
    <t>Adjustment in respect of certain statutory reserves (note 10.1f)</t>
  </si>
  <si>
    <t>Shareholders' equity at 31 December 2008 (note 10.1h)</t>
  </si>
  <si>
    <t>New business contribution (note 10.1b)</t>
  </si>
  <si>
    <t>(note 10.1d)</t>
  </si>
  <si>
    <t>(note 10.1e)</t>
  </si>
  <si>
    <t>EEV basis results - Reconciliation of 2008 movement in net worth and value of in-force business (note 10.1a)</t>
  </si>
  <si>
    <t>New business premiums reflect those premiums attaching to covered business, including premiums for contracts classified as investment products for IFRS basis reporting.  New business premiums for regular premium products are shown on an annualised basis. Department of Work and Pensions (DWP) rebate business is classified as single recurrent business. Internal vesting business is classified as new business where the contracts include an open market option.</t>
  </si>
  <si>
    <t>New business margins are shown on two bases, namely the margins by reference to Annual Premium and Contribution Equivalents (APE) and the Present Value of New Business Premiums (PVNBP). APEs are calculated as the aggregate of regular new business amounts and one tenth of single new business amounts. PVNBPs are calculated as equalling single premiums plus the present value of expected premiums of new regular premium business, allowing for lapses and other assumptions made in determining the EEV new business contribution.</t>
  </si>
  <si>
    <t>To align with the treatment in the 2008 results, the tables for UK insurance operations above for 2007 reflect the inclusion of the Group’s UK health insurance joint venture operation, PruHealth, with an APE of £13 million and PVNBP of £107 million.</t>
  </si>
  <si>
    <t>The tables above include for 2007 the transfer of 62,000 with-profits annuity policies from Equitable Life on 31 December 2007 with assets of approximately £1.7 billion.  The transfer represented an APE of £174 million.</t>
  </si>
  <si>
    <t>Other represents a mixture of other income and expenses that are not directly allocated to the underlying drivers, including non-recurring items.</t>
  </si>
  <si>
    <t xml:space="preserve">Asia </t>
  </si>
  <si>
    <t>Net Insurance margin</t>
  </si>
  <si>
    <t>Asset management fees</t>
  </si>
  <si>
    <t>The principal defined benefit pension scheme is PSPS. In the UK there are two smaller schemes, the Scottish Amicable Pension Scheme and the M&amp;G Pension Scheme, with a combined deficit at 31 December 2008 of £67 million gross of tax. There is also a small scheme in Taiwan, which at 31 December 2008 had a deficit gross of tax of £17 million.</t>
  </si>
  <si>
    <t>Tax (credit) charge on (loss) profit on ordinary activities from continuing operations (including tax on actual investment returns)</t>
  </si>
  <si>
    <t>UK operations (notes 8a and 8b)</t>
  </si>
  <si>
    <t>Core structural borrowings - Central funds (at market value) (note)</t>
  </si>
  <si>
    <t>(notes iii, iv,  v)</t>
  </si>
  <si>
    <t>To obtain the mean, an average over all simulations of the accumulated return at the end of the projection period is calculated. The annual average return is then calculated by taking the root of the average accumulated return minus 1.</t>
  </si>
  <si>
    <t>The same asset return models as used in the UK, appropriately calibrated, have been used for the Asian operations as described for UK insurance operations below. The principal asset classes are government and corporate bonds.  Equity holdings are much lower than in the UK whilst property holdings do not represent a significant investment asset.</t>
  </si>
  <si>
    <t>•  UK insurance operations: the economic capital requirements for annuity business are fully met by Pillar I requirements being four per cent of mathematical reserves, which are also sufficient to meet Pillar II requirements. For unit-linked and other shareholder-backed business the encumbered capital held reflects the statutory minimum Pillar I requirement, as required by the UK regulatory authorities.</t>
  </si>
  <si>
    <t xml:space="preserve">     China (note 4g)</t>
  </si>
  <si>
    <t xml:space="preserve">     Taiwan (note 4f)</t>
  </si>
  <si>
    <t>Variance</t>
  </si>
  <si>
    <t xml:space="preserve">Other Mutual Fund Operations </t>
  </si>
  <si>
    <t>2008 Movement Relative to 2007</t>
  </si>
  <si>
    <t>2008 Q4</t>
  </si>
  <si>
    <r>
      <t>US</t>
    </r>
    <r>
      <rPr>
        <b/>
        <vertAlign val="superscript"/>
        <sz val="10"/>
        <rFont val="Arial"/>
        <family val="0"/>
      </rPr>
      <t xml:space="preserve"> (7)</t>
    </r>
  </si>
  <si>
    <t>(Loss) profit after tax</t>
  </si>
  <si>
    <t>Discontinued operations</t>
  </si>
  <si>
    <t>Less: minority interests</t>
  </si>
  <si>
    <t>Variances from expected tax results attributable to shareholders</t>
  </si>
  <si>
    <t>Related change in amortisation of deferred income and acquisition costs</t>
  </si>
  <si>
    <t>18a</t>
  </si>
  <si>
    <t>18b</t>
  </si>
  <si>
    <t>The EEV basis results have been prepared in accordance with the EEV Principles issued by the CFO Forum of European Insurance Companies in May 2004 and expanded by the Additional Guidance on EEV Disclosures published in October 2005. Where appropriate the EEV basis results include the effects of adoption of International Financial Reporting Standards (IFRS).</t>
  </si>
  <si>
    <t>In determining the EEV basis value of new business written in the year the policies incept,  premiums are included in projected cash flows on the same basis of distinguishing annual and single premium business as set out for statutory basis reporting.</t>
  </si>
  <si>
    <t>On surplus assets</t>
  </si>
  <si>
    <t xml:space="preserve">Amortisation of interest-related realised gains and losses </t>
  </si>
  <si>
    <t>Unwind of discount and other expected returns</t>
  </si>
  <si>
    <t>•  Holding company statutory minimum capital (by contrast to economic capital).</t>
  </si>
  <si>
    <t>• Interest rates are projected using a two-factor model calibrated to actual market data;</t>
  </si>
  <si>
    <t>Total other operating results</t>
  </si>
  <si>
    <t xml:space="preserve">Interest payable on core structural borrowings </t>
  </si>
  <si>
    <t>Corporate expenditure:</t>
  </si>
  <si>
    <t xml:space="preserve">Group Head Office </t>
  </si>
  <si>
    <t>The charge of £313 million for short-term fluctuations of other operations arises from:</t>
  </si>
  <si>
    <t>Sale of investment in India mutual fund in May 2008 giving rise to a transfer to operating profit of £47m for the crystallised gain, and value reduction in the period, prior to sale, of £24m</t>
  </si>
  <si>
    <t>Unrealised value movements on swaps held centrally to manage Group assets and liabilities</t>
  </si>
  <si>
    <t>Unrealised value movements on a centrally held investment</t>
  </si>
  <si>
    <t>Operating profit from Prudential Capital (note 19c)</t>
  </si>
  <si>
    <t>19c</t>
  </si>
  <si>
    <t>Tax (credit) charge on shareholders' share of actuarial and other gains and losses on defined benefit pension schemes</t>
  </si>
  <si>
    <t>- after adoption of IFRIC 14</t>
  </si>
  <si>
    <t>The impact of the adoption is shown below.</t>
  </si>
  <si>
    <t>Effect of adoption</t>
  </si>
  <si>
    <t xml:space="preserve">Effect of adoption </t>
  </si>
  <si>
    <t>Adjustment for post-tax effect of shareholders' share of actuarial and other gains and losses on defined benefit pension schemes:</t>
  </si>
  <si>
    <t>5-9</t>
  </si>
  <si>
    <t>10</t>
  </si>
  <si>
    <t>11-12</t>
  </si>
  <si>
    <t>13-14</t>
  </si>
  <si>
    <t>15-16</t>
  </si>
  <si>
    <t>17</t>
  </si>
  <si>
    <t>18</t>
  </si>
  <si>
    <t>19</t>
  </si>
  <si>
    <t>20-21</t>
  </si>
  <si>
    <t>22</t>
  </si>
  <si>
    <t>23</t>
  </si>
  <si>
    <t>24-25</t>
  </si>
  <si>
    <t>26</t>
  </si>
  <si>
    <t>27</t>
  </si>
  <si>
    <t>28</t>
  </si>
  <si>
    <t>29</t>
  </si>
  <si>
    <t>30</t>
  </si>
  <si>
    <t>31</t>
  </si>
  <si>
    <t>32</t>
  </si>
  <si>
    <t>33</t>
  </si>
  <si>
    <t>34</t>
  </si>
  <si>
    <t>35-36</t>
  </si>
  <si>
    <t>37</t>
  </si>
  <si>
    <t>38</t>
  </si>
  <si>
    <t>39</t>
  </si>
  <si>
    <t>40</t>
  </si>
  <si>
    <t>41</t>
  </si>
  <si>
    <t>42</t>
  </si>
  <si>
    <t>43</t>
  </si>
  <si>
    <t>44</t>
  </si>
  <si>
    <t>45-47</t>
  </si>
  <si>
    <t>48</t>
  </si>
  <si>
    <t>49</t>
  </si>
  <si>
    <t>50</t>
  </si>
  <si>
    <t>51</t>
  </si>
  <si>
    <t>52</t>
  </si>
  <si>
    <t>53</t>
  </si>
  <si>
    <t>54</t>
  </si>
  <si>
    <t>55</t>
  </si>
  <si>
    <t>56</t>
  </si>
  <si>
    <t>57</t>
  </si>
  <si>
    <t>58</t>
  </si>
  <si>
    <t>59</t>
  </si>
  <si>
    <t>60</t>
  </si>
  <si>
    <t>61</t>
  </si>
  <si>
    <t>62</t>
  </si>
  <si>
    <t>63</t>
  </si>
  <si>
    <t>64</t>
  </si>
  <si>
    <t>65-66</t>
  </si>
  <si>
    <t>In general, as described in schedule 2, the use of point of sale or end of period economic assumptions is not significant in determining the new business contribution for different types of business and across financial reporting periods.  However, to obtain proper measurement of the new business contribution for business which is interest rate sensitive, it is appropriate to use point of sale economic assumptions, consistent with how the business was priced. In practice, the only area within the Group where this has a material effect, particularly in light of the dislocation of markets in 2008, is for UK shareholder-backed annuity and lifetime mortgage business. The 2008 results for shareholder-backed annuity and lifetime mortgage business have been prepared on the basis of point of sale, rather than end of period economic assumptions which previously applied for EEV reporting.  New business profits would have been £111 million lower if end of year economic assumptions had been applied.  The reduction is reflected in non-operating profit. The £111 million primarily reflects the level of credit spread widening since the point of sale.  For 2007, the effect of the use of point of sale market conditions would not have been material.</t>
  </si>
  <si>
    <t>UK insurance operations (notes 4e, 4h and 4i)</t>
  </si>
  <si>
    <t xml:space="preserve">Before capital charge </t>
  </si>
  <si>
    <t>Capital charge (see notes 8a and 8d on schedule 8)</t>
  </si>
  <si>
    <t>Notes (continued)</t>
  </si>
  <si>
    <r>
      <t>Mortality and morbidity</t>
    </r>
    <r>
      <rPr>
        <vertAlign val="superscript"/>
        <sz val="11"/>
        <color indexed="8"/>
        <rFont val="Arial"/>
        <family val="2"/>
      </rPr>
      <t>1</t>
    </r>
  </si>
  <si>
    <r>
      <t>Expense</t>
    </r>
    <r>
      <rPr>
        <vertAlign val="superscript"/>
        <sz val="11"/>
        <color indexed="8"/>
        <rFont val="Arial"/>
        <family val="2"/>
      </rPr>
      <t>2</t>
    </r>
  </si>
  <si>
    <r>
      <t>Persistency</t>
    </r>
    <r>
      <rPr>
        <vertAlign val="superscript"/>
        <sz val="11"/>
        <color indexed="8"/>
        <rFont val="Arial"/>
        <family val="2"/>
      </rPr>
      <t>3</t>
    </r>
  </si>
  <si>
    <r>
      <t>Effect of change in corporate tax rates</t>
    </r>
    <r>
      <rPr>
        <vertAlign val="superscript"/>
        <sz val="11"/>
        <color indexed="8"/>
        <rFont val="Arial"/>
        <family val="2"/>
      </rPr>
      <t>4</t>
    </r>
  </si>
  <si>
    <r>
      <t>1</t>
    </r>
    <r>
      <rPr>
        <sz val="11"/>
        <color indexed="8"/>
        <rFont val="Arial"/>
        <family val="0"/>
      </rPr>
      <t xml:space="preserve"> The favourable effect of £58 million relating to mortality and morbidity assumption changes mainly relates to Singapore of £34 million, Taiwan of £18 million and Hong Kong of £15 million, which reflect actual experience across most products, offset by a charge in Malaysia of £(19) million which reflects negative morbidity experience on A&amp;H products. </t>
    </r>
  </si>
  <si>
    <r>
      <t>2</t>
    </r>
    <r>
      <rPr>
        <sz val="11"/>
        <color indexed="8"/>
        <rFont val="Arial"/>
        <family val="0"/>
      </rPr>
      <t xml:space="preserve"> The favourable overall net effect of £26 million for expense assumption changes in 2008 mainly relates to a reduction in investment management expenses.  The credit of £51 million for 2007 mainly relates to Singapore (£37 million) and Korea (£21 million) both due to increases in investment margins.</t>
    </r>
  </si>
  <si>
    <r>
      <t>3</t>
    </r>
    <r>
      <rPr>
        <sz val="11"/>
        <color indexed="8"/>
        <rFont val="Arial"/>
        <family val="0"/>
      </rPr>
      <t xml:space="preserve"> The favourable effect of the change in persistency assumptions of £36 million in 2008 predominately arises in Singapore of £90 million, Hong Kong of £28 million and Malaysia of £21 million which reflect altered lapse rates, arising from recent experience, offset by charges in Taiwan of £(45) million and Korea of £(44) million mainly relating to premium holidays.  The charge of £(51) million for the effect of changes in persistency assumptions in 2007 mainly arise in Singapore (£(29) million) as a result of changes in a number of product related features and updated maturity assumptions in Taiwan (£(15) million) from an increase in lapse rates, reflecting recent experience.</t>
    </r>
  </si>
  <si>
    <r>
      <t>4</t>
    </r>
    <r>
      <rPr>
        <sz val="11"/>
        <color indexed="8"/>
        <rFont val="Arial"/>
        <family val="0"/>
      </rPr>
      <t xml:space="preserve"> The effect of change in corporate tax rates represents the effect of incorporating the benefit arising from the reduction in the corporate tax rate in Indonesia for 2008 and in China, Malaysia and Singapore for 2007.</t>
    </r>
  </si>
  <si>
    <t>Operating profit from continuing operations (based on longer-term investment returns)</t>
  </si>
  <si>
    <t>Long-term business:</t>
  </si>
  <si>
    <t xml:space="preserve">Profit (loss) from continuing operations before tax (including actual investment returns) </t>
  </si>
  <si>
    <t>Tax (charge) credit attributable to shareholders' profit (loss):</t>
  </si>
  <si>
    <t>Tax on shareholders' share of actuarial and other gains and losses on defined benefit pension schemes</t>
  </si>
  <si>
    <t>Profit (loss) for the year</t>
  </si>
  <si>
    <t>Net increase (decrease) in shareholders' equity</t>
  </si>
  <si>
    <t>EEV basis shareholders' equity at 31 December 2008 (note 9c)</t>
  </si>
  <si>
    <t>For the purposes of the table above, goodwill related to Asia long-term operations (as shown on schedule 8) is included in Other operations.</t>
  </si>
  <si>
    <t>The movements arising from new business contribution are as follows:</t>
  </si>
  <si>
    <t>Prudential has based required capital on its internal targets for economic capital subject to it being at least the local statutory minimum requirements, as described in schedule 2.</t>
  </si>
  <si>
    <t>The increase in UKIO credit provisions reflects the allowances explained in schedule 2.</t>
  </si>
  <si>
    <t>2008 £m</t>
  </si>
  <si>
    <t>worth</t>
  </si>
  <si>
    <t>Subtotal</t>
  </si>
  <si>
    <t xml:space="preserve">Operating profit based on longer-term investment returns, net of attributable </t>
  </si>
  <si>
    <t>restructuring costs and development expenses</t>
  </si>
  <si>
    <t xml:space="preserve">US </t>
  </si>
  <si>
    <t>Profit before tax</t>
  </si>
  <si>
    <t>The difference between the fees and other income shown above in respect of the asset management operation and the revenue figure for M&amp;G shown in the main table primarily relates to income and investment gains (losses) earned by Prudential Capital and by investment funds controlled by the asset management operation which are consolidated under IFRS.</t>
  </si>
  <si>
    <t>Short-term fluctuations in investment returns on shareholder-backed business</t>
  </si>
  <si>
    <t xml:space="preserve">(Loss) profit before tax </t>
  </si>
  <si>
    <t>Loss (profit) after tax</t>
  </si>
  <si>
    <t>Profit from discontinued operations</t>
  </si>
  <si>
    <t>Less Minority interests</t>
  </si>
  <si>
    <t>Other movements in reserves</t>
  </si>
  <si>
    <t xml:space="preserve">        As previously published</t>
  </si>
  <si>
    <t xml:space="preserve">On profit for the year after tax and minority interests for continuing operations </t>
  </si>
  <si>
    <t xml:space="preserve">Based on profit for the year </t>
  </si>
  <si>
    <t>1.2a</t>
  </si>
  <si>
    <t>1.2b</t>
  </si>
  <si>
    <t>1.2c</t>
  </si>
  <si>
    <t>Methodology</t>
  </si>
  <si>
    <t>Overview</t>
  </si>
  <si>
    <t>The embedded value is the present value of the shareholders' interest in the earnings distributable from assets allocated to covered business after sufficient allowance has been made for the aggregate risks in that business.  The shareholders' interest in the Group's long-term business comprises:</t>
  </si>
  <si>
    <t>- present value of future shareholder cash flows from in-force covered business (value of in-force business), less a deduction for the cost of locked-in (encumbered) capital;</t>
  </si>
  <si>
    <t>- locked-in (encumbered) capital; and</t>
  </si>
  <si>
    <t>Core structural borrowings of shareholder-financed operations:</t>
  </si>
  <si>
    <t>Perpetual subordinated capital securities (Innovative Tier 1*)</t>
  </si>
  <si>
    <t>• Variable annuity equity and bond returns have been stochastically generated using a log-normal model with parameters determined by reference to historical data. The volatility of equity fund returns for both 2008 and 2007 ranges from 18.6 per cent to 28.1 per cent depending on risk class, and the standard deviation of bond returns ranges from 1.5 per cent to 1.6 per cent (2007: 1.4 per cent to 1.7 per cent).</t>
  </si>
  <si>
    <t>UK insurance operations (notes 6d(iii) and (iv))</t>
  </si>
  <si>
    <t>annuity</t>
  </si>
  <si>
    <t>Perpetual subordinated capital securities (Innovative Tier 1)</t>
  </si>
  <si>
    <t>Schedule 10.1</t>
  </si>
  <si>
    <r>
      <t>UK insurance operations</t>
    </r>
    <r>
      <rPr>
        <vertAlign val="superscript"/>
        <sz val="10"/>
        <rFont val="Arial"/>
        <family val="2"/>
      </rPr>
      <t>4</t>
    </r>
  </si>
  <si>
    <t>These reserves represent additional prudent reserves recognised for local regulatory purposes and comprise reductions in free surplus of £(45) million in respect of the Interest Maintenance Reserve (IMR) and £(359) million relating to certain statutory reserves for variable annuity business. The value of in-force business reflects an increase of £38 million in respect of the IMR and £315 million in respect of the reallocation of other statutory reserves. The IMR is a statutory liability in respect of realised gains on the sale of bonds which, on a regulatory basis, are amortised to income over time, in line with the duration of the bonds sold. The statutory reserves are in respect of guarantees on variable annuity products in excess of the surrender value. Previously for EEV basis reporting, the IMR and these certain statutory variable annuity reserves were immediately released from the value of in-force business and treated as elements of free surplus. Their reallocation to the value of in-force business reflects the reinstatement of these amounts as explicit liabilities, consistent with the regulatory basis.</t>
  </si>
  <si>
    <t>Jackson impairment losses in excess of longer term expected returns net of defaults</t>
  </si>
  <si>
    <t>Balance at 1 January 2008</t>
  </si>
  <si>
    <t>Balance at 31 December 2008</t>
  </si>
  <si>
    <t>Schedule 10.2</t>
  </si>
  <si>
    <t>Expected period of conversion of future post tax distributable earnings and required capital flows to free surplus</t>
  </si>
  <si>
    <t>After taking account of EEV shareholders' funds at 31 December 2008 of the business and restructuring and other costs the Group's EEV shareholders' equity is expected to increase by approximately £90 million.</t>
  </si>
  <si>
    <t>In the event that longer-term default levels are higher then, unlike for UK annuity business where policyholder benefits are not changeable, Jackson has some discretion to adjust crediting rates, subject to contract guarantee levels and general market competition considerations.</t>
  </si>
  <si>
    <t>Asian operations - analysis of operating profit by territory</t>
  </si>
  <si>
    <t>Insurance operations</t>
  </si>
  <si>
    <t xml:space="preserve">India </t>
  </si>
  <si>
    <t>Prudential Services Asia</t>
  </si>
  <si>
    <t>Analysis of operating profit between new and in-force business</t>
  </si>
  <si>
    <t>New business strain</t>
  </si>
  <si>
    <t>The loss represents the aggregate of the pre-tax regulatory basis strain to net worth and IFRS adjustments for deferral of acquisition costs and deferred income where appropriate.</t>
  </si>
  <si>
    <t>(Loss) profit for the period</t>
  </si>
  <si>
    <t xml:space="preserve">Other movements in reserves </t>
  </si>
  <si>
    <t>Profit
 before tax</t>
  </si>
  <si>
    <t>Profit
 after tax</t>
  </si>
  <si>
    <t xml:space="preserve"> Minority interests</t>
  </si>
  <si>
    <t>Profit 
after tax 
and minority interests</t>
  </si>
  <si>
    <t>Basic earnings per share (schedule 1.2)</t>
  </si>
  <si>
    <t>Continuing operations</t>
  </si>
  <si>
    <t>(c)</t>
  </si>
  <si>
    <t>With-profits (note (a))</t>
  </si>
  <si>
    <t>Shareholder-backed annuity (note (b))</t>
  </si>
  <si>
    <t xml:space="preserve">Expected return on existing business </t>
  </si>
  <si>
    <t xml:space="preserve">Changes in non-operating assumptions and experience variances and minority interests </t>
  </si>
  <si>
    <t>6.3 to 10.25</t>
  </si>
  <si>
    <t>The short-term fluctuations in investment returns for UK insurance operations for 2008 arise on the following types of business:</t>
  </si>
  <si>
    <t>Unit-linked and other (note (c))</t>
  </si>
  <si>
    <t>Shareholders' share of actuarial and other gains and losses on defined benefit pension schemes</t>
  </si>
  <si>
    <t>(Increase) decrease in risk discount rates</t>
  </si>
  <si>
    <t>Other changes</t>
  </si>
  <si>
    <t xml:space="preserve">           Group total</t>
  </si>
  <si>
    <t>Investment properties</t>
  </si>
  <si>
    <t>Equity securities</t>
  </si>
  <si>
    <t>Jackson (net of surplus note borrowings of £154 million (2007 : £147 million) (note 8f)</t>
  </si>
  <si>
    <t>For 2008 and 2007, cash rates rather than government bond yields were used in setting the risk discount rates for Malaysia, Singapore, Taiwan and for Hong Kong dollar denominated business.</t>
  </si>
  <si>
    <t>Long-term insurance operations - analysis of operating profit</t>
  </si>
  <si>
    <t>Analysis of movement in policyholder liabilities and unallocated surplus</t>
  </si>
  <si>
    <t>Effect of change in UK corporate tax rate (note 5d(i))</t>
  </si>
  <si>
    <t xml:space="preserve"> business</t>
  </si>
  <si>
    <t>With-profits</t>
  </si>
  <si>
    <t xml:space="preserve"> and other</t>
  </si>
  <si>
    <t>The average number of shares for 2008 was 2,472 million. The average number of shares reflects the average number in issue adjusted for shares held by employee trusts and consolidated unit trusts and OEICs which are treated as cancelled.</t>
  </si>
  <si>
    <t>YTD</t>
  </si>
  <si>
    <t>+/- (%)</t>
  </si>
  <si>
    <t xml:space="preserve">UK insurance operations </t>
  </si>
  <si>
    <t>Comparative results</t>
  </si>
  <si>
    <t>Less: Projected asset management result in respect of covered business incorporated in opening EEV value of in-force business *</t>
  </si>
  <si>
    <t>Decrease by 0.2% from 5.9% to 5.7%</t>
  </si>
  <si>
    <t>Asian operations (notes 4a, 4f and 4g)</t>
  </si>
  <si>
    <t>New business contributions for all business represent profits determined by applying non-economic assumptions as at the end of the year.</t>
  </si>
  <si>
    <t>4i</t>
  </si>
  <si>
    <t>The profit and loss accounts of foreign subsidiaries are translated at average exchange rates for the year. Assets and liabilities of foreign subsidiaries are translated at closing exchange rates. Foreign currency borrowings that have been used to provide a hedge against Group equity investments in overseas subsidiaries are also translated at closing exchange rates. The impact of these currency translations is recorded as a component of the movement in shareholders' equity.</t>
  </si>
  <si>
    <t>The 'as published' shareholders' funds for 2008 and 'memorandum' shareholders' funds for 2007 have been calculated by applying closing year end 2008 exchange rates.</t>
  </si>
  <si>
    <t xml:space="preserve">-    </t>
  </si>
  <si>
    <t>Sub-Total</t>
  </si>
  <si>
    <t>DWP Rebates</t>
  </si>
  <si>
    <t>Corporate Pensions</t>
  </si>
  <si>
    <t>Total UK Insurance Operations</t>
  </si>
  <si>
    <t>Fixed Annuities</t>
  </si>
  <si>
    <t>Fixed Index Annuities</t>
  </si>
  <si>
    <t>Variable Annuities</t>
  </si>
  <si>
    <t>Sub-Total Retail</t>
  </si>
  <si>
    <t>Guaranteed Investment Contracts</t>
  </si>
  <si>
    <t>GIC - Medium Term Note</t>
  </si>
  <si>
    <t>Total US Insurance Operations</t>
  </si>
  <si>
    <t>Total Asian Insurance Operations</t>
  </si>
  <si>
    <t>INVESTMENT OPERATIONS</t>
  </si>
  <si>
    <t>Market &amp;</t>
  </si>
  <si>
    <t>Net</t>
  </si>
  <si>
    <t>Opening</t>
  </si>
  <si>
    <t>Currency</t>
  </si>
  <si>
    <t>Movement</t>
  </si>
  <si>
    <t>Closing</t>
  </si>
  <si>
    <t>FUM</t>
  </si>
  <si>
    <t>Gross Inflows</t>
  </si>
  <si>
    <t>Redemptions</t>
  </si>
  <si>
    <t>Net Inflows</t>
  </si>
  <si>
    <t>Movements</t>
  </si>
  <si>
    <t>In FUM</t>
  </si>
  <si>
    <t>Retail</t>
  </si>
  <si>
    <t>Total M&amp;G</t>
  </si>
  <si>
    <t>Total Asian Equity/Bond/Other</t>
  </si>
  <si>
    <t>MMF</t>
  </si>
  <si>
    <t>Total Asian MMF</t>
  </si>
  <si>
    <t>Total Asia Retail Mutual Funds</t>
  </si>
  <si>
    <t>Third Party Institutional Mandates</t>
  </si>
  <si>
    <t>Total Asian Investment Operations</t>
  </si>
  <si>
    <t>Total Investment Products</t>
  </si>
  <si>
    <t>Total Asia Equity/Bond/Other</t>
  </si>
  <si>
    <t>Investment return and other income</t>
  </si>
  <si>
    <t>Charges for share-based payments for Prudential schemes</t>
  </si>
  <si>
    <t xml:space="preserve">The assumptions shown are for US dollar denominated business which comprises the largest proportion of the in-force Hong Kong business. </t>
  </si>
  <si>
    <t xml:space="preserve">Tax on operating profit </t>
  </si>
  <si>
    <t>Notes:</t>
  </si>
  <si>
    <t>The stochastic cost of guarantees is primarily only of significance for the Hong Kong, Malaysia, Singapore and Taiwan operations.</t>
  </si>
  <si>
    <t>Changes in operating assumptions (note 5b(i))</t>
  </si>
  <si>
    <t>Adjustment for post-tax effect of shareholders' share of actuarial gains and losses on defined benefit pension schemes:</t>
  </si>
  <si>
    <t xml:space="preserve">     Indonesia</t>
  </si>
  <si>
    <t>In accordance with the EEV Principles, core borrowings are carried at market value.</t>
  </si>
  <si>
    <t xml:space="preserve">Additional EEV deficit (relating to shareholders' 10 per cent share of the IFRS basis deficit attributable to the PAC with-profits fund) </t>
  </si>
  <si>
    <t xml:space="preserve">2008                           As published </t>
  </si>
  <si>
    <t>Basic earnings per share (note 1.1a)</t>
  </si>
  <si>
    <t>£m</t>
  </si>
  <si>
    <t>(pence)</t>
  </si>
  <si>
    <t>Adjustment for post-tax effect of changes in economic assumptions and time value of cost of options and guarantees</t>
  </si>
  <si>
    <t>Notes</t>
  </si>
  <si>
    <t>1.1a</t>
  </si>
  <si>
    <t>1.1b</t>
  </si>
  <si>
    <t>Schedule 1.2</t>
  </si>
  <si>
    <t>-</t>
  </si>
  <si>
    <t>Asian operations</t>
  </si>
  <si>
    <t>FY 2007</t>
  </si>
  <si>
    <t>Expected tax rates for profit attributable to shareholders</t>
  </si>
  <si>
    <t xml:space="preserve">Unallocated corporate     </t>
  </si>
  <si>
    <t>As reported (schedule 4)</t>
  </si>
  <si>
    <t xml:space="preserve">Discount rates - 1% increase </t>
  </si>
  <si>
    <t xml:space="preserve">Interest rates - 1% increase </t>
  </si>
  <si>
    <t xml:space="preserve">Interest rates - 1% decrease </t>
  </si>
  <si>
    <t>Equity/property yields - 1% rise</t>
  </si>
  <si>
    <t>Equity/property market values - 10% fall</t>
  </si>
  <si>
    <t>Statutory minimum capital</t>
  </si>
  <si>
    <t>1% increase</t>
  </si>
  <si>
    <t>1% decrease</t>
  </si>
  <si>
    <t>Established markets</t>
  </si>
  <si>
    <t>Inflation-linked annuities</t>
  </si>
  <si>
    <t>Fixed annuities</t>
  </si>
  <si>
    <t>Cash costs for PSPS</t>
  </si>
  <si>
    <t>Unwind of discount on opening provision for deficit funding for PSPS</t>
  </si>
  <si>
    <t>PRUDENTIAL PLC - NEW BUSINESS - QUARTER 4 2008 VERSUS QUARTER 4 2007</t>
  </si>
  <si>
    <t>Annual Equivalents</t>
  </si>
  <si>
    <t>Q4 2008</t>
  </si>
  <si>
    <r>
      <t xml:space="preserve">Corporate Pensions </t>
    </r>
    <r>
      <rPr>
        <vertAlign val="superscript"/>
        <sz val="10"/>
        <rFont val="Arial"/>
        <family val="0"/>
      </rPr>
      <t>(14)</t>
    </r>
  </si>
  <si>
    <r>
      <t>US Insurance Operations</t>
    </r>
    <r>
      <rPr>
        <b/>
        <vertAlign val="superscript"/>
        <sz val="10"/>
        <rFont val="Arial"/>
        <family val="0"/>
      </rPr>
      <t xml:space="preserve"> (1b)(8)</t>
    </r>
  </si>
  <si>
    <r>
      <t xml:space="preserve">Asia Retail Mutual Funds </t>
    </r>
    <r>
      <rPr>
        <b/>
        <vertAlign val="superscript"/>
        <sz val="10"/>
        <rFont val="Arial"/>
        <family val="0"/>
      </rPr>
      <t>(15)</t>
    </r>
  </si>
  <si>
    <t>19a</t>
  </si>
  <si>
    <t>Free surplus</t>
  </si>
  <si>
    <t>Required capital</t>
  </si>
  <si>
    <t>Cost of capital</t>
  </si>
  <si>
    <t>Cost of time value of guarantees</t>
  </si>
  <si>
    <t>9a</t>
  </si>
  <si>
    <t>9b</t>
  </si>
  <si>
    <t>9c</t>
  </si>
  <si>
    <t>Value of</t>
  </si>
  <si>
    <t>Free</t>
  </si>
  <si>
    <t>Required</t>
  </si>
  <si>
    <t>Embedded value of long-term operations at 31 December 2008</t>
  </si>
  <si>
    <t>The tables below show the sensitivity of the embedded value as at 31 December 2008 (31 December 2007) and the new business contribution after the effect of encumbered capital for 2008 and 2007 to:</t>
  </si>
  <si>
    <t>1% increase in the starting                   bond rates</t>
  </si>
  <si>
    <t>1% decrease in the starting               bond rates</t>
  </si>
  <si>
    <t>Other transfers from net worth</t>
  </si>
  <si>
    <t>Other adjustments</t>
  </si>
  <si>
    <t>cross</t>
  </si>
  <si>
    <t>reference</t>
  </si>
  <si>
    <t>Mark to market value movements on core borrowings</t>
  </si>
  <si>
    <t xml:space="preserve">Other adjustments </t>
  </si>
  <si>
    <t>Total long-term business (schedule 4)</t>
  </si>
  <si>
    <t xml:space="preserve">2007                           As published </t>
  </si>
  <si>
    <t xml:space="preserve">Equity/property market values - 10% fall </t>
  </si>
  <si>
    <t>Core borrowings of the Group are marked to market value under EEV. As the liabilities are generally held to maturity or for the long-term, no deferred tax asset or liability has been established on the difference (compared to IFRS) in carrying value. Accordingly, no deferred tax charge is recorded in the results against the 2008 credit.</t>
  </si>
  <si>
    <t>31 Dec 2008</t>
  </si>
  <si>
    <t>2008</t>
  </si>
  <si>
    <t>(as per note 9d on schedule 9)</t>
  </si>
  <si>
    <t>Deterministic assumptions</t>
  </si>
  <si>
    <t>(iii)</t>
  </si>
  <si>
    <t>Total other income and expenditure</t>
  </si>
  <si>
    <t>(continued)</t>
  </si>
  <si>
    <t>Curian Capital</t>
  </si>
  <si>
    <t>External Funds Under Administration</t>
  </si>
  <si>
    <t>The comparative results for 2007 of £67 million reflect the effects of the change to reduce the UK corporate tax rate from 30 per cent to 28 per cent in projecting the tax cash flows attaching to in-force business.</t>
  </si>
  <si>
    <t>The overall impact of the assumption changes and release of margins for 2007 is as follows:</t>
  </si>
  <si>
    <t>For 2007, the expense over-runs arising from the tariff arrangement in respect of SAIF of £14 million were borne by a service company.  The arrangement was in place until the end of 2007 and was onerous to shareholders.</t>
  </si>
  <si>
    <t>(b) Effect on the EEV earnings per share on the 2007 comparative figures</t>
  </si>
  <si>
    <t>Intra group dividends (including statutory transfer) and investment in operations</t>
  </si>
  <si>
    <t>Value of in-force business</t>
  </si>
  <si>
    <t>of long-term</t>
  </si>
  <si>
    <t>Intra group dividends (including statutory transfer)</t>
  </si>
  <si>
    <t>100 per cent PMA92 with CMIR17 improvements to the valuation date and medium cohort improvements subject to a floor of 1.75 per cent up to the age of 90, decreasing linearly to zero by the age of 120.</t>
  </si>
  <si>
    <t>100 per cent PFA92 with CMIR17 improvements to the valuation date and 75 per cent medium cohort improvements subject to a floor of 1.0 per cent up to the age of 90, decreasing linearly to zero by the age of 120.</t>
  </si>
  <si>
    <t>• The risk premium on equity assets is assumed to follow a log-normal distribution;</t>
  </si>
  <si>
    <t xml:space="preserve">Government bond yield </t>
  </si>
  <si>
    <t>BASIS OF PREPARATION</t>
  </si>
  <si>
    <t xml:space="preserve">Asian asset management operations </t>
  </si>
  <si>
    <t>US broker-dealer and asset management</t>
  </si>
  <si>
    <t>Release of margins</t>
  </si>
  <si>
    <t>Mortality strengthening</t>
  </si>
  <si>
    <t>Annuity business (note 5d(ii)):</t>
  </si>
  <si>
    <t>Total tax (charge) credit</t>
  </si>
  <si>
    <t>Other transfers (from) to long-term business operations to other operations represent:</t>
  </si>
  <si>
    <t>- as previously published</t>
  </si>
  <si>
    <t>Representing:</t>
  </si>
  <si>
    <t>Profit on ordinary activities after tax and minority interests for long-term business</t>
  </si>
  <si>
    <t xml:space="preserve">Other transfers from net worth </t>
  </si>
  <si>
    <t xml:space="preserve">Shareholders' equity at 31 December 2008 </t>
  </si>
  <si>
    <t>New business capital usage</t>
  </si>
  <si>
    <t>Annual Premium</t>
  </si>
  <si>
    <t>Equivalent</t>
  </si>
  <si>
    <t>(Schedule 4)</t>
  </si>
  <si>
    <t>Capital usage</t>
  </si>
  <si>
    <t>Per £100m</t>
  </si>
  <si>
    <t>APE</t>
  </si>
  <si>
    <t xml:space="preserve">Other movements </t>
  </si>
  <si>
    <t>Group Summary - Q4 2008 v Q4 2007 (APE)</t>
  </si>
  <si>
    <t>Group Summary - Q4 2008 v Q3 2008 (APE)</t>
  </si>
  <si>
    <t>Group Summary - Q4 2008 v Q4 2007 (PVNBP)</t>
  </si>
  <si>
    <t>Group Summary - Q4 2008 v Q3 2008 (PVNBP)</t>
  </si>
  <si>
    <t>The minority interest share of after tax operating profit mainly relates to Asian operations, principally Taiwan.</t>
  </si>
  <si>
    <t>The minority interest share of after tax operating profit mainly relates to Asian operations, principally Taiwan and, until the change of management arrangements on 29 September 2007, the Group's life operations in China.</t>
  </si>
  <si>
    <t xml:space="preserve">The EEV results for the Group are prepared for 'covered business' as defined by the EEV Principles. Covered business represents the Group's long-term insurance business for which the value of new and in-force contracts is attributable to shareholders. The EEV basis results for the Group's covered business are then combined with the IFRS basis results of the Group’s other operations. </t>
  </si>
  <si>
    <t xml:space="preserve">SAIF is a ring-fenced sub-fund of the Prudential Assurance Company (PAC) long-term fund, established by a Court approved Scheme of Arrangement in October 1997. SAIF is closed to new business and the assets and liabilities of the fund are wholly attributable to the policyholders of the fund. </t>
  </si>
  <si>
    <t>Expected returns on equity and property asset classes in respect of each territory are derived by adding a risk premium, also based on the long-term view of Prudential’s economists, to the risk-free rate. In Asia, equity risk premiums range from 3.0 per cent to 7.0 per cent (2007: 3.0 per cent to 6.0 per cent). In the US and the UK, the equity risk premium is 4.0 per cent above risk-free rates for both 2008 and 2007.</t>
  </si>
  <si>
    <t>For 2008 the projections assume that in the average scenario, the current bond yields at 31 December 2008 of 1.4 per cent trend towards 5.5 per cent at 31 December 2018. This compares to the 2007 results for which the projections assume that in the average scenario, the current bond yields at 31 December 2007 of around 2.5 per cent trend towards 5.5 per cent at 31 December 2013.</t>
  </si>
  <si>
    <t>Risk discount rate (note (i)):</t>
  </si>
  <si>
    <t>The 2007 comparative result has been increased by £10 million for the adjustment in respect of China (as explained in note 4g on schedule 4) and reduced by £(4) million for the discontinuance of the allocation of notional return on centrally held economic capital in respect of Taiwan from shareholders' other income to the result for Asian operations.  Other income is increased by an equivalent amount.  Total profits are unaffected by these adjustments.</t>
  </si>
  <si>
    <t>The effect of changes in operating assumptions for US operations is as follows:</t>
  </si>
  <si>
    <r>
      <t>Total</t>
    </r>
    <r>
      <rPr>
        <vertAlign val="superscript"/>
        <sz val="11"/>
        <rFont val="Arial"/>
        <family val="2"/>
      </rPr>
      <t>7</t>
    </r>
  </si>
  <si>
    <r>
      <t>Surplus note borrowings</t>
    </r>
    <r>
      <rPr>
        <vertAlign val="superscript"/>
        <sz val="11"/>
        <rFont val="Arial"/>
        <family val="2"/>
      </rPr>
      <t>6</t>
    </r>
  </si>
  <si>
    <r>
      <t>Required Capital</t>
    </r>
    <r>
      <rPr>
        <vertAlign val="superscript"/>
        <sz val="11"/>
        <rFont val="Arial"/>
        <family val="2"/>
      </rPr>
      <t>5</t>
    </r>
  </si>
  <si>
    <r>
      <t>Variable Annuity Statutory Reserves</t>
    </r>
    <r>
      <rPr>
        <vertAlign val="superscript"/>
        <sz val="11"/>
        <rFont val="Arial"/>
        <family val="2"/>
      </rPr>
      <t>4</t>
    </r>
  </si>
  <si>
    <r>
      <t>Interest Maintenance Reserve (IMR)</t>
    </r>
    <r>
      <rPr>
        <vertAlign val="superscript"/>
        <sz val="11"/>
        <rFont val="Arial"/>
        <family val="2"/>
      </rPr>
      <t>3</t>
    </r>
  </si>
  <si>
    <r>
      <t>Variable Annuity (VA) fees</t>
    </r>
    <r>
      <rPr>
        <vertAlign val="superscript"/>
        <sz val="11"/>
        <rFont val="Arial"/>
        <family val="2"/>
      </rPr>
      <t>2</t>
    </r>
  </si>
  <si>
    <r>
      <t>Mortality</t>
    </r>
    <r>
      <rPr>
        <vertAlign val="superscript"/>
        <sz val="11"/>
        <rFont val="Arial"/>
        <family val="2"/>
      </rPr>
      <t>1</t>
    </r>
  </si>
  <si>
    <r>
      <t>1</t>
    </r>
    <r>
      <rPr>
        <sz val="11"/>
        <rFont val="Arial"/>
        <family val="2"/>
      </rPr>
      <t xml:space="preserve"> The effect of changes in mortality assumptions reflect lower mortality rates for life products consistent with recent experience.</t>
    </r>
  </si>
  <si>
    <r>
      <t>2</t>
    </r>
    <r>
      <rPr>
        <sz val="11"/>
        <rFont val="Arial"/>
        <family val="2"/>
      </rPr>
      <t xml:space="preserve"> The effect of change in assumption in respect of VA fees represents an overall increase in the level of projected advisory fees for variable annuity business.</t>
    </r>
  </si>
  <si>
    <r>
      <t>4</t>
    </r>
    <r>
      <rPr>
        <sz val="11"/>
        <rFont val="Arial"/>
        <family val="2"/>
      </rPr>
      <t xml:space="preserve"> The statutory reserves are primarily in respect of guarantees on variable annuity products in excess of the surrender value. The impact of including these amounts as explicit liabilities, consistent with the regulatory basis, after the effects of discounting, results in a charge to embedded value of £(68) million.</t>
    </r>
  </si>
  <si>
    <r>
      <t>5</t>
    </r>
    <r>
      <rPr>
        <sz val="11"/>
        <rFont val="Arial"/>
        <family val="2"/>
      </rPr>
      <t xml:space="preserve"> The adjustment in respect of required capital represents a current year refinement to reduce the required capital to align the amount with the required level which has been set as an amount at least equal to 235 per cent of the risk-based capital required by National Association of Insurance Commissioners at the Company Action Level, which is sufficient to meet the economic capital requirement. The decrease results in an associated benefit from a reduction in the cost of capital of £17 million.</t>
    </r>
  </si>
  <si>
    <t>* These debt classifications are consistent with the treatment of capital for regulatory purposes, as defined in the FSA handbook.</t>
  </si>
  <si>
    <t>** Including central finance subsidiaries.</t>
  </si>
  <si>
    <t>Less: Holding company** cash and short-term investments (recorded within the consolidated balance sheet)</t>
  </si>
  <si>
    <t>Deferral and amortisation of acquisition costs</t>
  </si>
  <si>
    <t>Under IFRS, the basis of accounting for insurance assets and liabilities reflects ‘grandfathered’ GAAP under the Modified Statutory Basis.  In general, this requires the deferral and amortisation of acquisition costs in line with the emergence of margins.  In 2008, the basis of deferral and amortisation has been adjusted for a number of territories to better reflect the MSB requirement as follows:</t>
  </si>
  <si>
    <t>For Singapore, refinements have been made with a £21 million benefit (of which £7 million relates to the 1 January 2008 position) where the local risk based capital approach does not provide an appropriate basis of implicit allowance for acquisition costs for certain products.</t>
  </si>
  <si>
    <t>In Hong Kong, adjustments have been made with a net overall effect of £10 million.</t>
  </si>
  <si>
    <t>The result for insurance operations comprises amounts in respect of new business and business in-force as follows:</t>
  </si>
  <si>
    <t xml:space="preserve">(c) 56 bps for fixed annuities and 48 bps for inflation-linked annuities in respect of additional short-term credit risk, reflecting the extreme market conditions at 31 December 2008; this is derived as 25 per cent of the increase in credit spreads over swaps that has occurred since 31 December 2006 based on a set of externally published indices weighted to reflect the asset mix.   </t>
  </si>
  <si>
    <t>For each projection year, standard deviations have been calculated by taking the square root of the annualised variance of the returns over all the simulations.  These have been averaged over all durations in the projection. For equity and property, the standard deviations relate to the total return on these assets. The standard deviations applied to both 2008 and 2007 are as follows:</t>
  </si>
  <si>
    <t>- shareholders' net worth in excess of encumbered capital (free surplus)</t>
  </si>
  <si>
    <r>
      <t>7</t>
    </r>
    <r>
      <rPr>
        <sz val="11"/>
        <rFont val="Arial"/>
        <family val="2"/>
      </rPr>
      <t xml:space="preserve"> The adjustments in respect of the IMR, variable annuity reserves, surplus note borrowing and required capital detailed in (iii) to (vi) above also resulted in a post-tax net reallocation from free surplus and required capital of £(110) million and £(137) million respectively to the value of in-force of £207 million, as detailed in note 10.1f on schedule 10.1.</t>
    </r>
  </si>
  <si>
    <r>
      <t>3</t>
    </r>
    <r>
      <rPr>
        <sz val="11"/>
        <rFont val="Arial"/>
        <family val="2"/>
      </rPr>
      <t xml:space="preserve"> The IMR is a statutory liability in respect of realised gains on the sale of bonds which, on a regulatory basis, are amortised to income over time in line with the duration of the bonds sold.  The 2008 results reflect this reserve as an explicit liability, consistent with the regulatory basis which, after the effects of discounting results in a charge to embedded value of £(10) million. </t>
    </r>
  </si>
  <si>
    <r>
      <t>6</t>
    </r>
    <r>
      <rPr>
        <sz val="11"/>
        <rFont val="Arial"/>
        <family val="2"/>
      </rPr>
      <t xml:space="preserve"> The surplus note borrowings have been reflected as contributing to the capital in the net worth but with the obligation deducted from the value of in-force business, with an overall net nil effect on the embedded value.</t>
    </r>
  </si>
  <si>
    <t xml:space="preserve">Other items for UK insurance operations in 2008 are in aggregate a credit of £195 million.  Consistent with the methodology applied in previous years, this amount includes a credit of £118 million resulting from part of the effect of rebalancing the asset portfolio backing annuity business on the valuation interest rate for determining Pillar I liabilities.  The rebalancing reflects changes to the portfolio to more closely align the credit quality with management benchmark.  The £118 million effect of rebalancing included in operating profit reflects longer-term levels of credit spread evident as at 31 December 2006 i.e. prior to the exceptional credit spread widening in 2007 and 2008.  The additional increase in the Pillar I valuation interest rate due to rebalancing at the credit spreads at which assets were traded in 2008 is reflected within non-operating profit together with, via the increase in discount rate, the additional allowance for credit risk for the portfolio as a whole as described in note 6d on schedule 6.  </t>
  </si>
  <si>
    <t xml:space="preserve">For Singapore and Hong Kong, the short-term fluctuation in investment returns primarily reflects the effect of substantial equity market falls on unit-linked and with-profits business.  For unit-linked business, the short-term fluctuation in investment returns reflects the reduction in the value of the asset base and the consequent effect on the projection of future management fees.  For with-profits business, the short-term fluctuation in investment returns reflects the difference between the shareholders’ 10 per cent interest in the value movements on the assets and the unwind of discount on the opening shareholders’ interest in the surplus. </t>
  </si>
  <si>
    <t xml:space="preserve">The short-term fluctuations in investment returns for Taiwan principally reflect the equity market fall and a £(40) million value reduction for an investment in a CDO fund.  </t>
  </si>
  <si>
    <t xml:space="preserve">Short-term fluctuations in investment returns on shareholder-backed annuity business represents the unrealised loss on surplus assets and default experience.  </t>
  </si>
  <si>
    <t>For 2007, the short-term fluctuations in investment returns for UK insurance operations of £(42) million primarily reflects value movements on the bond holdings of PRIL's shareholders' funds due to the net effect of widened credit spreads and reduced interest rates together with the difference between the actual investment returns for the with-profits life fund of 7.2 per cent and the gross long-term assumed rate of 7.85 per cent.</t>
  </si>
  <si>
    <t>Unrealised value movements, net of hedge effects, on Prudential Capital’s bond portfolio</t>
  </si>
  <si>
    <t xml:space="preserve">Basis of preparation, methodology and economic assumptions </t>
  </si>
  <si>
    <t>EEV basis results - Earnings per share, return on embedded value and net asset value per share</t>
  </si>
  <si>
    <t>In determining the cost of capital for Jackson, it has been assumed that an amount at least equal to 235 per cent of the risk-based capital required by the National Association of Insurance Commissioners (NAIC) at the Company Action Level must be retained. The related capital charge reflects the assumptions discussed in schedule 2, together with the adjustments to required capital described in note 5c(ii) on schedule 5.</t>
  </si>
  <si>
    <t>Adjustments in respect of certain statutory reserves, required capital                                                                 and surplus note borrowings</t>
  </si>
  <si>
    <t>Effect of establishment and increase in allowance for short-term                                                                            credit risk under the statutory (Pillar I) reporting*</t>
  </si>
  <si>
    <t>Adjustments in respect of certain statutory reserves, required capital                                                                  and surplus note borrowings (note 10.1f)</t>
  </si>
  <si>
    <t>Effect of establishment and increase in allowance for short-term                                                                          credit risk under statutory (Pillar I) reporting*</t>
  </si>
  <si>
    <t xml:space="preserve">                                      experience variance and other operating items</t>
  </si>
  <si>
    <t xml:space="preserve">                                    - unwind of discount, effects of changes in operating assumptions, operating</t>
  </si>
  <si>
    <t>If it had been assumed in preparing the 2008 results for Taiwan that interest rates remained at the current level of around 1.4 per cent until 31 December 2009 and the progression period in bond yields was delayed by a year so as to end on 31 December 2019, there would have been a reduction in the Taiwan embedded value of £(74) million.</t>
  </si>
  <si>
    <t>Schedule                    cross                   reference</t>
  </si>
  <si>
    <t>IFRS basis results - Supplementary analysis of (loss) profit from continuing operations before tax attributable to shareholders</t>
  </si>
  <si>
    <t>(Loss) profit from continuing operations before tax attributable to shareholders</t>
  </si>
  <si>
    <t>Expected tax credit (charge) based on expected tax rates:</t>
  </si>
  <si>
    <t>Actual tax credit (charge):</t>
  </si>
  <si>
    <t>(c)  For UK insurance operations, prior year adjustments arising from the routine revisions of tax returns, the settlement of outstanding issues with HM Revenue &amp; Customs at an amount below that previously provided and the different tax bases of UK life business; and</t>
  </si>
  <si>
    <t>Charges (note 19a)</t>
  </si>
  <si>
    <t>Included within revenue for M&amp;G are realised and unrealised net losses of £673 million in respect of consolidated investment funds and Prudential Capital.  The investment funds are managed on behalf of third parties and are consolidated under IFRS in recognition of the control arrangements for the funds.  The investment losses in respect of the investment funds are non-recourse to M&amp;G and the Group and are added back through charges and consequently there is no impact on the profit before tax.  Excluding the anomaly in respect of the consolidated investment funds the revenue for M&amp;G would be £494 million and the charges, £413 million.</t>
  </si>
  <si>
    <t>Investment by parent company (note 26b)</t>
  </si>
  <si>
    <t>Shareholders' equity at 31 December 2008 (note 26a)</t>
  </si>
  <si>
    <t>It has been assumed that operating assumption changes should be included within insurance margin unless another category is more suitable. In 2008 the only item included outside of insurance margin was the operating assumption changes for shareholder annuity business in the UK which was principally driven by changes to the credit default reserving methodology and hence was included in investment spread. No such allocations were made in 2007.</t>
  </si>
  <si>
    <t>Schedule 36 - Actual Exchange Rate</t>
  </si>
  <si>
    <t xml:space="preserve">Schedule 35 - Constant Exchange Rates </t>
  </si>
  <si>
    <t>IFRS basis results - Earnings per share, return on shareholder value and net asset value per share</t>
  </si>
  <si>
    <t>A charge is deducted from the annual result and embedded value for the cost of capital supporting the Group's long-term business operations. This capital is referred to as encumbered capital. The cost is the difference between the nominal value of the capital and the discounted value of the projected releases of this capital allowing for investment earnings (net of tax) on the capital. Where encumbered capital is held within a with-profits sub-fund, the value placed on surplus assets in the fund is already discounted to reflect its release over time and no further adjustment is necessary in respect of encumbered capital.</t>
  </si>
  <si>
    <t>(d)  For Other operations, the settlement of issues with HMRC at amounts below those previously provided and a reduction in amounts previously provided on outstanding issues with HMRC which has been partially offset by the inabiliity to recognise a deferred tax asset on various tax losses.</t>
  </si>
  <si>
    <t>The estimated loss on transfer after allowing for restructuring costs is £595 million.  However, on completion there will be a net increase in the Company's Insurance Group's Directive surplus of approximately £800 million.</t>
  </si>
  <si>
    <t>The underlying movement in free surplus includes £85 million for the effect of rebalancing the asset portfolio for UK annuity business as described in note 5d on schedule 5.  The effect of changes in economic assumptions on free surplus includes a credit of £166 million in respect of rebalancing as described in schedule 6.</t>
  </si>
  <si>
    <t>Date: 19 March 2009</t>
  </si>
  <si>
    <t>In projecting forward the Fund Earned Rate, allowance is made for the mix of assets in the fund, future investment strategy, and further market value depreciation of bonds held as a result of assumed future yield increases. These factors, together with the assumption of the phased progression in bond yields, give rise to an average assumed Fund Earned Rate that changes from 6.6 per cent for 2008 to 6.7 per cent for 2019. The assumed Fund Earned Rate falls to 3.35 per cent in 2009 and subsequently to 1.2 per cent in 2010, then increases to 5.15 per cent by 2018. Thereafter, the assumed Fund Earned Rate fluctuates around a target of 6.7 per cent.  This projection compares with that applied for the 2007 results of a grading from an assumed rate of 0.5 per cent for 2007 to 6.4 per cent for 2014.</t>
  </si>
  <si>
    <t>The projected cash flows incorporate the expected long-term spread between the earned rate and rate credited to policyholders.  The projected earned rates reflect book value yields which are adjusted over time to reflect projected reinvestment rates.  The expected spread incorporates a Risk Margin Reserve (RMR) allowance of 25 basis points for longer-term defaults as described in note 4.</t>
  </si>
  <si>
    <t>The book value yields, net of RMR allowance, are in excess of the risk discount rate.  To correct for the anomalous effect that would otherwise occur, no credit has been taken for the cost of capital benefit that this feature would give rise to for fixed annuity business.</t>
  </si>
  <si>
    <t>The risk discount rates for new business and business in force for UK insurance operations other than shareholder-backed annuities reflect weighted rates based on the type of business.</t>
  </si>
  <si>
    <t>The pre-tax rates of return for shareholder-backed annuity business are based on the gross redemption yield on the backing assets net of a best estimate allowance for future defaults.</t>
  </si>
  <si>
    <t>As regards the Group’s defined benefit pension schemes, the liabilities attaching to the Prudential Staff Pension Scheme (PSPS) and Scottish Amicable Pension Scheme are excluded from the EEV value of UK operations and included in the total for Other operations. The amounts are partially attributable to the PAC with-profits fund and shareholder-backed long-term business and partially to other parts of the Group. In addition to the amounts recognised as attributable to shareholders under IFRS basis, a 10 per cent share of the amount attributable to the PAC with-profits fund is recognised for EEV reporting purposes.</t>
  </si>
  <si>
    <t>The value of future new business is excluded from the embedded value.  In determining the embedded value or the profit before tax no smoothing of market account balance values, unrealised gains or investment returns is applied.  Separately, the analysis of profit is delineated between operating profit based on longer-term investment returns and other constituent items as described in note 4.</t>
  </si>
  <si>
    <t>The risk discount rate for new business profits reflects the assets allocated to back new business and an allowance for credit risk based on point of sale market conditions, consistent with how the business was priced. The allowance for credit risk at the point of sale is determined using the same methodology for in-force business. In both cases, the allowance for credit risk included in setting the discount rate reflects the three constituent elements of long-term expected defaults, long-term credit risk premiums and additional short-term credit risk.</t>
  </si>
  <si>
    <t>The assumed long-term rate for corporate bonds for 2007 for with-profits business was determined after taking account of the purchase of credit default swaps.</t>
  </si>
  <si>
    <t>Previously, for the purpose of presentation of the Group’s operating results, the return on capital held centrally to back the economic capital requirements for the Taiwan life business has been allocated to the operating result for Asian operations with a consequent reduction in Group shareholders’ other income for EEV basis reporting. In the 2008 results this approach has no longer been applied. The presentation of the 2007 comparative results has been adjusted accordingly, as explained in note 5b(ii) on schedule 5.</t>
  </si>
  <si>
    <t>On a weighted basis for fixed annuities and inflation-linked annuities the allowance is 15 bps for long-term expected defaults, 11 bps for long-term credit risk premium, and 54 bps for short-term credit risk.</t>
  </si>
  <si>
    <t>Previous basis (before adoption of IFRIC 14 for accounting for pension schemes)</t>
  </si>
  <si>
    <t>Effect of adoption of IFRIC 14 for accounting for pension schemes (notes 24c, 24d and 24e)</t>
  </si>
  <si>
    <t>After adoption of IFRIC 14 for accounting for pension schemes</t>
  </si>
  <si>
    <t>Sensitivity of the underlying penson scheme liabilities to key variables</t>
  </si>
  <si>
    <t>UK insurance operations (note 4e)</t>
  </si>
  <si>
    <t>IFRS basis results - Retirement benefits - summary of financial position of defined benefit pension schemes</t>
  </si>
  <si>
    <t>For 2007, the short-term fluctuations in investment returns for Asian operations of £226 million arose mainly from favourable equity investment performance in most territories, principally in Hong Kong of £102 million, Vietnam of £66 million and Singapore of £38 million offset by a negative fluctuation in Taiwan of £(26) million principally due to a £(30) million value reduction for an investment in a CDO fund.</t>
  </si>
  <si>
    <t>Increase (decrease) in portfolio yields</t>
  </si>
  <si>
    <t>Actual tax rate: operating profit based on longer-term investment returns</t>
  </si>
  <si>
    <t>The Pillar I allowance of 80 bps per annum is financially equivalent to 185 bps for the years 2009 to 2011 and 45 bps thereafter for the life of the book.</t>
  </si>
  <si>
    <t xml:space="preserve">Intended sale of legacy agency book and agency force in Taiwan </t>
  </si>
  <si>
    <t>(iii) Other items</t>
  </si>
  <si>
    <t>For shareholder-backed annuity business (i.e. held in PRIL and the PAC non-profit sub-fund) the impact of the change in risk discount rates of £(394) million includes £(400) million in respect of strengthening credit risk assumptions (excluding the strengthening required in respect of the £2.8 billion rebalancing the asset portfolios).  The impact of the change in portfolio yields of £83 million includes a profit of £231 million in respect of the rebalancing, calculated by reference to changes in credit spreads since 31 December 2006.</t>
  </si>
  <si>
    <t xml:space="preserve">(10) All premiums for China are shown at 50 per cent shown on a like for like basis, reflecting the constant economic interest before and after management changes made at the end of Q3 2007 in line with the original agreement with CITIC. </t>
  </si>
  <si>
    <r>
      <t xml:space="preserve">(11) </t>
    </r>
    <r>
      <rPr>
        <sz val="10"/>
        <rFont val="Arial"/>
        <family val="2"/>
      </rPr>
      <t>Mandatory Provident Fund (MPF) product sales in Hong Kong are included at Prudential's 36 per cent interest in Hong Kong MPF operation.</t>
    </r>
  </si>
  <si>
    <t>(12) Sales for PruHealth are included in the UK Sales schedule. Prior quarters for 2008 and 2007 have been restated. The APE and PVNBP sales by quarter (rounded) are as follows:</t>
  </si>
  <si>
    <t>APE £m</t>
  </si>
  <si>
    <t>PVNBP £m</t>
  </si>
  <si>
    <t>Q1</t>
  </si>
  <si>
    <t>Q2</t>
  </si>
  <si>
    <t>Q3</t>
  </si>
  <si>
    <t>Q4</t>
  </si>
  <si>
    <t>(13) Income Drawdown has been reallocated from Individual Annuities product line. The APE and PVNBP sales by quarter (rounded) are as follows:</t>
  </si>
  <si>
    <t>(14) UK Fourth Quarter Mature Life and Pensions Corporate Pension sales include a £15m (£2m APE) Single Premium product reallocation to Individual Pensions.</t>
  </si>
  <si>
    <t>(15) Incorporated into the Opening FUM for Q4 is £191m related to inflows in Q3 in respect of the India Provident Fund.  In Q4 this product has been reclassified out of Retail Mutual Funds. Therefore the Q4 Gross Inflows and Closing FUM reflect this reduction of £191m.</t>
  </si>
  <si>
    <t>•  10 per cent proportionate decrease in maintenance expenses (a 10 per cent sensitivity on a base expense assumption of £10 per annum would represent an expense assumption of £9 per annum)</t>
  </si>
  <si>
    <t>•  5 per cent proportionate decrease in base mortality and morbidity rates (i.e. increased longevity).</t>
  </si>
  <si>
    <t>Total                     long-term business operations</t>
  </si>
  <si>
    <t xml:space="preserve">   Surplus </t>
  </si>
  <si>
    <t xml:space="preserve">Surplus </t>
  </si>
  <si>
    <t>Other investment movements and effect of changes in economic assumptions represent:</t>
  </si>
  <si>
    <t>Other items represent:</t>
  </si>
  <si>
    <t>For with-profits and other business the decrease in fund earned rates and risk discount rates primarily reflects the reduction in gilt rates of (0.85) per cent.</t>
  </si>
  <si>
    <t>Net core structural borrowings of shareholder-financed operations comprise:</t>
  </si>
  <si>
    <t>Schedule 9</t>
  </si>
  <si>
    <t xml:space="preserve">Schedule </t>
  </si>
  <si>
    <t>Jackson</t>
  </si>
  <si>
    <t>Insurance</t>
  </si>
  <si>
    <t>Asian</t>
  </si>
  <si>
    <t>Group</t>
  </si>
  <si>
    <t>Life</t>
  </si>
  <si>
    <t>Curian</t>
  </si>
  <si>
    <t>Gross investment product inflows</t>
  </si>
  <si>
    <t>Return on embedded value</t>
  </si>
  <si>
    <t>£2,191m</t>
  </si>
  <si>
    <t>£1,821m</t>
  </si>
  <si>
    <t>Opening equity shareholders' funds</t>
  </si>
  <si>
    <t>£14,600m</t>
  </si>
  <si>
    <t>£11,803m</t>
  </si>
  <si>
    <t>Net asset value per share</t>
  </si>
  <si>
    <t>Closing equity shareholders' funds</t>
  </si>
  <si>
    <t>£14,956m</t>
  </si>
  <si>
    <t>599p</t>
  </si>
  <si>
    <t>591p</t>
  </si>
  <si>
    <t>Return on shareholder value</t>
  </si>
  <si>
    <t>£1,051m</t>
  </si>
  <si>
    <t>£816m</t>
  </si>
  <si>
    <t>£6,062m</t>
  </si>
  <si>
    <t>£5,424m</t>
  </si>
  <si>
    <t>£5,058m</t>
  </si>
  <si>
    <t>203p</t>
  </si>
  <si>
    <t>245p</t>
  </si>
  <si>
    <t>Bond spread over swap rates reflect market observed data to credit spreads.</t>
  </si>
  <si>
    <t>Long-term expected defaults; this is derived by applying Moody’s data from 1970 to 2004 uplifted by between 100 per cent (B) and 200 per cent (AAA) according to credit rating on the annuity asset portfolio.  The credit rating assigned to each asset held is based on external credit rating and for this purpose the credit rating assigned to each asset held is the lowest credit rating published by Moody’s, Standard and Poors and Fitch.</t>
  </si>
  <si>
    <t>For with-profits business, the embedded value reflects the discounted value of future shareholder transfers.  These transfers are directly affected by the level of projected rates of return on investments, including debt securities. Given the current exceptional fixed interest market conditions, and the Company's expectation that the widening of credit spreads observed in 2008 will not be maintained, the Company considers that it is most appropriate to assume an unchanged level of credit spreads, an unchanged level of longer-term default allowance and an unchanged risk discount rate methodology relative to those used at 31 December 2007.</t>
  </si>
  <si>
    <t xml:space="preserve">The overall allowance for credit risk is prudent by comparison with historic rates of default and would be sufficient to withstand a wide range of extreme credit events over the expected lifetime of the annuity business.  </t>
  </si>
  <si>
    <t>All pension schemes</t>
  </si>
  <si>
    <t>Mark to       market value adjustment 2007</t>
  </si>
  <si>
    <t>Total income and expense for the year attributable to shareholders</t>
  </si>
  <si>
    <t>Dividends</t>
  </si>
  <si>
    <t xml:space="preserve">New share capital subscribed </t>
  </si>
  <si>
    <t>At beginning of period:</t>
  </si>
  <si>
    <t xml:space="preserve">Shareholders' equity at end of the period </t>
  </si>
  <si>
    <t>Under the terms of the Trust Deed, the Group has no unconditional right of refund to any surplus in PSPS. Also, the Group has no ability under the guidance in IFRIC 14 to anticipate a reduction in the level of future contributions for ongoing services from those currently being paid. In addition, the Group currently has a five-year deficit funding arrangement in place as agreed with the Trustees of the PSPS following the last triennial valuation of PSPS as at 5 April 2005.</t>
  </si>
  <si>
    <t>(c) Effect on the Group's supplementary analysis of profits and movement in shareholders' equity</t>
  </si>
  <si>
    <t>Previous basis</t>
  </si>
  <si>
    <t>Revised basis</t>
  </si>
  <si>
    <t>As previously published</t>
  </si>
  <si>
    <t>After change</t>
  </si>
  <si>
    <t>on defined benefit pension schemes (schedule 24)</t>
  </si>
  <si>
    <t>With the exception of debt securities held by Jackson, investment gains and losses during the period (to the extent that changes in capital values do not directly match changes in liabilities) are included directly in the profit for the period and shareholders’ funds as they arise.</t>
  </si>
  <si>
    <t xml:space="preserve">The results for any covered business conceptually reflects the aggregate of the IFRS results and the movements on the additional shareholders’ interest recognised on the EEV basis. Thus the start point for the calculation of the EEV results for Jackson, as for other businesses, reflects the market value movements recognised on the IFRS basis. </t>
  </si>
  <si>
    <t>(ii) Annuity business</t>
  </si>
  <si>
    <t>For countries where long-term fixed interest markets are less established, investment return assumptions and risk discount rates are based on an assessment of longer-term economic conditions. Except for the countries listed above, this basis is appropriate for the Group’s Asian operations.  Similarly, the projected returns on holdings of Asian securities in these territories by other Group businesses are set on the same basis.</t>
  </si>
  <si>
    <t>Risk discount rate (notes (i) and (iv)):</t>
  </si>
  <si>
    <t>Credit spread treatment</t>
  </si>
  <si>
    <t>Expected tax rate (note 18a):</t>
  </si>
  <si>
    <t>19b</t>
  </si>
  <si>
    <t>Schedule 20</t>
  </si>
  <si>
    <t>20a</t>
  </si>
  <si>
    <t>The following analysis show the movement in embedded value arising from the Group's underlying business activity and the effects of the current extraordinary market conditions.</t>
  </si>
  <si>
    <t>On 20 February 2009, the Company announced that it had agreed to transfer the agency business of the Taiwan Life business to China Life.  Further details are given in schedule 14.</t>
  </si>
  <si>
    <t>The effect of changes in economic assumptions in Asia for 2008 of a charge of £(34) million includes a negative effect in Taiwan of £(185) million reflecting a charge of £(239) million for the impact of extending the phased bond yield progression period in Taiwan out by five years from 31 December 2013 to 31 December 2018, as described in schedule 2, offset by the impact in other territories, mainly reflecting the reduction in risk discount rates.</t>
  </si>
  <si>
    <t xml:space="preserve">Other transfers to net worth </t>
  </si>
  <si>
    <t>The charge of £40 million to total EEV represents the cost of capital relating to the reallocation of certain items from net worth to the value of in-force business for US and UK operations.  These adjustments related to the following items:</t>
  </si>
  <si>
    <t>IFRS basis results - operating profit (loss) based on longer-term investment returns for Asian operations</t>
  </si>
  <si>
    <t>IFRS basis results - Asset management operations</t>
  </si>
  <si>
    <t>IFRS basis results - Shareholders' funds summary</t>
  </si>
  <si>
    <t>EEV basis results - Basis of preparation, methodology and economic assumptions</t>
  </si>
  <si>
    <t>EEV basis results - Basis of preparation, methodology and economic assumptions (continued)</t>
  </si>
  <si>
    <t>EEV basis results - New business profit and margins</t>
  </si>
  <si>
    <t>EEV basis results - New business profit and margins (continued)</t>
  </si>
  <si>
    <t>EEV basis results - Operating profit from business in force</t>
  </si>
  <si>
    <t>EEV basis results - Operating profit from business in force (continued)</t>
  </si>
  <si>
    <t>EEV basis results - Items excluded from operating profit</t>
  </si>
  <si>
    <t>EEV basis results - Tax (credit) charge attributable to shareholders' (loss) profit from continuing operations</t>
  </si>
  <si>
    <t>EEV basis results - Shareholders' funds summary</t>
  </si>
  <si>
    <t>EEV basis results - Reconciliation of movement in shareholders' funds</t>
  </si>
  <si>
    <t>EEV basis results - Reconciliation of net worth and value of in-force business for 2008 (continued)</t>
  </si>
  <si>
    <t>EEV basis results - Expected transfer of value of in-force business to free surplus</t>
  </si>
  <si>
    <t>1. Sensitivity to changes in economic assumptions</t>
  </si>
  <si>
    <t>EEV basis results - Sensitivity of results to alternative assumptions</t>
  </si>
  <si>
    <t>EEV basis results - Sensitivity of results to alternative assumptions (continued)</t>
  </si>
  <si>
    <t>EEV basis results - Adoption of the principles of IFRIC 14 for pension schemes</t>
  </si>
  <si>
    <t>EEV basis results - Intended sale of legacy agency book and agency force in Taiwan to China Life Insurance of Taiwan</t>
  </si>
  <si>
    <t>IFRS basis results - Reconciliation of tax charge on (loss) profits attributable to shareholders for continuing operations</t>
  </si>
  <si>
    <t>IFRS basis results - Reconciliation of tax charge on (loss) profits attributable to shareholders for continuing operations (continued)</t>
  </si>
  <si>
    <t>IFRS basis results - Summary movement on Group IFRS shareholders' equity</t>
  </si>
  <si>
    <t>EEV basis results - Operating profit based on longer-term investment returns (note 3a)</t>
  </si>
  <si>
    <t>UK general insurance commission</t>
  </si>
  <si>
    <t>The effect of changes in time value of cost of options and guarantees of a charge of £(50) million primarily relates to with-profits business reflecting the effect of the reduction in fund earned rates as described in note 6d(iii)(b) above.</t>
  </si>
  <si>
    <t>The overall pension scheme deficit, net of tax, attributable to shareholders relating to the Prudential Staff Pension and Scottish Amicable Pension schemes is determined as shown below:</t>
  </si>
  <si>
    <t xml:space="preserve">However, in determining the movements on the additional shareholders’ interest, the basis for calculating the Jackson EEV result acknowledges that for debt securities backing liabilities the aggregate EEV results reflect the fact that the value of in-force business instead incorporates the discounted value of future spread earnings. This value is not affected generally by short-term market movements on securities that are broadly speaking held with the intent and ability to be retained for the longer term. </t>
  </si>
  <si>
    <t>Fixed income securities backing the free surplus and required capital for Jackson are accounted for at fair value. However, consistent with the treatment applied under IFRS for securities classified as available-for-sale, movements in unrealised appreciation on these securities are accounted for in equity rather than in the income statement, as shown in the Reconciliation of movement in shareholders' funds (schedule 9).</t>
  </si>
  <si>
    <t>Reconciliation of movement for 2008</t>
  </si>
  <si>
    <t>Summary by business unit</t>
  </si>
  <si>
    <t xml:space="preserve">Summary </t>
  </si>
  <si>
    <t>Summary</t>
  </si>
  <si>
    <t>Analysis by business area</t>
  </si>
  <si>
    <t>Rates of exchange</t>
  </si>
  <si>
    <t>Results at constant exchange rates</t>
  </si>
  <si>
    <t>New business at constant exchange rates</t>
  </si>
  <si>
    <t>Group analysis of underlying business activity</t>
  </si>
  <si>
    <t>EEV basis results - Group analysis of underlying business activity</t>
  </si>
  <si>
    <t>The charge of £(81) million for 2007 includes £(13) million in respect of annual licence fee payments, £(36) million of costs associated with product and distribution development, £(14) million for expense over-runs in respect of a tariff agreement with SAIF and £(19) million for other items which includes a credit of £1 million for a positive persistency experience.</t>
  </si>
  <si>
    <t>The 2007 comparative result has been reduced by £4 million in respect of the separate disclosure of UK general insurance commission.  Total operating profit from UK insurance operations is unaffected by this adjustment.</t>
  </si>
  <si>
    <t>The 2007 comparatives for the tax charges for continuing operations shown above exclude discontinued banking operations, which were sold on 1 May 2007.</t>
  </si>
  <si>
    <t xml:space="preserve">With the exception of the share of pension scheme deficit attributable to the PAC with-profits fund, which is included in 'Other operations' net liabilities, and the borrowings as described in note 8f, the amounts shown for the items in the table above that are referenced to this note have been determined on the statutory IFRS basis. </t>
  </si>
  <si>
    <t>Exchange movements (schedule 9)</t>
  </si>
  <si>
    <t>EEV basis holding company borrowings comprising:</t>
  </si>
  <si>
    <t>The expected long term rate is a function of expectation of inflation and real rates of interest, on which the Company has taken external expert advice. It is considered that the outlook for long-term interest rates in Asia will be strongly influenced by the trend in the projection of comparable US long-term real interest rates.  Consequently, assessment of the expected rates for Taiwan has taken into account the structural factors of government borrowing, savings rates, short-term interest rates, government intervention and non-market influences that could affect Taiwanese real interest rates over the projection period. Together with a central inflation projection for Taiwan, the Company considers that the long term rate of 5.5 per cent is appropriate in the longer-term.</t>
  </si>
  <si>
    <t>The results for Jackson reflect the application of the low discount rates shown above.  In the event that US 10-year treasury rates increase, the altered embedded value results would reflect a lower contribution from fixed annuity business and a partially offsetting increase for variable annuity business as the projected earned rate, as well as the discount rate, would increase for this type of business.</t>
  </si>
  <si>
    <t>For UK annuity business, different dynamics apply both in terms of the nature of the business and the EEV methodology applied.  For this type of business the assets are generally held to maturity to match long duration liabilities.  It is therefore appropriate under EEV methodology to include a liquidity premium in the economic basis used.  The appropriate EEV risk discount rate is set in order to equate the EEV with a "market consistent embedded value" including liquidity premium.  The liquidity premium is derived from the yield on the assets held after deducting an appropriate allowance for credit risk. For Prudential Reitrement Income Limited (PRIL), which has approximately 90 per cent of UK shareholder-backed annuity business, the allowance for credit risk at 31 December 2008 is made up of:</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</si>
</sst>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 ;\(#,##0\)"/>
    <numFmt numFmtId="174" formatCode="\ 0.0\p\ \ ;\ \(0.0\)\p\ "/>
    <numFmt numFmtId="175" formatCode="#,##0.0\p\ ;\(#,##0\)\p"/>
    <numFmt numFmtId="176" formatCode="General_)"/>
    <numFmt numFmtId="177" formatCode="#,##0;\(#,##0\)"/>
    <numFmt numFmtId="178" formatCode="0.0%"/>
    <numFmt numFmtId="179" formatCode="0.0"/>
    <numFmt numFmtId="180" formatCode="#,##0\ ;\ \(#,##0\)"/>
    <numFmt numFmtId="181" formatCode="#,##0.0;\(#,##0.0\)"/>
    <numFmt numFmtId="182" formatCode="#,##0\ ;[Red]\(#,##0\)"/>
    <numFmt numFmtId="183" formatCode="_-* #,##0_-;\-* #,##0_-;_-* &quot;-&quot;??_-;_-@_-"/>
    <numFmt numFmtId="184" formatCode="0%\ ;\(0%\)"/>
    <numFmt numFmtId="185" formatCode="#,##0\ ;\(#,##0\);&quot;-&quot;"/>
    <numFmt numFmtId="186" formatCode="#,##0_ ;\(#,##0\)"/>
    <numFmt numFmtId="187" formatCode="#,##0_ ;[Red]\(#,##0\ \)"/>
    <numFmt numFmtId="188" formatCode="#,##0.0\ ;\(#,##0.0\)"/>
    <numFmt numFmtId="189" formatCode="#,##0.0\ \ \ \ \ ;\(#,##0.0\)\ \ \ \ "/>
    <numFmt numFmtId="190" formatCode="#,##0.0;\-#,##0.0"/>
    <numFmt numFmtId="191" formatCode="#,##0;\(#,##0\);&quot;-    &quot;"/>
    <numFmt numFmtId="192" formatCode="_-* #,##0.0_-;\-* #,##0.0_-;_-* &quot;-&quot;??_-;_-@_-"/>
    <numFmt numFmtId="193" formatCode="#,##0.00;\(#,##0.00\)"/>
    <numFmt numFmtId="194" formatCode="#,##0\%;\(#,##0&quot;%)&quot;;0\%"/>
    <numFmt numFmtId="195" formatCode="#,##0\ ;\(#,##0&quot;) &quot;;&quot;-     &quot;"/>
    <numFmt numFmtId="196" formatCode="dd\ mmmm\ yyyy"/>
    <numFmt numFmtId="197" formatCode="_-* #,##0_-;\(#,##0\);_-* &quot;-&quot;_-"/>
    <numFmt numFmtId="198" formatCode="#,##0%;\(#,##0\)%"/>
    <numFmt numFmtId="199" formatCode="#,##0.0"/>
    <numFmt numFmtId="200" formatCode="#,##0\ ;\(#,##0\);"/>
    <numFmt numFmtId="201" formatCode="#,##0\ ;\(#,##0\);&quot;0&quot;"/>
    <numFmt numFmtId="202" formatCode="#,##0\ ;\(#,##0\);\-"/>
    <numFmt numFmtId="203" formatCode="#,##0.0\ ;\(#,##0.0\);\-"/>
    <numFmt numFmtId="204" formatCode="#,##0;\(#,##0\);&quot;   -  &quot;"/>
    <numFmt numFmtId="205" formatCode="#,##0;\(#,##0\);&quot;   - &quot;"/>
    <numFmt numFmtId="206" formatCode="#,##0;\(#,##0\);&quot;   0 &quot;"/>
    <numFmt numFmtId="207" formatCode="#,##0\ ;\(#,##0\);\ &quot; - &quot;"/>
    <numFmt numFmtId="208" formatCode="#,##0\ ;\(#,##0&quot;) &quot;;"/>
    <numFmt numFmtId="209" formatCode="_(* #,##0_);_(* \(#,##0\);_(* &quot;-&quot;??_);_(@_)"/>
    <numFmt numFmtId="210" formatCode="_-* #,##0.000_-;\-* #,##0.000_-;_-* &quot;-&quot;??_-;_-@_-"/>
    <numFmt numFmtId="211" formatCode="_-* #,##0.0000_-;\-* #,##0.0000_-;_-* &quot;-&quot;??_-;_-@_-"/>
    <numFmt numFmtId="212" formatCode="&quot;Yes&quot;;&quot;Yes&quot;;&quot;No&quot;"/>
    <numFmt numFmtId="213" formatCode="&quot;True&quot;;&quot;True&quot;;&quot;False&quot;"/>
    <numFmt numFmtId="214" formatCode="&quot;On&quot;;&quot;On&quot;;&quot;Off&quot;"/>
    <numFmt numFmtId="215" formatCode="[$€-2]\ #,##0.00_);[Red]\([$€-2]\ #,##0.00\)"/>
    <numFmt numFmtId="216" formatCode="#,##0\ ;\(#,##0\);&quot;0 &quot;"/>
    <numFmt numFmtId="217" formatCode="dd/mm/yyyy"/>
    <numFmt numFmtId="218" formatCode="#,##0\ \ ;\(#,##0\)\ ;\-"/>
    <numFmt numFmtId="219" formatCode="#,##0\ \ \ \ ;\(#,##0\)\ \ \ ;\-"/>
    <numFmt numFmtId="220" formatCode="#,##0\ \ \ ;\(#,##0\)\ \ ;\-"/>
  </numFmts>
  <fonts count="113">
    <font>
      <sz val="11"/>
      <name val="Arial"/>
      <family val="0"/>
    </font>
    <font>
      <b/>
      <sz val="10"/>
      <name val="Arial"/>
      <family val="2"/>
    </font>
    <font>
      <sz val="10"/>
      <name val="Arial"/>
      <family val="0"/>
    </font>
    <font>
      <b/>
      <sz val="14"/>
      <name val="Arial"/>
      <family val="2"/>
    </font>
    <font>
      <b/>
      <u val="single"/>
      <sz val="10"/>
      <name val="Arial"/>
      <family val="2"/>
    </font>
    <font>
      <u val="single"/>
      <sz val="10"/>
      <name val="Arial"/>
      <family val="2"/>
    </font>
    <font>
      <b/>
      <sz val="12"/>
      <name val="Arial"/>
      <family val="2"/>
    </font>
    <font>
      <b/>
      <u val="single"/>
      <sz val="12"/>
      <name val="Arial"/>
      <family val="2"/>
    </font>
    <font>
      <sz val="12"/>
      <name val="Helv"/>
      <family val="0"/>
    </font>
    <font>
      <sz val="14"/>
      <name val="Arial"/>
      <family val="2"/>
    </font>
    <font>
      <sz val="18"/>
      <name val="Arial"/>
      <family val="2"/>
    </font>
    <font>
      <sz val="12"/>
      <name val="Arial"/>
      <family val="2"/>
    </font>
    <font>
      <sz val="9"/>
      <color indexed="10"/>
      <name val="Arial"/>
      <family val="0"/>
    </font>
    <font>
      <sz val="9"/>
      <name val="Arial"/>
      <family val="2"/>
    </font>
    <font>
      <sz val="12"/>
      <color indexed="10"/>
      <name val="Arial"/>
      <family val="2"/>
    </font>
    <font>
      <b/>
      <sz val="12"/>
      <color indexed="10"/>
      <name val="Arial"/>
      <family val="2"/>
    </font>
    <font>
      <b/>
      <sz val="9"/>
      <name val="Arial"/>
      <family val="2"/>
    </font>
    <font>
      <b/>
      <sz val="11"/>
      <name val="Arial"/>
      <family val="2"/>
    </font>
    <font>
      <i/>
      <sz val="9"/>
      <name val="Arial"/>
      <family val="2"/>
    </font>
    <font>
      <b/>
      <sz val="8"/>
      <name val="Arial"/>
      <family val="2"/>
    </font>
    <font>
      <sz val="8"/>
      <name val="Arial"/>
      <family val="2"/>
    </font>
    <font>
      <b/>
      <sz val="10"/>
      <color indexed="12"/>
      <name val="Arial"/>
      <family val="2"/>
    </font>
    <font>
      <sz val="10"/>
      <color indexed="12"/>
      <name val="Arial"/>
      <family val="2"/>
    </font>
    <font>
      <b/>
      <sz val="10"/>
      <color indexed="8"/>
      <name val="Arial"/>
      <family val="2"/>
    </font>
    <font>
      <sz val="10"/>
      <color indexed="8"/>
      <name val="Arial"/>
      <family val="2"/>
    </font>
    <font>
      <sz val="10"/>
      <name val="Arial "/>
      <family val="2"/>
    </font>
    <font>
      <b/>
      <sz val="10"/>
      <name val="Arial "/>
      <family val="0"/>
    </font>
    <font>
      <vertAlign val="superscript"/>
      <sz val="10"/>
      <name val="Arial"/>
      <family val="2"/>
    </font>
    <font>
      <vertAlign val="superscript"/>
      <sz val="10"/>
      <name val="Arial "/>
      <family val="0"/>
    </font>
    <font>
      <sz val="11"/>
      <color indexed="8"/>
      <name val="Arial"/>
      <family val="2"/>
    </font>
    <font>
      <b/>
      <u val="single"/>
      <sz val="11"/>
      <name val="Arial"/>
      <family val="2"/>
    </font>
    <font>
      <b/>
      <sz val="11"/>
      <color indexed="10"/>
      <name val="Arial"/>
      <family val="2"/>
    </font>
    <font>
      <i/>
      <sz val="11"/>
      <name val="Arial"/>
      <family val="2"/>
    </font>
    <font>
      <sz val="11"/>
      <color indexed="10"/>
      <name val="Arial"/>
      <family val="2"/>
    </font>
    <font>
      <b/>
      <sz val="11"/>
      <color indexed="9"/>
      <name val="Arial"/>
      <family val="0"/>
    </font>
    <font>
      <sz val="11"/>
      <name val="Arial "/>
      <family val="2"/>
    </font>
    <font>
      <b/>
      <sz val="10"/>
      <color indexed="9"/>
      <name val="Arial"/>
      <family val="0"/>
    </font>
    <font>
      <sz val="10"/>
      <color indexed="9"/>
      <name val="Arial"/>
      <family val="0"/>
    </font>
    <font>
      <b/>
      <vertAlign val="superscript"/>
      <sz val="10"/>
      <name val="Arial"/>
      <family val="0"/>
    </font>
    <font>
      <sz val="8.4"/>
      <name val="Arial"/>
      <family val="2"/>
    </font>
    <font>
      <u val="single"/>
      <sz val="11"/>
      <color indexed="12"/>
      <name val="Arial"/>
      <family val="0"/>
    </font>
    <font>
      <u val="single"/>
      <sz val="11"/>
      <color indexed="36"/>
      <name val="Arial"/>
      <family val="0"/>
    </font>
    <font>
      <b/>
      <sz val="11"/>
      <color indexed="8"/>
      <name val="Arial"/>
      <family val="2"/>
    </font>
    <font>
      <sz val="13"/>
      <name val="Arial"/>
      <family val="2"/>
    </font>
    <font>
      <u val="single"/>
      <sz val="11"/>
      <name val="Arial"/>
      <family val="2"/>
    </font>
    <font>
      <sz val="12"/>
      <name val="Verdana"/>
      <family val="2"/>
    </font>
    <font>
      <b/>
      <u val="single"/>
      <sz val="10"/>
      <name val="Arial "/>
      <family val="0"/>
    </font>
    <font>
      <sz val="9"/>
      <color indexed="8"/>
      <name val="Arial"/>
      <family val="2"/>
    </font>
    <font>
      <vertAlign val="superscript"/>
      <sz val="11"/>
      <color indexed="8"/>
      <name val="Arial"/>
      <family val="2"/>
    </font>
    <font>
      <vertAlign val="superscript"/>
      <sz val="11"/>
      <name val="Arial"/>
      <family val="2"/>
    </font>
    <font>
      <b/>
      <sz val="11"/>
      <name val="Arial "/>
      <family val="2"/>
    </font>
    <font>
      <b/>
      <sz val="10"/>
      <name val="Pru Sans Normal"/>
      <family val="0"/>
    </font>
    <font>
      <sz val="10"/>
      <name val="Pru Sans Normal"/>
      <family val="0"/>
    </font>
    <font>
      <b/>
      <sz val="14"/>
      <name val="Pru Sans Normal"/>
      <family val="0"/>
    </font>
    <font>
      <b/>
      <u val="single"/>
      <sz val="10"/>
      <name val="Pru Sans Normal"/>
      <family val="0"/>
    </font>
    <font>
      <u val="single"/>
      <sz val="10"/>
      <name val="Pru Sans Normal"/>
      <family val="0"/>
    </font>
    <font>
      <sz val="11"/>
      <name val="Pru Sans Normal"/>
      <family val="0"/>
    </font>
    <font>
      <b/>
      <sz val="11"/>
      <name val="Pru Sans Normal"/>
      <family val="0"/>
    </font>
    <font>
      <b/>
      <sz val="11"/>
      <color indexed="9"/>
      <name val="Pru Sans Normal"/>
      <family val="0"/>
    </font>
    <font>
      <b/>
      <sz val="10"/>
      <color indexed="8"/>
      <name val="Pru Sans Normal"/>
      <family val="0"/>
    </font>
    <font>
      <b/>
      <vertAlign val="superscript"/>
      <sz val="10"/>
      <name val="Pru Sans Normal"/>
      <family val="0"/>
    </font>
    <font>
      <vertAlign val="superscript"/>
      <sz val="10"/>
      <name val="Pru Sans Normal"/>
      <family val="0"/>
    </font>
    <font>
      <b/>
      <sz val="10"/>
      <color indexed="9"/>
      <name val="Pru Sans Normal"/>
      <family val="0"/>
    </font>
    <font>
      <sz val="10"/>
      <color indexed="8"/>
      <name val="Pru Sans Normal"/>
      <family val="0"/>
    </font>
    <font>
      <sz val="10"/>
      <color indexed="12"/>
      <name val="Pru Sans Normal"/>
      <family val="0"/>
    </font>
    <font>
      <b/>
      <u val="single"/>
      <sz val="11"/>
      <name val="Pru Sans Normal"/>
      <family val="0"/>
    </font>
    <font>
      <b/>
      <sz val="11"/>
      <color indexed="8"/>
      <name val="Pru Sans Normal"/>
      <family val="0"/>
    </font>
    <font>
      <sz val="11"/>
      <color indexed="8"/>
      <name val="Pru Sans Normal"/>
      <family val="0"/>
    </font>
    <font>
      <b/>
      <sz val="12"/>
      <name val="Pru Sans Normal"/>
      <family val="0"/>
    </font>
    <font>
      <sz val="12"/>
      <name val="Pru Sans Normal"/>
      <family val="0"/>
    </font>
    <font>
      <b/>
      <sz val="12"/>
      <color indexed="10"/>
      <name val="Pru Sans Normal"/>
      <family val="0"/>
    </font>
    <font>
      <sz val="8"/>
      <name val="Pru Sans Normal"/>
      <family val="0"/>
    </font>
    <font>
      <u val="single"/>
      <sz val="11"/>
      <name val="Pru Sans Normal"/>
      <family val="0"/>
    </font>
    <font>
      <b/>
      <u val="single"/>
      <sz val="12"/>
      <name val="Pru Sans Normal"/>
      <family val="0"/>
    </font>
    <font>
      <b/>
      <u val="single"/>
      <sz val="10"/>
      <color indexed="8"/>
      <name val="Pru Sans Normal"/>
      <family val="0"/>
    </font>
    <font>
      <i/>
      <sz val="10"/>
      <name val="Pru Sans Normal"/>
      <family val="0"/>
    </font>
    <font>
      <b/>
      <sz val="10"/>
      <color indexed="10"/>
      <name val="Pru Sans Normal"/>
      <family val="0"/>
    </font>
    <font>
      <sz val="10"/>
      <color indexed="10"/>
      <name val="Pru Sans Normal"/>
      <family val="0"/>
    </font>
    <font>
      <i/>
      <sz val="11"/>
      <name val="Pru Sans Norm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lightGray">
        <fgColor indexed="9"/>
      </patternFill>
    </fill>
    <fill>
      <patternFill patternType="solid">
        <fgColor indexed="9"/>
        <bgColor indexed="64"/>
      </patternFill>
    </fill>
    <fill>
      <patternFill patternType="solid">
        <fgColor indexed="9"/>
        <bgColor indexed="64"/>
      </patternFill>
    </fill>
    <fill>
      <patternFill patternType="solid">
        <fgColor indexed="65"/>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style="thin"/>
      <top style="thin">
        <color indexed="10"/>
      </top>
      <bottom>
        <color indexed="63"/>
      </bottom>
    </border>
    <border>
      <left>
        <color indexed="63"/>
      </left>
      <right style="thin"/>
      <top style="thin">
        <color indexed="10"/>
      </top>
      <bottom style="thin">
        <color indexed="10"/>
      </bottom>
    </border>
    <border>
      <left>
        <color indexed="63"/>
      </left>
      <right>
        <color indexed="63"/>
      </right>
      <top>
        <color indexed="63"/>
      </top>
      <bottom style="thin">
        <color indexed="10"/>
      </bottom>
    </border>
    <border>
      <left>
        <color indexed="63"/>
      </left>
      <right>
        <color indexed="63"/>
      </right>
      <top style="thin">
        <color indexed="10"/>
      </top>
      <bottom>
        <color indexed="63"/>
      </bottom>
    </border>
    <border>
      <left style="thin"/>
      <right style="thin"/>
      <top style="thin">
        <color indexed="10"/>
      </top>
      <bottom>
        <color indexed="63"/>
      </bottom>
    </border>
    <border>
      <left style="thin"/>
      <right style="thin"/>
      <top>
        <color indexed="63"/>
      </top>
      <bottom style="thin">
        <color indexed="10"/>
      </bottom>
    </border>
    <border>
      <left style="thin"/>
      <right>
        <color indexed="63"/>
      </right>
      <top style="thin">
        <color indexed="10"/>
      </top>
      <bottom>
        <color indexed="63"/>
      </bottom>
    </border>
    <border>
      <left style="thin"/>
      <right>
        <color indexed="63"/>
      </right>
      <top>
        <color indexed="63"/>
      </top>
      <bottom style="thin">
        <color indexed="10"/>
      </bottom>
    </border>
    <border>
      <left>
        <color indexed="63"/>
      </left>
      <right style="thin"/>
      <top>
        <color indexed="63"/>
      </top>
      <bottom style="thin">
        <color indexed="10"/>
      </bottom>
    </border>
    <border>
      <left style="thin"/>
      <right>
        <color indexed="63"/>
      </right>
      <top style="thin">
        <color indexed="10"/>
      </top>
      <bottom style="thin"/>
    </border>
    <border>
      <left>
        <color indexed="63"/>
      </left>
      <right>
        <color indexed="63"/>
      </right>
      <top style="thin">
        <color indexed="10"/>
      </top>
      <bottom style="thin"/>
    </border>
    <border>
      <left>
        <color indexed="63"/>
      </left>
      <right style="thin">
        <color indexed="10"/>
      </right>
      <top>
        <color indexed="63"/>
      </top>
      <bottom>
        <color indexed="63"/>
      </bottom>
    </border>
    <border>
      <left>
        <color indexed="63"/>
      </left>
      <right>
        <color indexed="63"/>
      </right>
      <top>
        <color indexed="63"/>
      </top>
      <bottom style="thin">
        <color indexed="8"/>
      </bottom>
    </border>
    <border>
      <left>
        <color indexed="63"/>
      </left>
      <right>
        <color indexed="63"/>
      </right>
      <top style="medium"/>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10"/>
      </right>
      <top style="thin"/>
      <bottom>
        <color indexed="63"/>
      </bottom>
    </border>
    <border>
      <left style="thin"/>
      <right style="thin">
        <color indexed="10"/>
      </right>
      <top style="thin"/>
      <bottom style="thin"/>
    </border>
    <border>
      <left style="thin"/>
      <right style="thin">
        <color indexed="10"/>
      </right>
      <top style="thin"/>
      <bottom>
        <color indexed="63"/>
      </bottom>
    </border>
    <border>
      <left>
        <color indexed="63"/>
      </left>
      <right style="thin">
        <color indexed="10"/>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4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40"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0" fillId="0" borderId="0">
      <alignment/>
      <protection/>
    </xf>
    <xf numFmtId="0" fontId="2" fillId="0" borderId="0">
      <alignment/>
      <protection/>
    </xf>
    <xf numFmtId="0" fontId="8"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ont="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3289">
    <xf numFmtId="0" fontId="0" fillId="0" borderId="0" xfId="0" applyAlignment="1">
      <alignment/>
    </xf>
    <xf numFmtId="0" fontId="1" fillId="0" borderId="0" xfId="58" applyFont="1">
      <alignment/>
      <protection/>
    </xf>
    <xf numFmtId="14" fontId="2" fillId="0" borderId="0" xfId="58" applyNumberFormat="1">
      <alignment/>
      <protection/>
    </xf>
    <xf numFmtId="0" fontId="2" fillId="0" borderId="0" xfId="58" applyFont="1" applyAlignment="1">
      <alignment horizontal="right"/>
      <protection/>
    </xf>
    <xf numFmtId="0" fontId="2" fillId="0" borderId="0" xfId="58">
      <alignment/>
      <protection/>
    </xf>
    <xf numFmtId="0" fontId="2" fillId="0" borderId="0" xfId="58" applyAlignment="1">
      <alignment horizontal="center"/>
      <protection/>
    </xf>
    <xf numFmtId="0" fontId="4" fillId="0" borderId="0" xfId="58" applyFont="1">
      <alignment/>
      <protection/>
    </xf>
    <xf numFmtId="0" fontId="5" fillId="0" borderId="0" xfId="58" applyFont="1" applyAlignment="1">
      <alignment horizontal="center"/>
      <protection/>
    </xf>
    <xf numFmtId="0" fontId="1" fillId="0" borderId="0" xfId="58" applyFont="1" applyFill="1">
      <alignment/>
      <protection/>
    </xf>
    <xf numFmtId="0" fontId="2" fillId="0" borderId="0" xfId="58" applyFill="1">
      <alignment/>
      <protection/>
    </xf>
    <xf numFmtId="0" fontId="2" fillId="0" borderId="0" xfId="58" applyFill="1" applyAlignment="1">
      <alignment horizontal="center"/>
      <protection/>
    </xf>
    <xf numFmtId="0" fontId="2" fillId="0" borderId="0" xfId="58" applyFill="1" applyAlignment="1">
      <alignment horizontal="right"/>
      <protection/>
    </xf>
    <xf numFmtId="0" fontId="2" fillId="0" borderId="0" xfId="58" applyAlignment="1">
      <alignment horizontal="left"/>
      <protection/>
    </xf>
    <xf numFmtId="0" fontId="2" fillId="0" borderId="0" xfId="58" applyAlignment="1">
      <alignment horizontal="right"/>
      <protection/>
    </xf>
    <xf numFmtId="0" fontId="2" fillId="0" borderId="0" xfId="58" applyFont="1">
      <alignment/>
      <protection/>
    </xf>
    <xf numFmtId="0" fontId="2" fillId="0" borderId="0" xfId="58" applyFont="1" applyAlignment="1">
      <alignment horizontal="center"/>
      <protection/>
    </xf>
    <xf numFmtId="0" fontId="0" fillId="0" borderId="0" xfId="0" applyAlignment="1">
      <alignment wrapText="1"/>
    </xf>
    <xf numFmtId="0" fontId="2" fillId="0" borderId="0" xfId="58" applyFont="1">
      <alignment/>
      <protection/>
    </xf>
    <xf numFmtId="0" fontId="2" fillId="0" borderId="0" xfId="0" applyFont="1" applyFill="1" applyAlignment="1">
      <alignment/>
    </xf>
    <xf numFmtId="0" fontId="4" fillId="0" borderId="0" xfId="58" applyFont="1" applyBorder="1" applyAlignment="1">
      <alignment horizontal="right"/>
      <protection/>
    </xf>
    <xf numFmtId="0" fontId="0" fillId="0" borderId="0" xfId="0" applyAlignment="1">
      <alignment horizontal="right"/>
    </xf>
    <xf numFmtId="0" fontId="6" fillId="0" borderId="0" xfId="58" applyFont="1" applyFill="1">
      <alignment/>
      <protection/>
    </xf>
    <xf numFmtId="0" fontId="2" fillId="0" borderId="0" xfId="58" applyFont="1" applyAlignment="1">
      <alignment horizontal="center"/>
      <protection/>
    </xf>
    <xf numFmtId="0" fontId="1" fillId="0" borderId="0" xfId="58" applyFont="1" applyFill="1" applyBorder="1">
      <alignment/>
      <protection/>
    </xf>
    <xf numFmtId="0" fontId="7" fillId="0" borderId="0" xfId="58" applyFont="1" applyFill="1" applyBorder="1">
      <alignment/>
      <protection/>
    </xf>
    <xf numFmtId="0" fontId="4" fillId="0" borderId="0" xfId="58" applyFont="1" applyFill="1" applyBorder="1">
      <alignment/>
      <protection/>
    </xf>
    <xf numFmtId="0" fontId="1" fillId="0" borderId="0" xfId="58" applyFont="1" applyBorder="1" applyAlignment="1">
      <alignment horizontal="right" wrapText="1"/>
      <protection/>
    </xf>
    <xf numFmtId="0" fontId="1" fillId="0" borderId="0" xfId="58" applyFont="1" applyAlignment="1">
      <alignment horizontal="right" wrapText="1"/>
      <protection/>
    </xf>
    <xf numFmtId="0" fontId="1" fillId="0" borderId="10" xfId="58" applyFont="1" applyFill="1" applyBorder="1">
      <alignment/>
      <protection/>
    </xf>
    <xf numFmtId="0" fontId="2" fillId="0" borderId="10" xfId="58" applyBorder="1">
      <alignment/>
      <protection/>
    </xf>
    <xf numFmtId="0" fontId="1" fillId="0" borderId="10" xfId="58" applyFont="1" applyBorder="1" applyAlignment="1">
      <alignment horizontal="right"/>
      <protection/>
    </xf>
    <xf numFmtId="172" fontId="2" fillId="0" borderId="0" xfId="58" applyNumberFormat="1">
      <alignment/>
      <protection/>
    </xf>
    <xf numFmtId="0" fontId="5" fillId="0" borderId="0" xfId="58" applyFont="1" applyFill="1">
      <alignment/>
      <protection/>
    </xf>
    <xf numFmtId="173" fontId="1" fillId="0" borderId="0" xfId="58" applyNumberFormat="1" applyFont="1" applyAlignment="1">
      <alignment vertical="center"/>
      <protection/>
    </xf>
    <xf numFmtId="173" fontId="1" fillId="0" borderId="0" xfId="58" applyNumberFormat="1" applyFont="1" applyFill="1" applyAlignment="1">
      <alignment vertical="center"/>
      <protection/>
    </xf>
    <xf numFmtId="0" fontId="2" fillId="0" borderId="0" xfId="58" applyFont="1" applyFill="1">
      <alignment/>
      <protection/>
    </xf>
    <xf numFmtId="173" fontId="1" fillId="0" borderId="0" xfId="58" applyNumberFormat="1" applyFont="1" applyBorder="1" applyAlignment="1">
      <alignment vertical="center"/>
      <protection/>
    </xf>
    <xf numFmtId="0" fontId="2" fillId="0" borderId="0" xfId="58" applyFont="1" applyFill="1" applyBorder="1">
      <alignment/>
      <protection/>
    </xf>
    <xf numFmtId="0" fontId="2" fillId="0" borderId="0" xfId="58" applyBorder="1">
      <alignment/>
      <protection/>
    </xf>
    <xf numFmtId="0" fontId="2" fillId="0" borderId="10" xfId="58" applyFont="1" applyFill="1" applyBorder="1">
      <alignment/>
      <protection/>
    </xf>
    <xf numFmtId="0" fontId="2" fillId="0" borderId="0" xfId="0" applyFont="1" applyAlignment="1">
      <alignment horizontal="justify" wrapText="1"/>
    </xf>
    <xf numFmtId="0" fontId="2" fillId="0" borderId="0" xfId="58" applyFill="1" applyBorder="1">
      <alignment/>
      <protection/>
    </xf>
    <xf numFmtId="173" fontId="2" fillId="0" borderId="0" xfId="58" applyNumberFormat="1">
      <alignment/>
      <protection/>
    </xf>
    <xf numFmtId="0" fontId="2" fillId="0" borderId="0" xfId="58" applyFont="1" applyFill="1" applyAlignment="1">
      <alignment horizontal="left"/>
      <protection/>
    </xf>
    <xf numFmtId="173" fontId="2" fillId="0" borderId="0" xfId="58" applyNumberFormat="1" applyFont="1" applyBorder="1" applyAlignment="1">
      <alignment vertical="center"/>
      <protection/>
    </xf>
    <xf numFmtId="0" fontId="9" fillId="0" borderId="0" xfId="59" applyFont="1">
      <alignment/>
      <protection/>
    </xf>
    <xf numFmtId="0" fontId="6" fillId="0" borderId="0" xfId="59" applyFont="1" quotePrefix="1">
      <alignment/>
      <protection/>
    </xf>
    <xf numFmtId="0" fontId="11" fillId="0" borderId="0" xfId="59" applyFont="1">
      <alignment/>
      <protection/>
    </xf>
    <xf numFmtId="0" fontId="11" fillId="0" borderId="0" xfId="59" applyFont="1" applyAlignment="1">
      <alignment horizontal="justify" wrapText="1"/>
      <protection/>
    </xf>
    <xf numFmtId="0" fontId="11" fillId="0" borderId="0" xfId="0" applyFont="1" applyAlignment="1">
      <alignment horizontal="justify" wrapText="1"/>
    </xf>
    <xf numFmtId="0" fontId="7" fillId="0" borderId="0" xfId="59" applyFont="1">
      <alignment/>
      <protection/>
    </xf>
    <xf numFmtId="0" fontId="3" fillId="0" borderId="0" xfId="0" applyNumberFormat="1" applyFont="1" applyAlignment="1">
      <alignment horizontal="left" vertical="top" wrapText="1"/>
    </xf>
    <xf numFmtId="0" fontId="14" fillId="0" borderId="0" xfId="0" applyFont="1" applyFill="1" applyAlignment="1">
      <alignment vertical="top"/>
    </xf>
    <xf numFmtId="49" fontId="11" fillId="0" borderId="0" xfId="0" applyNumberFormat="1" applyFont="1" applyAlignment="1">
      <alignment vertical="top"/>
    </xf>
    <xf numFmtId="177" fontId="11" fillId="0" borderId="0" xfId="0" applyNumberFormat="1" applyFont="1" applyAlignment="1">
      <alignment vertical="top"/>
    </xf>
    <xf numFmtId="0" fontId="11" fillId="0" borderId="0" xfId="0" applyFont="1" applyAlignment="1">
      <alignment vertical="top"/>
    </xf>
    <xf numFmtId="49" fontId="15" fillId="0" borderId="0" xfId="0" applyNumberFormat="1" applyFont="1" applyAlignment="1">
      <alignment vertical="top"/>
    </xf>
    <xf numFmtId="0" fontId="11" fillId="0" borderId="0" xfId="0" applyFont="1" applyAlignment="1">
      <alignment horizontal="justify" vertical="top" wrapText="1"/>
    </xf>
    <xf numFmtId="177" fontId="6" fillId="0" borderId="0" xfId="0" applyNumberFormat="1" applyFont="1" applyAlignment="1">
      <alignment vertical="top"/>
    </xf>
    <xf numFmtId="177" fontId="6" fillId="0" borderId="0" xfId="0" applyNumberFormat="1" applyFont="1" applyAlignment="1">
      <alignment horizontal="right"/>
    </xf>
    <xf numFmtId="177" fontId="2" fillId="0" borderId="0" xfId="0" applyNumberFormat="1" applyFont="1" applyAlignment="1">
      <alignment vertical="top"/>
    </xf>
    <xf numFmtId="0" fontId="2" fillId="0" borderId="0" xfId="0" applyFont="1" applyAlignment="1">
      <alignment/>
    </xf>
    <xf numFmtId="0" fontId="16" fillId="0" borderId="0" xfId="0" applyFont="1" applyAlignment="1">
      <alignment horizontal="right" vertical="top"/>
    </xf>
    <xf numFmtId="0" fontId="2" fillId="0" borderId="0" xfId="0" applyFont="1" applyAlignment="1">
      <alignment vertical="top"/>
    </xf>
    <xf numFmtId="49" fontId="11" fillId="0" borderId="10" xfId="0" applyNumberFormat="1" applyFont="1" applyBorder="1" applyAlignment="1">
      <alignment vertical="top"/>
    </xf>
    <xf numFmtId="177" fontId="11" fillId="0" borderId="10" xfId="0" applyNumberFormat="1" applyFont="1" applyBorder="1" applyAlignment="1">
      <alignment vertical="top"/>
    </xf>
    <xf numFmtId="49" fontId="1" fillId="0" borderId="10" xfId="0" applyNumberFormat="1" applyFont="1" applyBorder="1" applyAlignment="1">
      <alignment horizontal="right" vertical="top"/>
    </xf>
    <xf numFmtId="49" fontId="1" fillId="0" borderId="0" xfId="0" applyNumberFormat="1" applyFont="1" applyBorder="1" applyAlignment="1">
      <alignment horizontal="right" vertical="top"/>
    </xf>
    <xf numFmtId="49" fontId="6" fillId="0" borderId="0" xfId="0" applyNumberFormat="1" applyFont="1" applyAlignment="1">
      <alignment vertical="top"/>
    </xf>
    <xf numFmtId="177" fontId="11" fillId="0" borderId="0" xfId="0" applyNumberFormat="1" applyFont="1" applyFill="1" applyAlignment="1">
      <alignment vertical="top"/>
    </xf>
    <xf numFmtId="177" fontId="11" fillId="0" borderId="0" xfId="0" applyNumberFormat="1" applyFont="1" applyFill="1" applyAlignment="1">
      <alignment horizontal="right" vertical="top"/>
    </xf>
    <xf numFmtId="177" fontId="2" fillId="0" borderId="0" xfId="0" applyNumberFormat="1" applyFont="1" applyBorder="1" applyAlignment="1">
      <alignment vertical="top"/>
    </xf>
    <xf numFmtId="177" fontId="11" fillId="0" borderId="0" xfId="0" applyNumberFormat="1" applyFont="1" applyAlignment="1">
      <alignment horizontal="right" vertical="top"/>
    </xf>
    <xf numFmtId="49" fontId="11" fillId="0" borderId="0" xfId="0" applyNumberFormat="1" applyFont="1" applyAlignment="1">
      <alignment horizontal="left" vertical="top" indent="1"/>
    </xf>
    <xf numFmtId="178" fontId="11" fillId="0" borderId="0" xfId="62" applyNumberFormat="1" applyFont="1" applyFill="1" applyAlignment="1">
      <alignment horizontal="right" vertical="top"/>
    </xf>
    <xf numFmtId="49" fontId="11" fillId="0" borderId="0" xfId="0" applyNumberFormat="1" applyFont="1" applyAlignment="1">
      <alignment horizontal="right" vertical="top"/>
    </xf>
    <xf numFmtId="178" fontId="2" fillId="0" borderId="0" xfId="62" applyNumberFormat="1" applyFont="1" applyAlignment="1">
      <alignment horizontal="right" vertical="top"/>
    </xf>
    <xf numFmtId="177" fontId="2" fillId="0" borderId="0" xfId="0" applyNumberFormat="1" applyFont="1" applyFill="1" applyAlignment="1">
      <alignment vertical="top"/>
    </xf>
    <xf numFmtId="177" fontId="2" fillId="0" borderId="0" xfId="0" applyNumberFormat="1" applyFont="1" applyAlignment="1">
      <alignment horizontal="right" vertical="top"/>
    </xf>
    <xf numFmtId="177" fontId="11" fillId="0" borderId="0" xfId="0" applyNumberFormat="1" applyFont="1" applyAlignment="1">
      <alignment horizontal="left" vertical="top" indent="1"/>
    </xf>
    <xf numFmtId="179" fontId="11" fillId="0" borderId="0" xfId="0" applyNumberFormat="1" applyFont="1" applyAlignment="1">
      <alignment horizontal="right" vertical="top"/>
    </xf>
    <xf numFmtId="10" fontId="11" fillId="0" borderId="0" xfId="0" applyNumberFormat="1" applyFont="1" applyAlignment="1">
      <alignment vertical="top"/>
    </xf>
    <xf numFmtId="10" fontId="6" fillId="0" borderId="0" xfId="0" applyNumberFormat="1" applyFont="1" applyAlignment="1">
      <alignment vertical="top"/>
    </xf>
    <xf numFmtId="177" fontId="2" fillId="0" borderId="0" xfId="0" applyNumberFormat="1" applyFont="1" applyAlignment="1" quotePrefix="1">
      <alignment horizontal="right" vertical="top"/>
    </xf>
    <xf numFmtId="177" fontId="2" fillId="0" borderId="0" xfId="0" applyNumberFormat="1" applyFont="1" applyFill="1" applyAlignment="1">
      <alignment horizontal="right" vertical="top"/>
    </xf>
    <xf numFmtId="49" fontId="11" fillId="0" borderId="0" xfId="0" applyNumberFormat="1" applyFont="1" applyAlignment="1">
      <alignment horizontal="justify" vertical="top"/>
    </xf>
    <xf numFmtId="177" fontId="11" fillId="0" borderId="0" xfId="0" applyNumberFormat="1" applyFont="1" applyAlignment="1">
      <alignment horizontal="justify" vertical="top"/>
    </xf>
    <xf numFmtId="0" fontId="2" fillId="0" borderId="0" xfId="0" applyFont="1" applyFill="1" applyAlignment="1">
      <alignment vertical="top"/>
    </xf>
    <xf numFmtId="0" fontId="0" fillId="0" borderId="0" xfId="0" applyAlignment="1">
      <alignment horizontal="justify"/>
    </xf>
    <xf numFmtId="0" fontId="9" fillId="0" borderId="0" xfId="0" applyFont="1" applyFill="1" applyAlignment="1">
      <alignment vertical="top"/>
    </xf>
    <xf numFmtId="0" fontId="0" fillId="0" borderId="0" xfId="0" applyAlignment="1">
      <alignment horizontal="justify" vertical="top" wrapText="1"/>
    </xf>
    <xf numFmtId="178" fontId="11" fillId="0" borderId="0" xfId="62" applyNumberFormat="1" applyFont="1" applyBorder="1" applyAlignment="1">
      <alignment horizontal="right" vertical="top"/>
    </xf>
    <xf numFmtId="177" fontId="11" fillId="0" borderId="0" xfId="0" applyNumberFormat="1" applyFont="1" applyBorder="1" applyAlignment="1">
      <alignment vertical="top"/>
    </xf>
    <xf numFmtId="0" fontId="9" fillId="0" borderId="0" xfId="0" applyFont="1" applyAlignment="1">
      <alignment vertical="top"/>
    </xf>
    <xf numFmtId="0" fontId="11" fillId="0" borderId="0" xfId="0" applyFont="1" applyAlignment="1">
      <alignment vertical="top" wrapText="1"/>
    </xf>
    <xf numFmtId="0" fontId="6" fillId="0" borderId="0" xfId="0" applyFont="1" applyAlignment="1">
      <alignment vertical="top"/>
    </xf>
    <xf numFmtId="0" fontId="11" fillId="0" borderId="0" xfId="0" applyFont="1" applyBorder="1" applyAlignment="1">
      <alignment vertical="top"/>
    </xf>
    <xf numFmtId="0" fontId="11" fillId="0" borderId="10" xfId="0" applyFont="1" applyBorder="1" applyAlignment="1">
      <alignment vertical="top"/>
    </xf>
    <xf numFmtId="0" fontId="2" fillId="0" borderId="0" xfId="59" applyFont="1">
      <alignment/>
      <protection/>
    </xf>
    <xf numFmtId="0" fontId="0" fillId="0" borderId="0" xfId="0" applyAlignment="1">
      <alignment horizontal="justify" wrapText="1"/>
    </xf>
    <xf numFmtId="0" fontId="11" fillId="0" borderId="0" xfId="59" applyFont="1" applyAlignment="1">
      <alignment horizontal="justify"/>
      <protection/>
    </xf>
    <xf numFmtId="0" fontId="11" fillId="0" borderId="0" xfId="58" applyFont="1">
      <alignment/>
      <protection/>
    </xf>
    <xf numFmtId="0" fontId="4" fillId="0" borderId="0" xfId="58" applyFont="1" applyAlignment="1">
      <alignment horizontal="right"/>
      <protection/>
    </xf>
    <xf numFmtId="0" fontId="11" fillId="0" borderId="0" xfId="58" applyFont="1" applyFill="1">
      <alignment/>
      <protection/>
    </xf>
    <xf numFmtId="0" fontId="0" fillId="0" borderId="10" xfId="0" applyBorder="1" applyAlignment="1">
      <alignment/>
    </xf>
    <xf numFmtId="0" fontId="17" fillId="0" borderId="0" xfId="0" applyFont="1" applyAlignment="1">
      <alignment/>
    </xf>
    <xf numFmtId="177" fontId="0" fillId="0" borderId="10" xfId="0" applyNumberFormat="1" applyFont="1" applyBorder="1" applyAlignment="1">
      <alignment vertical="top"/>
    </xf>
    <xf numFmtId="177" fontId="13" fillId="0" borderId="0" xfId="0" applyNumberFormat="1" applyFont="1" applyAlignment="1">
      <alignment vertical="top"/>
    </xf>
    <xf numFmtId="177" fontId="0" fillId="0" borderId="0" xfId="0" applyNumberFormat="1" applyFont="1" applyAlignment="1">
      <alignment vertical="top"/>
    </xf>
    <xf numFmtId="49" fontId="17" fillId="0" borderId="0" xfId="0" applyNumberFormat="1" applyFont="1" applyAlignment="1">
      <alignment horizontal="right"/>
    </xf>
    <xf numFmtId="49" fontId="17" fillId="0" borderId="10" xfId="0" applyNumberFormat="1" applyFont="1" applyBorder="1" applyAlignment="1">
      <alignment horizontal="right"/>
    </xf>
    <xf numFmtId="49" fontId="0" fillId="0" borderId="0" xfId="0" applyNumberFormat="1" applyFont="1" applyAlignment="1">
      <alignment vertical="top"/>
    </xf>
    <xf numFmtId="49" fontId="0" fillId="0" borderId="11" xfId="0" applyNumberFormat="1" applyFont="1" applyBorder="1" applyAlignment="1">
      <alignment vertical="top"/>
    </xf>
    <xf numFmtId="0" fontId="11" fillId="0" borderId="0" xfId="58" applyFont="1" applyBorder="1">
      <alignment/>
      <protection/>
    </xf>
    <xf numFmtId="0" fontId="11" fillId="0" borderId="0" xfId="0" applyFont="1" applyBorder="1" applyAlignment="1">
      <alignment/>
    </xf>
    <xf numFmtId="0" fontId="6" fillId="0" borderId="0" xfId="0" applyFont="1" applyBorder="1" applyAlignment="1">
      <alignment horizontal="center"/>
    </xf>
    <xf numFmtId="0" fontId="6" fillId="0" borderId="0" xfId="58" applyFont="1" applyBorder="1" applyAlignment="1">
      <alignment horizontal="center"/>
      <protection/>
    </xf>
    <xf numFmtId="0" fontId="1" fillId="0" borderId="0" xfId="58" applyFont="1" applyAlignment="1">
      <alignment horizontal="right"/>
      <protection/>
    </xf>
    <xf numFmtId="0" fontId="2" fillId="0" borderId="10" xfId="58" applyFont="1" applyBorder="1">
      <alignment/>
      <protection/>
    </xf>
    <xf numFmtId="173" fontId="2" fillId="0" borderId="0" xfId="58" applyNumberFormat="1" applyFont="1">
      <alignment/>
      <protection/>
    </xf>
    <xf numFmtId="0" fontId="2" fillId="0" borderId="0" xfId="58" applyFont="1" applyFill="1">
      <alignment/>
      <protection/>
    </xf>
    <xf numFmtId="0" fontId="2" fillId="0" borderId="0" xfId="58" applyFont="1" applyBorder="1">
      <alignment/>
      <protection/>
    </xf>
    <xf numFmtId="180" fontId="1" fillId="0" borderId="0" xfId="58" applyNumberFormat="1" applyFont="1" applyBorder="1">
      <alignment/>
      <protection/>
    </xf>
    <xf numFmtId="180" fontId="2" fillId="0" borderId="0" xfId="58" applyNumberFormat="1" applyFont="1" applyBorder="1">
      <alignment/>
      <protection/>
    </xf>
    <xf numFmtId="0" fontId="2" fillId="0" borderId="10" xfId="58" applyFont="1" applyFill="1" applyBorder="1">
      <alignment/>
      <protection/>
    </xf>
    <xf numFmtId="173" fontId="2" fillId="0" borderId="0" xfId="0" applyNumberFormat="1" applyFont="1" applyBorder="1" applyAlignment="1">
      <alignment/>
    </xf>
    <xf numFmtId="0" fontId="2" fillId="0" borderId="0" xfId="0" applyFont="1" applyBorder="1" applyAlignment="1">
      <alignment/>
    </xf>
    <xf numFmtId="0" fontId="4" fillId="0" borderId="0" xfId="58" applyFont="1" applyBorder="1">
      <alignment/>
      <protection/>
    </xf>
    <xf numFmtId="0" fontId="18" fillId="0" borderId="0" xfId="0" applyFont="1" applyFill="1" applyBorder="1" applyAlignment="1">
      <alignment vertical="top"/>
    </xf>
    <xf numFmtId="177" fontId="12" fillId="0" borderId="0" xfId="0" applyNumberFormat="1" applyFont="1" applyFill="1" applyBorder="1" applyAlignment="1">
      <alignment vertical="top"/>
    </xf>
    <xf numFmtId="177" fontId="13" fillId="0" borderId="0" xfId="0" applyNumberFormat="1" applyFont="1" applyFill="1" applyBorder="1" applyAlignment="1">
      <alignment vertical="top"/>
    </xf>
    <xf numFmtId="0" fontId="1" fillId="0" borderId="0" xfId="0" applyFont="1" applyAlignment="1">
      <alignment horizontal="right" wrapText="1"/>
    </xf>
    <xf numFmtId="177" fontId="2" fillId="0" borderId="10" xfId="0" applyNumberFormat="1" applyFont="1" applyBorder="1" applyAlignment="1">
      <alignment vertical="top"/>
    </xf>
    <xf numFmtId="0" fontId="2" fillId="0" borderId="12" xfId="58" applyFont="1" applyBorder="1">
      <alignment/>
      <protection/>
    </xf>
    <xf numFmtId="180" fontId="2" fillId="0" borderId="12" xfId="58" applyNumberFormat="1" applyFont="1" applyBorder="1">
      <alignment/>
      <protection/>
    </xf>
    <xf numFmtId="0" fontId="0" fillId="0" borderId="10" xfId="0" applyBorder="1" applyAlignment="1">
      <alignment wrapText="1"/>
    </xf>
    <xf numFmtId="0" fontId="2" fillId="0" borderId="0" xfId="58" applyFont="1" applyFill="1" applyAlignment="1">
      <alignment vertical="top"/>
      <protection/>
    </xf>
    <xf numFmtId="0" fontId="2" fillId="0" borderId="0" xfId="0" applyFont="1" applyAlignment="1">
      <alignment horizontal="justify" vertical="top" wrapText="1"/>
    </xf>
    <xf numFmtId="0" fontId="11" fillId="0" borderId="0" xfId="0" applyFont="1" applyAlignment="1">
      <alignment horizontal="justify"/>
    </xf>
    <xf numFmtId="49" fontId="13" fillId="0" borderId="0" xfId="0" applyNumberFormat="1" applyFont="1" applyAlignment="1">
      <alignment vertical="top" wrapText="1"/>
    </xf>
    <xf numFmtId="0" fontId="19" fillId="0" borderId="0" xfId="0" applyFont="1" applyAlignment="1">
      <alignment horizontal="right" wrapText="1"/>
    </xf>
    <xf numFmtId="0" fontId="20" fillId="0" borderId="0" xfId="0" applyFont="1" applyAlignment="1">
      <alignment horizontal="right" wrapText="1"/>
    </xf>
    <xf numFmtId="0" fontId="13" fillId="0" borderId="0" xfId="0" applyFont="1" applyFill="1" applyBorder="1" applyAlignment="1">
      <alignment vertical="top"/>
    </xf>
    <xf numFmtId="0" fontId="2" fillId="0" borderId="12" xfId="58" applyBorder="1">
      <alignment/>
      <protection/>
    </xf>
    <xf numFmtId="173" fontId="2" fillId="0" borderId="12" xfId="58" applyNumberFormat="1" applyBorder="1">
      <alignment/>
      <protection/>
    </xf>
    <xf numFmtId="0" fontId="0" fillId="0" borderId="0" xfId="0" applyFill="1" applyAlignment="1">
      <alignment/>
    </xf>
    <xf numFmtId="173" fontId="2" fillId="0" borderId="0" xfId="58" applyNumberFormat="1" applyBorder="1">
      <alignment/>
      <protection/>
    </xf>
    <xf numFmtId="0" fontId="2" fillId="0" borderId="10" xfId="58" applyFill="1" applyBorder="1">
      <alignment/>
      <protection/>
    </xf>
    <xf numFmtId="0" fontId="2" fillId="0" borderId="0" xfId="58" applyFill="1" applyAlignment="1">
      <alignment horizontal="left"/>
      <protection/>
    </xf>
    <xf numFmtId="0" fontId="11" fillId="0" borderId="0" xfId="58" applyFont="1" applyAlignment="1">
      <alignment horizontal="right"/>
      <protection/>
    </xf>
    <xf numFmtId="0" fontId="1" fillId="0" borderId="0" xfId="58" applyFont="1" applyBorder="1" applyAlignment="1">
      <alignment horizontal="right"/>
      <protection/>
    </xf>
    <xf numFmtId="0" fontId="2" fillId="0" borderId="10" xfId="58" applyBorder="1" applyAlignment="1">
      <alignment horizontal="right"/>
      <protection/>
    </xf>
    <xf numFmtId="173" fontId="2" fillId="0" borderId="0" xfId="58" applyNumberFormat="1" applyAlignment="1">
      <alignment horizontal="right" vertical="center"/>
      <protection/>
    </xf>
    <xf numFmtId="0" fontId="2" fillId="0" borderId="0" xfId="58" applyFont="1" applyFill="1" applyAlignment="1">
      <alignment horizontal="left" vertical="top" wrapText="1"/>
      <protection/>
    </xf>
    <xf numFmtId="0" fontId="2" fillId="0" borderId="0" xfId="58" applyFont="1" applyAlignment="1">
      <alignment horizontal="left" vertical="top" wrapText="1"/>
      <protection/>
    </xf>
    <xf numFmtId="0" fontId="2" fillId="0" borderId="0" xfId="58" applyFont="1" applyAlignment="1">
      <alignment horizontal="left" wrapText="1"/>
      <protection/>
    </xf>
    <xf numFmtId="0" fontId="2" fillId="0" borderId="12" xfId="58" applyFont="1" applyFill="1" applyBorder="1">
      <alignment/>
      <protection/>
    </xf>
    <xf numFmtId="173" fontId="2" fillId="0" borderId="12" xfId="58" applyNumberFormat="1" applyBorder="1" applyAlignment="1">
      <alignment horizontal="right" vertical="center"/>
      <protection/>
    </xf>
    <xf numFmtId="173" fontId="1" fillId="0" borderId="0" xfId="58" applyNumberFormat="1" applyFont="1">
      <alignment/>
      <protection/>
    </xf>
    <xf numFmtId="0" fontId="1" fillId="0" borderId="10" xfId="58" applyFont="1" applyFill="1" applyBorder="1" applyAlignment="1">
      <alignment horizontal="right"/>
      <protection/>
    </xf>
    <xf numFmtId="0" fontId="1" fillId="0" borderId="10" xfId="58" applyFont="1" applyBorder="1" applyAlignment="1">
      <alignment horizontal="right" wrapText="1"/>
      <protection/>
    </xf>
    <xf numFmtId="0" fontId="1" fillId="0" borderId="0" xfId="58" applyFont="1" applyFill="1" applyBorder="1" applyAlignment="1">
      <alignment horizontal="right"/>
      <protection/>
    </xf>
    <xf numFmtId="180" fontId="2" fillId="0" borderId="0" xfId="58" applyNumberFormat="1" applyFont="1" applyFill="1" applyBorder="1" applyAlignment="1">
      <alignment vertical="center"/>
      <protection/>
    </xf>
    <xf numFmtId="180" fontId="1" fillId="0" borderId="0" xfId="58" applyNumberFormat="1" applyFont="1" applyAlignment="1">
      <alignment vertical="center"/>
      <protection/>
    </xf>
    <xf numFmtId="180" fontId="2" fillId="0" borderId="0" xfId="58" applyNumberFormat="1" applyFont="1" applyAlignment="1">
      <alignment vertical="center"/>
      <protection/>
    </xf>
    <xf numFmtId="180" fontId="2" fillId="0" borderId="12" xfId="58" applyNumberFormat="1" applyFont="1" applyBorder="1" applyAlignment="1">
      <alignment/>
      <protection/>
    </xf>
    <xf numFmtId="0" fontId="2" fillId="0" borderId="0" xfId="58" applyFont="1" applyBorder="1" applyAlignment="1" quotePrefix="1">
      <alignment horizontal="left"/>
      <protection/>
    </xf>
    <xf numFmtId="0" fontId="2" fillId="0" borderId="0" xfId="58" applyFont="1" applyBorder="1" applyAlignment="1">
      <alignment horizontal="center"/>
      <protection/>
    </xf>
    <xf numFmtId="0" fontId="4" fillId="0" borderId="0" xfId="58" applyFont="1" applyFill="1">
      <alignment/>
      <protection/>
    </xf>
    <xf numFmtId="173" fontId="1" fillId="0" borderId="0" xfId="58" applyNumberFormat="1" applyFont="1" applyBorder="1">
      <alignment/>
      <protection/>
    </xf>
    <xf numFmtId="173" fontId="2" fillId="0" borderId="0" xfId="58" applyNumberFormat="1" applyFont="1" applyBorder="1">
      <alignment/>
      <protection/>
    </xf>
    <xf numFmtId="0" fontId="1" fillId="0" borderId="0" xfId="58" applyFont="1" applyAlignment="1" quotePrefix="1">
      <alignment horizontal="right"/>
      <protection/>
    </xf>
    <xf numFmtId="182" fontId="2" fillId="0" borderId="0" xfId="58" applyNumberFormat="1" applyFont="1">
      <alignment/>
      <protection/>
    </xf>
    <xf numFmtId="182" fontId="2" fillId="0" borderId="0" xfId="58" applyNumberFormat="1" applyFont="1" applyBorder="1">
      <alignment/>
      <protection/>
    </xf>
    <xf numFmtId="0" fontId="2" fillId="0" borderId="12" xfId="58" applyFont="1" applyBorder="1">
      <alignment/>
      <protection/>
    </xf>
    <xf numFmtId="0" fontId="2" fillId="0" borderId="0" xfId="58" applyFont="1" applyBorder="1">
      <alignment/>
      <protection/>
    </xf>
    <xf numFmtId="180" fontId="2" fillId="0" borderId="13" xfId="58" applyNumberFormat="1" applyFont="1" applyBorder="1">
      <alignment/>
      <protection/>
    </xf>
    <xf numFmtId="172" fontId="1" fillId="0" borderId="10" xfId="58" applyNumberFormat="1" applyFont="1" applyBorder="1" applyAlignment="1">
      <alignment horizontal="right" wrapText="1"/>
      <protection/>
    </xf>
    <xf numFmtId="0" fontId="2" fillId="0" borderId="10" xfId="58" applyFont="1" applyBorder="1">
      <alignment/>
      <protection/>
    </xf>
    <xf numFmtId="0" fontId="2" fillId="0" borderId="12" xfId="58" applyFont="1" applyFill="1" applyBorder="1">
      <alignment/>
      <protection/>
    </xf>
    <xf numFmtId="0" fontId="0" fillId="0" borderId="12" xfId="0" applyBorder="1" applyAlignment="1">
      <alignment/>
    </xf>
    <xf numFmtId="0" fontId="0" fillId="0" borderId="10" xfId="0" applyFill="1" applyBorder="1" applyAlignment="1">
      <alignment/>
    </xf>
    <xf numFmtId="0" fontId="2" fillId="0" borderId="0" xfId="58" applyFont="1" applyFill="1" applyAlignment="1">
      <alignment vertical="top" wrapText="1"/>
      <protection/>
    </xf>
    <xf numFmtId="0" fontId="11" fillId="0" borderId="0" xfId="58" applyFont="1" applyFill="1" applyBorder="1">
      <alignment/>
      <protection/>
    </xf>
    <xf numFmtId="0" fontId="11" fillId="0" borderId="0" xfId="0" applyFont="1" applyFill="1" applyBorder="1" applyAlignment="1">
      <alignment/>
    </xf>
    <xf numFmtId="0" fontId="1" fillId="0" borderId="0" xfId="58" applyFont="1" applyFill="1" applyAlignment="1">
      <alignment horizontal="right"/>
      <protection/>
    </xf>
    <xf numFmtId="0" fontId="1" fillId="0" borderId="0" xfId="58" applyFont="1" applyFill="1" applyBorder="1" applyAlignment="1">
      <alignment horizontal="left"/>
      <protection/>
    </xf>
    <xf numFmtId="173" fontId="1" fillId="0" borderId="0" xfId="58" applyNumberFormat="1" applyFont="1" applyFill="1" applyBorder="1">
      <alignment/>
      <protection/>
    </xf>
    <xf numFmtId="0" fontId="1" fillId="0" borderId="0" xfId="0" applyFont="1" applyFill="1" applyBorder="1" applyAlignment="1">
      <alignment/>
    </xf>
    <xf numFmtId="173" fontId="2" fillId="0" borderId="0" xfId="58" applyNumberFormat="1" applyFill="1" applyBorder="1">
      <alignment/>
      <protection/>
    </xf>
    <xf numFmtId="0" fontId="1" fillId="0" borderId="11" xfId="58" applyFont="1" applyFill="1" applyBorder="1">
      <alignment/>
      <protection/>
    </xf>
    <xf numFmtId="0" fontId="2" fillId="0" borderId="0" xfId="58" applyFont="1" applyFill="1" applyBorder="1" applyAlignment="1">
      <alignment horizontal="justify" vertical="top" wrapText="1"/>
      <protection/>
    </xf>
    <xf numFmtId="0" fontId="2" fillId="0" borderId="0" xfId="58" applyFill="1" applyBorder="1" applyAlignment="1">
      <alignment wrapText="1"/>
      <protection/>
    </xf>
    <xf numFmtId="173" fontId="2" fillId="0" borderId="0" xfId="58" applyNumberFormat="1" applyFill="1" applyBorder="1" applyAlignment="1">
      <alignment wrapText="1"/>
      <protection/>
    </xf>
    <xf numFmtId="0" fontId="1" fillId="0" borderId="0" xfId="0" applyFont="1" applyAlignment="1" quotePrefix="1">
      <alignment horizontal="right" wrapText="1"/>
    </xf>
    <xf numFmtId="0" fontId="2" fillId="0" borderId="0" xfId="0" applyFont="1" applyAlignment="1">
      <alignment wrapText="1"/>
    </xf>
    <xf numFmtId="0" fontId="2" fillId="0" borderId="0" xfId="0" applyFont="1" applyAlignment="1" quotePrefix="1">
      <alignment horizontal="right" wrapText="1"/>
    </xf>
    <xf numFmtId="0" fontId="1" fillId="0" borderId="10" xfId="0" applyFont="1" applyBorder="1" applyAlignment="1">
      <alignment horizontal="right" wrapText="1"/>
    </xf>
    <xf numFmtId="0" fontId="2" fillId="0" borderId="10" xfId="0" applyFont="1" applyBorder="1" applyAlignment="1">
      <alignment wrapText="1"/>
    </xf>
    <xf numFmtId="0" fontId="2" fillId="0" borderId="10" xfId="0" applyFont="1" applyBorder="1" applyAlignment="1">
      <alignment horizontal="right" wrapText="1"/>
    </xf>
    <xf numFmtId="0" fontId="2" fillId="0" borderId="10" xfId="0" applyFont="1" applyFill="1" applyBorder="1" applyAlignment="1">
      <alignment/>
    </xf>
    <xf numFmtId="0" fontId="2" fillId="0" borderId="11" xfId="0" applyFont="1" applyFill="1" applyBorder="1" applyAlignment="1">
      <alignment/>
    </xf>
    <xf numFmtId="0" fontId="0" fillId="0" borderId="11" xfId="0" applyFill="1" applyBorder="1" applyAlignment="1">
      <alignment/>
    </xf>
    <xf numFmtId="0" fontId="0" fillId="0" borderId="0" xfId="0" applyAlignment="1">
      <alignment/>
    </xf>
    <xf numFmtId="0" fontId="2" fillId="0" borderId="0" xfId="0" applyFont="1" applyAlignment="1">
      <alignment/>
    </xf>
    <xf numFmtId="49" fontId="2" fillId="0" borderId="0" xfId="0" applyNumberFormat="1" applyFont="1" applyAlignment="1">
      <alignment vertical="top"/>
    </xf>
    <xf numFmtId="49" fontId="2" fillId="0" borderId="0" xfId="0" applyNumberFormat="1" applyFont="1" applyBorder="1" applyAlignment="1">
      <alignment vertical="top"/>
    </xf>
    <xf numFmtId="49" fontId="2" fillId="0" borderId="10" xfId="0" applyNumberFormat="1" applyFont="1" applyBorder="1" applyAlignment="1">
      <alignment vertical="top"/>
    </xf>
    <xf numFmtId="0" fontId="2" fillId="33" borderId="0" xfId="0" applyFont="1" applyFill="1" applyAlignment="1">
      <alignment/>
    </xf>
    <xf numFmtId="0" fontId="2" fillId="0" borderId="0" xfId="58" applyFont="1" applyAlignment="1">
      <alignment horizontal="left" indent="1"/>
      <protection/>
    </xf>
    <xf numFmtId="0" fontId="1" fillId="0" borderId="0" xfId="58" applyFont="1" applyBorder="1" applyAlignment="1">
      <alignment horizontal="center"/>
      <protection/>
    </xf>
    <xf numFmtId="0" fontId="1" fillId="0" borderId="0" xfId="58" applyFont="1" applyBorder="1">
      <alignment/>
      <protection/>
    </xf>
    <xf numFmtId="0" fontId="2" fillId="0" borderId="0" xfId="58" applyAlignment="1">
      <alignment wrapText="1"/>
      <protection/>
    </xf>
    <xf numFmtId="173" fontId="2" fillId="0" borderId="0" xfId="58" applyNumberFormat="1" applyBorder="1" applyAlignment="1">
      <alignment vertical="center"/>
      <protection/>
    </xf>
    <xf numFmtId="0" fontId="2" fillId="0" borderId="0" xfId="58" applyAlignment="1">
      <alignment/>
      <protection/>
    </xf>
    <xf numFmtId="0" fontId="17" fillId="0" borderId="0" xfId="0" applyFont="1" applyAlignment="1">
      <alignment horizontal="right"/>
    </xf>
    <xf numFmtId="0" fontId="5" fillId="0" borderId="0" xfId="58" applyFont="1" applyAlignment="1">
      <alignment horizontal="right"/>
      <protection/>
    </xf>
    <xf numFmtId="0" fontId="2" fillId="0" borderId="0" xfId="58" applyFont="1" applyAlignment="1">
      <alignment horizontal="right"/>
      <protection/>
    </xf>
    <xf numFmtId="0" fontId="1" fillId="0" borderId="0" xfId="58" applyFont="1" applyAlignment="1">
      <alignment horizontal="center"/>
      <protection/>
    </xf>
    <xf numFmtId="0" fontId="2" fillId="0" borderId="0" xfId="58" applyFont="1" applyBorder="1" applyAlignment="1">
      <alignment horizontal="right"/>
      <protection/>
    </xf>
    <xf numFmtId="0" fontId="2" fillId="0" borderId="10" xfId="58" applyFont="1" applyBorder="1" applyAlignment="1">
      <alignment horizontal="right"/>
      <protection/>
    </xf>
    <xf numFmtId="189" fontId="2" fillId="0" borderId="0" xfId="58" applyNumberFormat="1" applyFont="1" applyBorder="1">
      <alignment/>
      <protection/>
    </xf>
    <xf numFmtId="189" fontId="2" fillId="0" borderId="0" xfId="58" applyNumberFormat="1" applyFont="1">
      <alignment/>
      <protection/>
    </xf>
    <xf numFmtId="0" fontId="1" fillId="0" borderId="0" xfId="58" applyFont="1" applyAlignment="1">
      <alignment horizontal="left"/>
      <protection/>
    </xf>
    <xf numFmtId="0" fontId="1" fillId="0" borderId="0" xfId="58" applyFont="1" applyAlignment="1">
      <alignment/>
      <protection/>
    </xf>
    <xf numFmtId="0" fontId="4" fillId="0" borderId="0" xfId="58" applyFont="1" applyAlignment="1">
      <alignment/>
      <protection/>
    </xf>
    <xf numFmtId="0" fontId="2" fillId="0" borderId="0" xfId="58" applyFont="1" applyAlignment="1">
      <alignment/>
      <protection/>
    </xf>
    <xf numFmtId="188" fontId="2" fillId="0" borderId="0" xfId="58" applyNumberFormat="1" applyFont="1">
      <alignment/>
      <protection/>
    </xf>
    <xf numFmtId="181" fontId="2" fillId="0" borderId="0" xfId="58" applyNumberFormat="1" applyFont="1">
      <alignment/>
      <protection/>
    </xf>
    <xf numFmtId="173" fontId="2" fillId="0" borderId="0" xfId="58" applyNumberFormat="1" applyFont="1" applyAlignment="1">
      <alignment/>
      <protection/>
    </xf>
    <xf numFmtId="173" fontId="2" fillId="0" borderId="0" xfId="58" applyNumberFormat="1" applyFont="1" applyAlignment="1">
      <alignment horizontal="center"/>
      <protection/>
    </xf>
    <xf numFmtId="189" fontId="22" fillId="0" borderId="0" xfId="58" applyNumberFormat="1" applyFont="1" applyFill="1" applyAlignment="1" quotePrefix="1">
      <alignment horizontal="right"/>
      <protection/>
    </xf>
    <xf numFmtId="0" fontId="22" fillId="0" borderId="0" xfId="58" applyNumberFormat="1" applyFont="1" applyFill="1" applyAlignment="1" quotePrefix="1">
      <alignment horizontal="right"/>
      <protection/>
    </xf>
    <xf numFmtId="0" fontId="2" fillId="0" borderId="0" xfId="58" applyFont="1" applyAlignment="1" quotePrefix="1">
      <alignment/>
      <protection/>
    </xf>
    <xf numFmtId="2" fontId="1" fillId="0" borderId="0" xfId="58" applyNumberFormat="1" applyFont="1">
      <alignment/>
      <protection/>
    </xf>
    <xf numFmtId="0" fontId="2" fillId="0" borderId="0" xfId="57" applyFont="1" applyAlignment="1">
      <alignment vertical="center"/>
      <protection/>
    </xf>
    <xf numFmtId="0" fontId="2" fillId="0" borderId="0" xfId="57" applyFont="1" applyBorder="1" applyAlignment="1">
      <alignment vertical="center"/>
      <protection/>
    </xf>
    <xf numFmtId="0" fontId="1" fillId="0" borderId="0" xfId="57" applyFont="1" applyAlignment="1">
      <alignment vertical="center"/>
      <protection/>
    </xf>
    <xf numFmtId="0" fontId="2" fillId="0" borderId="0" xfId="57" applyFont="1" applyFill="1">
      <alignment/>
      <protection/>
    </xf>
    <xf numFmtId="0" fontId="2" fillId="0" borderId="0" xfId="57" applyFont="1">
      <alignment/>
      <protection/>
    </xf>
    <xf numFmtId="0" fontId="2" fillId="0" borderId="0" xfId="57" applyFont="1" applyFill="1" applyAlignment="1">
      <alignment horizontal="right"/>
      <protection/>
    </xf>
    <xf numFmtId="0" fontId="2" fillId="0" borderId="0" xfId="57" applyFont="1" applyBorder="1">
      <alignment/>
      <protection/>
    </xf>
    <xf numFmtId="0" fontId="1" fillId="0" borderId="0" xfId="57" applyFont="1" applyAlignment="1">
      <alignment horizontal="right"/>
      <protection/>
    </xf>
    <xf numFmtId="0" fontId="1" fillId="0" borderId="0" xfId="57" applyFont="1">
      <alignment/>
      <protection/>
    </xf>
    <xf numFmtId="0" fontId="2" fillId="0" borderId="0" xfId="57" applyFont="1" applyAlignment="1">
      <alignment horizontal="right"/>
      <protection/>
    </xf>
    <xf numFmtId="176" fontId="4" fillId="0" borderId="0" xfId="57" applyNumberFormat="1" applyFont="1" applyFill="1" applyBorder="1" applyAlignment="1" applyProtection="1">
      <alignment horizontal="right"/>
      <protection/>
    </xf>
    <xf numFmtId="0" fontId="5" fillId="0" borderId="0" xfId="57" applyFont="1" applyBorder="1">
      <alignment/>
      <protection/>
    </xf>
    <xf numFmtId="0" fontId="2" fillId="0" borderId="10" xfId="57" applyFont="1" applyBorder="1">
      <alignment/>
      <protection/>
    </xf>
    <xf numFmtId="0" fontId="1" fillId="0" borderId="10" xfId="57" applyFont="1" applyBorder="1">
      <alignment/>
      <protection/>
    </xf>
    <xf numFmtId="0" fontId="1" fillId="0" borderId="10" xfId="57" applyFont="1" applyBorder="1" applyAlignment="1">
      <alignment horizontal="right"/>
      <protection/>
    </xf>
    <xf numFmtId="176" fontId="2" fillId="0" borderId="10" xfId="57" applyNumberFormat="1" applyFont="1" applyFill="1" applyBorder="1" applyAlignment="1" applyProtection="1">
      <alignment horizontal="right"/>
      <protection/>
    </xf>
    <xf numFmtId="191" fontId="2" fillId="0" borderId="0" xfId="57" applyNumberFormat="1" applyFont="1" applyAlignment="1" applyProtection="1">
      <alignment horizontal="right"/>
      <protection/>
    </xf>
    <xf numFmtId="0" fontId="2" fillId="0" borderId="0" xfId="57" applyFont="1" applyFill="1" applyBorder="1">
      <alignment/>
      <protection/>
    </xf>
    <xf numFmtId="0" fontId="1" fillId="0" borderId="0" xfId="57" applyFont="1" applyFill="1" applyBorder="1">
      <alignment/>
      <protection/>
    </xf>
    <xf numFmtId="173" fontId="1" fillId="0" borderId="0" xfId="57" applyNumberFormat="1" applyFont="1" applyFill="1" applyBorder="1">
      <alignment/>
      <protection/>
    </xf>
    <xf numFmtId="173" fontId="2" fillId="0" borderId="0" xfId="57" applyNumberFormat="1" applyFont="1" applyFill="1" applyBorder="1">
      <alignment/>
      <protection/>
    </xf>
    <xf numFmtId="173" fontId="2" fillId="0" borderId="0" xfId="57" applyNumberFormat="1" applyFont="1" applyFill="1" applyBorder="1" applyAlignment="1">
      <alignment horizontal="right"/>
      <protection/>
    </xf>
    <xf numFmtId="173" fontId="1" fillId="0" borderId="10" xfId="57" applyNumberFormat="1" applyFont="1" applyFill="1" applyBorder="1">
      <alignment/>
      <protection/>
    </xf>
    <xf numFmtId="173" fontId="2" fillId="0" borderId="10" xfId="57" applyNumberFormat="1" applyFont="1" applyFill="1" applyBorder="1" applyAlignment="1">
      <alignment horizontal="right"/>
      <protection/>
    </xf>
    <xf numFmtId="173" fontId="1" fillId="0" borderId="0" xfId="57" applyNumberFormat="1" applyFont="1" applyFill="1" applyBorder="1" applyAlignment="1">
      <alignment horizontal="right"/>
      <protection/>
    </xf>
    <xf numFmtId="173" fontId="2" fillId="0" borderId="0" xfId="57" applyNumberFormat="1" applyFont="1">
      <alignment/>
      <protection/>
    </xf>
    <xf numFmtId="173" fontId="2" fillId="0" borderId="0" xfId="57" applyNumberFormat="1" applyFont="1" applyFill="1" applyBorder="1" applyProtection="1">
      <alignment/>
      <protection/>
    </xf>
    <xf numFmtId="173" fontId="2" fillId="0" borderId="10" xfId="57" applyNumberFormat="1" applyFont="1" applyFill="1" applyBorder="1" applyAlignment="1" applyProtection="1">
      <alignment horizontal="right"/>
      <protection/>
    </xf>
    <xf numFmtId="191" fontId="2" fillId="0" borderId="0" xfId="57" applyNumberFormat="1" applyFont="1" applyFill="1" applyBorder="1" applyAlignment="1" applyProtection="1">
      <alignment horizontal="right"/>
      <protection/>
    </xf>
    <xf numFmtId="191" fontId="2" fillId="0" borderId="0" xfId="57" applyNumberFormat="1" applyFont="1" applyFill="1" applyBorder="1" applyAlignment="1">
      <alignment horizontal="right"/>
      <protection/>
    </xf>
    <xf numFmtId="37" fontId="2" fillId="0" borderId="0" xfId="57" applyNumberFormat="1" applyFont="1">
      <alignment/>
      <protection/>
    </xf>
    <xf numFmtId="37" fontId="2" fillId="0" borderId="0" xfId="57" applyNumberFormat="1" applyFont="1" applyAlignment="1">
      <alignment horizontal="centerContinuous"/>
      <protection/>
    </xf>
    <xf numFmtId="37" fontId="2" fillId="0" borderId="10" xfId="57" applyNumberFormat="1" applyFont="1" applyBorder="1">
      <alignment/>
      <protection/>
    </xf>
    <xf numFmtId="37" fontId="1" fillId="0" borderId="10" xfId="57" applyNumberFormat="1" applyFont="1" applyBorder="1" applyAlignment="1" applyProtection="1">
      <alignment horizontal="right"/>
      <protection/>
    </xf>
    <xf numFmtId="37" fontId="2" fillId="0" borderId="10" xfId="57" applyNumberFormat="1" applyFont="1" applyBorder="1" applyAlignment="1">
      <alignment horizontal="right"/>
      <protection/>
    </xf>
    <xf numFmtId="0" fontId="1" fillId="0" borderId="0" xfId="57" applyFont="1" applyBorder="1">
      <alignment/>
      <protection/>
    </xf>
    <xf numFmtId="37" fontId="2" fillId="0" borderId="0" xfId="57" applyNumberFormat="1" applyFont="1" applyBorder="1">
      <alignment/>
      <protection/>
    </xf>
    <xf numFmtId="37" fontId="1" fillId="0" borderId="0" xfId="57" applyNumberFormat="1" applyFont="1" applyBorder="1" applyAlignment="1" applyProtection="1">
      <alignment horizontal="right"/>
      <protection/>
    </xf>
    <xf numFmtId="37" fontId="2" fillId="0" borderId="0" xfId="57" applyNumberFormat="1" applyFont="1" applyBorder="1" applyAlignment="1">
      <alignment horizontal="right"/>
      <protection/>
    </xf>
    <xf numFmtId="176" fontId="2" fillId="0" borderId="0" xfId="57" applyNumberFormat="1" applyFont="1" applyFill="1" applyBorder="1" applyAlignment="1" applyProtection="1">
      <alignment horizontal="right"/>
      <protection/>
    </xf>
    <xf numFmtId="37" fontId="2" fillId="0" borderId="0" xfId="57" applyNumberFormat="1" applyFont="1" applyBorder="1" applyProtection="1">
      <alignment/>
      <protection/>
    </xf>
    <xf numFmtId="37" fontId="2" fillId="0" borderId="0" xfId="57" applyNumberFormat="1" applyFont="1" applyBorder="1" applyAlignment="1" applyProtection="1">
      <alignment horizontal="right"/>
      <protection/>
    </xf>
    <xf numFmtId="191" fontId="2" fillId="0" borderId="0" xfId="57" applyNumberFormat="1" applyFont="1" applyBorder="1" applyAlignment="1" applyProtection="1">
      <alignment/>
      <protection/>
    </xf>
    <xf numFmtId="191" fontId="2" fillId="0" borderId="0" xfId="57" applyNumberFormat="1" applyFont="1" applyBorder="1" applyProtection="1">
      <alignment/>
      <protection/>
    </xf>
    <xf numFmtId="192" fontId="1" fillId="0" borderId="0" xfId="57" applyNumberFormat="1" applyFont="1" applyBorder="1" applyProtection="1">
      <alignment/>
      <protection/>
    </xf>
    <xf numFmtId="173" fontId="1" fillId="0" borderId="0" xfId="57" applyNumberFormat="1" applyFont="1" applyBorder="1" applyProtection="1">
      <alignment/>
      <protection/>
    </xf>
    <xf numFmtId="173" fontId="2" fillId="0" borderId="0" xfId="57" applyNumberFormat="1" applyFont="1" applyBorder="1" applyProtection="1">
      <alignment/>
      <protection/>
    </xf>
    <xf numFmtId="173" fontId="2" fillId="0" borderId="0" xfId="57" applyNumberFormat="1" applyFont="1" applyBorder="1" applyAlignment="1" applyProtection="1">
      <alignment horizontal="right"/>
      <protection/>
    </xf>
    <xf numFmtId="173" fontId="1" fillId="0" borderId="0" xfId="57" applyNumberFormat="1" applyFont="1" applyBorder="1" applyAlignment="1" applyProtection="1">
      <alignment horizontal="right"/>
      <protection/>
    </xf>
    <xf numFmtId="173" fontId="2" fillId="0" borderId="0" xfId="57" applyNumberFormat="1" applyFont="1" applyFill="1" applyBorder="1" applyAlignment="1" applyProtection="1">
      <alignment horizontal="right"/>
      <protection/>
    </xf>
    <xf numFmtId="173" fontId="2" fillId="0" borderId="0" xfId="57" applyNumberFormat="1" applyFont="1" applyProtection="1" quotePrefix="1">
      <alignment/>
      <protection/>
    </xf>
    <xf numFmtId="173" fontId="1" fillId="0" borderId="10" xfId="57" applyNumberFormat="1" applyFont="1" applyBorder="1" applyProtection="1">
      <alignment/>
      <protection/>
    </xf>
    <xf numFmtId="176" fontId="2" fillId="0" borderId="0" xfId="57" applyNumberFormat="1" applyFont="1" applyBorder="1" applyProtection="1">
      <alignment/>
      <protection/>
    </xf>
    <xf numFmtId="191" fontId="2" fillId="0" borderId="0" xfId="57" applyNumberFormat="1" applyFont="1" applyBorder="1" applyAlignment="1" applyProtection="1">
      <alignment horizontal="right"/>
      <protection/>
    </xf>
    <xf numFmtId="191" fontId="1" fillId="0" borderId="0" xfId="57" applyNumberFormat="1" applyFont="1" applyBorder="1" applyAlignment="1" applyProtection="1" quotePrefix="1">
      <alignment horizontal="left"/>
      <protection/>
    </xf>
    <xf numFmtId="191" fontId="2" fillId="0" borderId="0" xfId="57" applyNumberFormat="1" applyFont="1" applyBorder="1" applyAlignment="1" applyProtection="1" quotePrefix="1">
      <alignment horizontal="right"/>
      <protection/>
    </xf>
    <xf numFmtId="191" fontId="2" fillId="0" borderId="0" xfId="57" applyNumberFormat="1" applyFont="1" applyFill="1" applyBorder="1" applyAlignment="1" applyProtection="1" quotePrefix="1">
      <alignment horizontal="right"/>
      <protection/>
    </xf>
    <xf numFmtId="177" fontId="2" fillId="0" borderId="0" xfId="57" applyNumberFormat="1" applyFont="1" applyFill="1" applyBorder="1" applyAlignment="1">
      <alignment horizontal="right"/>
      <protection/>
    </xf>
    <xf numFmtId="0" fontId="2" fillId="0" borderId="10" xfId="57" applyFont="1" applyFill="1" applyBorder="1">
      <alignment/>
      <protection/>
    </xf>
    <xf numFmtId="0" fontId="1" fillId="0" borderId="10" xfId="57" applyFont="1" applyFill="1" applyBorder="1">
      <alignment/>
      <protection/>
    </xf>
    <xf numFmtId="177" fontId="1" fillId="0" borderId="10" xfId="57" applyNumberFormat="1" applyFont="1" applyFill="1" applyBorder="1" applyAlignment="1">
      <alignment horizontal="right"/>
      <protection/>
    </xf>
    <xf numFmtId="177" fontId="2" fillId="0" borderId="10" xfId="57" applyNumberFormat="1" applyFont="1" applyFill="1" applyBorder="1" applyAlignment="1">
      <alignment horizontal="right"/>
      <protection/>
    </xf>
    <xf numFmtId="177" fontId="2" fillId="0" borderId="0" xfId="57" applyNumberFormat="1" applyFont="1" applyBorder="1" applyAlignment="1">
      <alignment horizontal="right"/>
      <protection/>
    </xf>
    <xf numFmtId="177" fontId="1" fillId="0" borderId="0" xfId="57" applyNumberFormat="1" applyFont="1" applyFill="1" applyBorder="1" applyAlignment="1">
      <alignment horizontal="right"/>
      <protection/>
    </xf>
    <xf numFmtId="0" fontId="13" fillId="0" borderId="0" xfId="0" applyFont="1" applyAlignment="1">
      <alignment vertical="top"/>
    </xf>
    <xf numFmtId="0" fontId="2" fillId="0" borderId="0" xfId="0" applyFont="1" applyBorder="1" applyAlignment="1">
      <alignment horizontal="left"/>
    </xf>
    <xf numFmtId="0" fontId="2" fillId="0" borderId="0" xfId="58" applyFont="1" quotePrefix="1">
      <alignment/>
      <protection/>
    </xf>
    <xf numFmtId="173" fontId="2" fillId="0" borderId="10" xfId="58" applyNumberFormat="1" applyBorder="1">
      <alignment/>
      <protection/>
    </xf>
    <xf numFmtId="0" fontId="16" fillId="0" borderId="0" xfId="0" applyNumberFormat="1" applyFont="1" applyFill="1" applyBorder="1" applyAlignment="1">
      <alignment horizontal="right" wrapText="1"/>
    </xf>
    <xf numFmtId="0" fontId="2" fillId="0" borderId="12" xfId="58" applyFill="1" applyBorder="1" applyAlignment="1">
      <alignment horizontal="left"/>
      <protection/>
    </xf>
    <xf numFmtId="49" fontId="2" fillId="0" borderId="0" xfId="0" applyNumberFormat="1" applyFont="1" applyAlignment="1">
      <alignment horizontal="justify" wrapText="1"/>
    </xf>
    <xf numFmtId="0" fontId="2" fillId="0" borderId="0" xfId="0" applyFont="1" applyAlignment="1">
      <alignment horizontal="justify"/>
    </xf>
    <xf numFmtId="177" fontId="1" fillId="0" borderId="0" xfId="0" applyNumberFormat="1" applyFont="1" applyAlignment="1">
      <alignment horizontal="right" wrapText="1"/>
    </xf>
    <xf numFmtId="49" fontId="2" fillId="0" borderId="0" xfId="0" applyNumberFormat="1" applyFont="1" applyAlignment="1">
      <alignment vertical="top"/>
    </xf>
    <xf numFmtId="177" fontId="2" fillId="0" borderId="0" xfId="0" applyNumberFormat="1" applyFont="1" applyAlignment="1">
      <alignment vertical="top"/>
    </xf>
    <xf numFmtId="177" fontId="1" fillId="0" borderId="0" xfId="0" applyNumberFormat="1" applyFont="1" applyAlignment="1">
      <alignment/>
    </xf>
    <xf numFmtId="49" fontId="2" fillId="0" borderId="11" xfId="0" applyNumberFormat="1" applyFont="1" applyBorder="1" applyAlignment="1">
      <alignment/>
    </xf>
    <xf numFmtId="177" fontId="2" fillId="0" borderId="11" xfId="0" applyNumberFormat="1" applyFont="1" applyBorder="1" applyAlignment="1">
      <alignment vertical="top"/>
    </xf>
    <xf numFmtId="0" fontId="2" fillId="0" borderId="11" xfId="58" applyFont="1" applyBorder="1">
      <alignment/>
      <protection/>
    </xf>
    <xf numFmtId="0" fontId="2" fillId="0" borderId="0" xfId="58" applyFont="1" applyAlignment="1">
      <alignment vertical="top"/>
      <protection/>
    </xf>
    <xf numFmtId="0" fontId="11" fillId="0" borderId="0" xfId="0" applyFont="1" applyAlignment="1">
      <alignment horizontal="justify" vertical="top"/>
    </xf>
    <xf numFmtId="0" fontId="12" fillId="0" borderId="0" xfId="0" applyFont="1" applyFill="1" applyAlignment="1">
      <alignment vertical="top"/>
    </xf>
    <xf numFmtId="49" fontId="6" fillId="0" borderId="0" xfId="0" applyNumberFormat="1" applyFont="1" applyBorder="1" applyAlignment="1">
      <alignment horizontal="right" wrapText="1"/>
    </xf>
    <xf numFmtId="0" fontId="11" fillId="0" borderId="0" xfId="0" applyFont="1" applyBorder="1" applyAlignment="1">
      <alignment horizontal="left"/>
    </xf>
    <xf numFmtId="0" fontId="11" fillId="0" borderId="10" xfId="0" applyFont="1" applyBorder="1" applyAlignment="1">
      <alignment horizontal="right" vertical="top"/>
    </xf>
    <xf numFmtId="49" fontId="6" fillId="0" borderId="10" xfId="0" applyNumberFormat="1" applyFont="1" applyBorder="1" applyAlignment="1">
      <alignment horizontal="right"/>
    </xf>
    <xf numFmtId="181" fontId="11" fillId="0" borderId="0" xfId="0" applyNumberFormat="1" applyFont="1" applyAlignment="1">
      <alignment vertical="top"/>
    </xf>
    <xf numFmtId="0" fontId="11" fillId="0" borderId="0" xfId="0" applyFont="1" applyAlignment="1">
      <alignment horizontal="right" vertical="top"/>
    </xf>
    <xf numFmtId="193" fontId="11" fillId="0" borderId="0" xfId="0" applyNumberFormat="1" applyFont="1" applyAlignment="1">
      <alignment horizontal="right" vertical="top"/>
    </xf>
    <xf numFmtId="0" fontId="17" fillId="0" borderId="0" xfId="0" applyFont="1" applyAlignment="1">
      <alignment vertical="top"/>
    </xf>
    <xf numFmtId="0" fontId="2" fillId="0" borderId="0" xfId="0" applyFont="1" applyBorder="1" applyAlignment="1">
      <alignment vertical="top"/>
    </xf>
    <xf numFmtId="0" fontId="1" fillId="0" borderId="0" xfId="0" applyFont="1" applyBorder="1" applyAlignment="1">
      <alignment horizontal="right" vertical="top"/>
    </xf>
    <xf numFmtId="0" fontId="2" fillId="0" borderId="0" xfId="0" applyFont="1" applyBorder="1" applyAlignment="1">
      <alignment horizontal="right" vertical="top"/>
    </xf>
    <xf numFmtId="178" fontId="2" fillId="0" borderId="0" xfId="62" applyNumberFormat="1" applyFont="1" applyFill="1" applyAlignment="1">
      <alignment horizontal="right" vertical="top"/>
    </xf>
    <xf numFmtId="0" fontId="6" fillId="0" borderId="0" xfId="59" applyFont="1" applyAlignment="1" quotePrefix="1">
      <alignment/>
      <protection/>
    </xf>
    <xf numFmtId="49" fontId="2" fillId="0" borderId="0" xfId="0" applyNumberFormat="1" applyFont="1" applyAlignment="1">
      <alignment/>
    </xf>
    <xf numFmtId="49" fontId="1" fillId="0" borderId="0" xfId="0" applyNumberFormat="1" applyFont="1" applyAlignment="1">
      <alignment horizontal="right"/>
    </xf>
    <xf numFmtId="0" fontId="0" fillId="0" borderId="0" xfId="0" applyFont="1" applyAlignment="1">
      <alignment/>
    </xf>
    <xf numFmtId="177" fontId="0" fillId="0" borderId="0" xfId="0" applyNumberFormat="1" applyFont="1" applyAlignment="1">
      <alignment horizontal="right"/>
    </xf>
    <xf numFmtId="0" fontId="0" fillId="0" borderId="0" xfId="0" applyFont="1" applyFill="1" applyAlignment="1">
      <alignment/>
    </xf>
    <xf numFmtId="0" fontId="0" fillId="0" borderId="0" xfId="0" applyFont="1" applyFill="1" applyAlignment="1">
      <alignment vertical="top"/>
    </xf>
    <xf numFmtId="49" fontId="17" fillId="0" borderId="0" xfId="0" applyNumberFormat="1" applyFont="1" applyAlignment="1">
      <alignment horizontal="right" vertical="top"/>
    </xf>
    <xf numFmtId="49" fontId="17" fillId="0" borderId="10" xfId="0" applyNumberFormat="1" applyFont="1" applyBorder="1" applyAlignment="1">
      <alignment horizontal="right" vertical="top"/>
    </xf>
    <xf numFmtId="0" fontId="0" fillId="0" borderId="10" xfId="0" applyFont="1" applyFill="1" applyBorder="1" applyAlignment="1">
      <alignment vertical="top"/>
    </xf>
    <xf numFmtId="0" fontId="0" fillId="0" borderId="0" xfId="0" applyFont="1" applyAlignment="1">
      <alignment vertical="top"/>
    </xf>
    <xf numFmtId="0" fontId="17" fillId="0" borderId="0" xfId="0" applyFont="1" applyAlignment="1">
      <alignment horizontal="right" vertical="top"/>
    </xf>
    <xf numFmtId="0" fontId="0" fillId="0" borderId="0" xfId="0" applyFont="1" applyAlignment="1">
      <alignment horizontal="left" vertical="top" indent="1"/>
    </xf>
    <xf numFmtId="179" fontId="0" fillId="0" borderId="0" xfId="0" applyNumberFormat="1" applyFont="1" applyFill="1" applyAlignment="1">
      <alignment horizontal="right" vertical="top"/>
    </xf>
    <xf numFmtId="179" fontId="17" fillId="0" borderId="0" xfId="0" applyNumberFormat="1" applyFont="1" applyFill="1" applyAlignment="1">
      <alignment horizontal="right" vertical="top"/>
    </xf>
    <xf numFmtId="0" fontId="17" fillId="0" borderId="0" xfId="0" applyFont="1" applyFill="1" applyAlignment="1">
      <alignment horizontal="right" vertical="top"/>
    </xf>
    <xf numFmtId="0" fontId="0" fillId="0" borderId="10" xfId="0" applyFont="1" applyBorder="1" applyAlignment="1">
      <alignment vertical="top"/>
    </xf>
    <xf numFmtId="10" fontId="17" fillId="0" borderId="0" xfId="0" applyNumberFormat="1" applyFont="1" applyFill="1" applyAlignment="1">
      <alignment vertical="top"/>
    </xf>
    <xf numFmtId="49" fontId="17" fillId="0" borderId="0" xfId="0" applyNumberFormat="1" applyFont="1" applyFill="1" applyAlignment="1">
      <alignment horizontal="right"/>
    </xf>
    <xf numFmtId="49" fontId="0" fillId="0" borderId="0" xfId="0" applyNumberFormat="1" applyFont="1" applyAlignment="1">
      <alignment horizontal="right"/>
    </xf>
    <xf numFmtId="49" fontId="0" fillId="0" borderId="0" xfId="0" applyNumberFormat="1" applyFont="1" applyAlignment="1">
      <alignment horizontal="right" vertical="top"/>
    </xf>
    <xf numFmtId="49" fontId="0" fillId="0" borderId="10" xfId="0" applyNumberFormat="1" applyFont="1" applyBorder="1" applyAlignment="1">
      <alignment vertical="top"/>
    </xf>
    <xf numFmtId="49" fontId="0" fillId="0" borderId="10" xfId="0" applyNumberFormat="1" applyFont="1" applyBorder="1" applyAlignment="1">
      <alignment horizontal="right" vertical="top"/>
    </xf>
    <xf numFmtId="0" fontId="0" fillId="0" borderId="0" xfId="0" applyFont="1" applyAlignment="1">
      <alignment horizontal="right" vertical="top"/>
    </xf>
    <xf numFmtId="0" fontId="0" fillId="0" borderId="0" xfId="0" applyFont="1" applyFill="1" applyAlignment="1">
      <alignment horizontal="right" vertical="top"/>
    </xf>
    <xf numFmtId="179" fontId="0" fillId="0" borderId="0" xfId="0" applyNumberFormat="1" applyFont="1" applyAlignment="1">
      <alignment horizontal="right" vertical="top"/>
    </xf>
    <xf numFmtId="0" fontId="0" fillId="0" borderId="0" xfId="0" applyFont="1" applyBorder="1" applyAlignment="1">
      <alignment horizontal="right" vertical="top"/>
    </xf>
    <xf numFmtId="0" fontId="0" fillId="0" borderId="10" xfId="0" applyFont="1" applyBorder="1" applyAlignment="1">
      <alignment horizontal="right" vertical="top"/>
    </xf>
    <xf numFmtId="0" fontId="0" fillId="0" borderId="0" xfId="0" applyFont="1" applyAlignment="1">
      <alignment horizontal="justify" wrapText="1"/>
    </xf>
    <xf numFmtId="0" fontId="0" fillId="0" borderId="10" xfId="0" applyFont="1" applyBorder="1" applyAlignment="1">
      <alignment horizontal="left" vertical="top" indent="1"/>
    </xf>
    <xf numFmtId="0" fontId="17" fillId="0" borderId="10" xfId="0" applyFont="1" applyBorder="1" applyAlignment="1">
      <alignment vertical="top"/>
    </xf>
    <xf numFmtId="0" fontId="0" fillId="0" borderId="10" xfId="0" applyFont="1" applyBorder="1" applyAlignment="1">
      <alignment horizontal="justify" wrapText="1"/>
    </xf>
    <xf numFmtId="0" fontId="9" fillId="0" borderId="0" xfId="0" applyFont="1" applyBorder="1" applyAlignment="1">
      <alignment vertical="top"/>
    </xf>
    <xf numFmtId="9" fontId="11" fillId="0" borderId="10" xfId="0" applyNumberFormat="1" applyFont="1" applyBorder="1" applyAlignment="1">
      <alignment horizontal="right" vertical="top" wrapText="1"/>
    </xf>
    <xf numFmtId="179" fontId="11" fillId="0" borderId="0" xfId="62" applyNumberFormat="1" applyFont="1" applyFill="1" applyAlignment="1">
      <alignment horizontal="right" vertical="top"/>
    </xf>
    <xf numFmtId="0" fontId="11" fillId="0" borderId="0" xfId="0" applyFont="1" applyAlignment="1">
      <alignment horizontal="left" vertical="top" indent="1"/>
    </xf>
    <xf numFmtId="179" fontId="11" fillId="0" borderId="10" xfId="62" applyNumberFormat="1" applyFont="1" applyFill="1" applyBorder="1" applyAlignment="1">
      <alignment horizontal="right" vertical="top"/>
    </xf>
    <xf numFmtId="0" fontId="11" fillId="0" borderId="0" xfId="59" applyFont="1" applyAlignment="1">
      <alignment/>
      <protection/>
    </xf>
    <xf numFmtId="0" fontId="11" fillId="0" borderId="0" xfId="59" applyFont="1" applyAlignment="1">
      <alignment vertical="top" wrapText="1"/>
      <protection/>
    </xf>
    <xf numFmtId="0" fontId="11" fillId="0" borderId="0" xfId="0" applyFont="1" applyBorder="1" applyAlignment="1">
      <alignment horizontal="right" wrapText="1"/>
    </xf>
    <xf numFmtId="0" fontId="11" fillId="0" borderId="0" xfId="0" applyFont="1" applyBorder="1" applyAlignment="1">
      <alignment horizontal="justify"/>
    </xf>
    <xf numFmtId="0" fontId="11" fillId="0" borderId="0" xfId="0" applyFont="1" applyBorder="1" applyAlignment="1">
      <alignment horizontal="justify" vertical="top"/>
    </xf>
    <xf numFmtId="0" fontId="2" fillId="0" borderId="0" xfId="0" applyFont="1" applyAlignment="1">
      <alignment horizontal="justify" vertical="top"/>
    </xf>
    <xf numFmtId="173" fontId="1" fillId="0" borderId="0" xfId="58" applyNumberFormat="1" applyFont="1" applyAlignment="1">
      <alignment/>
      <protection/>
    </xf>
    <xf numFmtId="0" fontId="2" fillId="0" borderId="0" xfId="58" applyFont="1" applyFill="1" applyBorder="1">
      <alignment/>
      <protection/>
    </xf>
    <xf numFmtId="0" fontId="2" fillId="0" borderId="14" xfId="58" applyFont="1" applyBorder="1">
      <alignment/>
      <protection/>
    </xf>
    <xf numFmtId="0" fontId="2" fillId="0" borderId="0" xfId="58" applyFont="1" applyAlignment="1">
      <alignment vertical="center"/>
      <protection/>
    </xf>
    <xf numFmtId="0" fontId="25" fillId="0" borderId="0" xfId="0" applyFont="1" applyAlignment="1">
      <alignment/>
    </xf>
    <xf numFmtId="0" fontId="25" fillId="0" borderId="0" xfId="0" applyFont="1" applyFill="1" applyAlignment="1">
      <alignment/>
    </xf>
    <xf numFmtId="0" fontId="4" fillId="0" borderId="0" xfId="0" applyFont="1" applyFill="1" applyAlignment="1">
      <alignment horizontal="justify" vertical="top"/>
    </xf>
    <xf numFmtId="0" fontId="2" fillId="0" borderId="0" xfId="0" applyFont="1" applyFill="1" applyAlignment="1">
      <alignment horizontal="justify"/>
    </xf>
    <xf numFmtId="0" fontId="27" fillId="0" borderId="0" xfId="0" applyFont="1" applyFill="1" applyAlignment="1">
      <alignment horizontal="justify"/>
    </xf>
    <xf numFmtId="0" fontId="28" fillId="0" borderId="0" xfId="0" applyFont="1" applyFill="1" applyAlignment="1">
      <alignment/>
    </xf>
    <xf numFmtId="0" fontId="2" fillId="0" borderId="0" xfId="0" applyFont="1" applyBorder="1" applyAlignment="1">
      <alignment wrapText="1"/>
    </xf>
    <xf numFmtId="49" fontId="6" fillId="0" borderId="10" xfId="0" applyNumberFormat="1" applyFont="1" applyBorder="1" applyAlignment="1">
      <alignment vertical="top"/>
    </xf>
    <xf numFmtId="0" fontId="0" fillId="0" borderId="0" xfId="0" applyFill="1" applyBorder="1" applyAlignment="1">
      <alignment/>
    </xf>
    <xf numFmtId="173" fontId="23" fillId="0" borderId="0" xfId="58" applyNumberFormat="1" applyFont="1" applyFill="1" applyBorder="1">
      <alignment/>
      <protection/>
    </xf>
    <xf numFmtId="0" fontId="24" fillId="0" borderId="0" xfId="58" applyFont="1" applyFill="1">
      <alignment/>
      <protection/>
    </xf>
    <xf numFmtId="0" fontId="24" fillId="0" borderId="0" xfId="58" applyFont="1" applyFill="1" applyBorder="1">
      <alignment/>
      <protection/>
    </xf>
    <xf numFmtId="0" fontId="24" fillId="0" borderId="11" xfId="58" applyFont="1" applyFill="1" applyBorder="1">
      <alignment/>
      <protection/>
    </xf>
    <xf numFmtId="0" fontId="29" fillId="0" borderId="0" xfId="0" applyFont="1" applyFill="1" applyAlignment="1">
      <alignment/>
    </xf>
    <xf numFmtId="0" fontId="24" fillId="0" borderId="10" xfId="58" applyFont="1" applyFill="1" applyBorder="1">
      <alignment/>
      <protection/>
    </xf>
    <xf numFmtId="0" fontId="1" fillId="0" borderId="0" xfId="0" applyFont="1" applyFill="1" applyAlignment="1">
      <alignment horizontal="right"/>
    </xf>
    <xf numFmtId="177" fontId="2" fillId="0" borderId="0" xfId="0" applyNumberFormat="1" applyFont="1" applyAlignment="1">
      <alignment horizontal="right" wrapText="1"/>
    </xf>
    <xf numFmtId="0" fontId="1" fillId="0" borderId="0" xfId="58" applyFont="1" applyFill="1" applyAlignment="1">
      <alignment horizontal="left"/>
      <protection/>
    </xf>
    <xf numFmtId="49" fontId="2" fillId="0" borderId="10" xfId="0" applyNumberFormat="1" applyFont="1" applyBorder="1" applyAlignment="1">
      <alignment horizontal="right" vertical="top"/>
    </xf>
    <xf numFmtId="49" fontId="11" fillId="0" borderId="0" xfId="0" applyNumberFormat="1" applyFont="1" applyBorder="1" applyAlignment="1">
      <alignment horizontal="right" wrapText="1"/>
    </xf>
    <xf numFmtId="0" fontId="7" fillId="0" borderId="0" xfId="0" applyFont="1" applyAlignment="1">
      <alignment vertical="top"/>
    </xf>
    <xf numFmtId="0" fontId="2" fillId="0" borderId="0" xfId="58" applyFont="1" applyAlignment="1">
      <alignment horizontal="right" wrapText="1"/>
      <protection/>
    </xf>
    <xf numFmtId="0" fontId="2" fillId="0" borderId="10" xfId="58" applyFont="1" applyBorder="1" applyAlignment="1">
      <alignment horizontal="right" wrapText="1"/>
      <protection/>
    </xf>
    <xf numFmtId="172" fontId="2" fillId="0" borderId="10" xfId="58" applyNumberFormat="1" applyFont="1" applyBorder="1" applyAlignment="1">
      <alignment horizontal="right" wrapText="1"/>
      <protection/>
    </xf>
    <xf numFmtId="0" fontId="1" fillId="0" borderId="0" xfId="0" applyFont="1" applyAlignment="1">
      <alignment/>
    </xf>
    <xf numFmtId="172" fontId="2" fillId="0" borderId="0" xfId="58" applyNumberFormat="1" applyFont="1">
      <alignment/>
      <protection/>
    </xf>
    <xf numFmtId="0" fontId="2" fillId="0" borderId="12" xfId="0" applyFont="1" applyBorder="1" applyAlignment="1">
      <alignment/>
    </xf>
    <xf numFmtId="177" fontId="2" fillId="0" borderId="0" xfId="0" applyNumberFormat="1" applyFont="1" applyAlignment="1">
      <alignment horizontal="right"/>
    </xf>
    <xf numFmtId="177" fontId="0" fillId="0" borderId="0" xfId="0" applyNumberFormat="1" applyFont="1" applyBorder="1" applyAlignment="1">
      <alignment vertical="top"/>
    </xf>
    <xf numFmtId="198" fontId="1" fillId="0" borderId="0" xfId="0" applyNumberFormat="1" applyFont="1" applyBorder="1" applyAlignment="1">
      <alignment horizontal="right"/>
    </xf>
    <xf numFmtId="0" fontId="2" fillId="0" borderId="14" xfId="0" applyFont="1" applyFill="1" applyBorder="1" applyAlignment="1">
      <alignment vertical="top"/>
    </xf>
    <xf numFmtId="0" fontId="2" fillId="0" borderId="0" xfId="0" applyFont="1" applyAlignment="1">
      <alignment/>
    </xf>
    <xf numFmtId="173" fontId="2" fillId="0" borderId="10" xfId="57" applyNumberFormat="1" applyFont="1" applyBorder="1" applyAlignment="1">
      <alignment horizontal="right"/>
      <protection/>
    </xf>
    <xf numFmtId="173" fontId="2" fillId="0" borderId="10" xfId="57" applyNumberFormat="1" applyFont="1" applyBorder="1" applyAlignment="1" applyProtection="1">
      <alignment horizontal="right"/>
      <protection/>
    </xf>
    <xf numFmtId="2" fontId="2" fillId="0" borderId="0" xfId="58" applyNumberFormat="1" applyFont="1">
      <alignment/>
      <protection/>
    </xf>
    <xf numFmtId="0" fontId="0" fillId="0" borderId="0" xfId="58" applyFont="1" applyFill="1">
      <alignment/>
      <protection/>
    </xf>
    <xf numFmtId="0" fontId="0" fillId="0" borderId="0" xfId="58" applyFont="1">
      <alignment/>
      <protection/>
    </xf>
    <xf numFmtId="0" fontId="17" fillId="0" borderId="10" xfId="58" applyFont="1" applyBorder="1" applyAlignment="1">
      <alignment horizontal="right"/>
      <protection/>
    </xf>
    <xf numFmtId="0" fontId="0" fillId="0" borderId="0" xfId="58" applyFont="1" applyBorder="1">
      <alignment/>
      <protection/>
    </xf>
    <xf numFmtId="0" fontId="0" fillId="0" borderId="10" xfId="58" applyFont="1" applyBorder="1">
      <alignment/>
      <protection/>
    </xf>
    <xf numFmtId="0" fontId="30" fillId="0" borderId="0" xfId="58" applyFont="1" applyBorder="1">
      <alignment/>
      <protection/>
    </xf>
    <xf numFmtId="49" fontId="0" fillId="0" borderId="0" xfId="0" applyNumberFormat="1" applyFont="1" applyAlignment="1">
      <alignment horizontal="justify" wrapText="1"/>
    </xf>
    <xf numFmtId="0" fontId="17" fillId="0" borderId="0" xfId="58" applyFont="1" applyAlignment="1">
      <alignment horizontal="right" wrapText="1"/>
      <protection/>
    </xf>
    <xf numFmtId="0" fontId="17" fillId="0" borderId="0" xfId="58" applyFont="1" applyAlignment="1">
      <alignment horizontal="right"/>
      <protection/>
    </xf>
    <xf numFmtId="0" fontId="17" fillId="0" borderId="10" xfId="58" applyFont="1" applyBorder="1">
      <alignment/>
      <protection/>
    </xf>
    <xf numFmtId="173" fontId="0" fillId="0" borderId="0" xfId="58" applyNumberFormat="1" applyFont="1">
      <alignment/>
      <protection/>
    </xf>
    <xf numFmtId="180" fontId="0" fillId="0" borderId="0" xfId="58" applyNumberFormat="1" applyFont="1">
      <alignment/>
      <protection/>
    </xf>
    <xf numFmtId="180" fontId="0" fillId="0" borderId="0" xfId="58" applyNumberFormat="1" applyFont="1" applyBorder="1">
      <alignment/>
      <protection/>
    </xf>
    <xf numFmtId="0" fontId="0" fillId="0" borderId="10" xfId="58" applyFont="1" applyFill="1" applyBorder="1">
      <alignment/>
      <protection/>
    </xf>
    <xf numFmtId="180" fontId="0" fillId="0" borderId="10" xfId="58" applyNumberFormat="1" applyFont="1" applyBorder="1">
      <alignment/>
      <protection/>
    </xf>
    <xf numFmtId="0" fontId="32" fillId="0" borderId="0" xfId="0" applyFont="1" applyFill="1" applyBorder="1" applyAlignment="1">
      <alignment vertical="top"/>
    </xf>
    <xf numFmtId="177" fontId="33" fillId="0" borderId="0" xfId="0" applyNumberFormat="1" applyFont="1" applyFill="1" applyBorder="1" applyAlignment="1">
      <alignment vertical="top"/>
    </xf>
    <xf numFmtId="177" fontId="0" fillId="0" borderId="0" xfId="0" applyNumberFormat="1" applyFont="1" applyFill="1" applyBorder="1" applyAlignment="1">
      <alignment vertical="top"/>
    </xf>
    <xf numFmtId="49" fontId="17" fillId="0" borderId="0" xfId="0" applyNumberFormat="1" applyFont="1" applyAlignment="1">
      <alignment/>
    </xf>
    <xf numFmtId="0" fontId="17" fillId="0" borderId="0" xfId="0" applyFont="1" applyAlignment="1">
      <alignment horizontal="right" wrapText="1"/>
    </xf>
    <xf numFmtId="49" fontId="17" fillId="0" borderId="0" xfId="0" applyNumberFormat="1" applyFont="1" applyAlignment="1">
      <alignment horizontal="right" wrapText="1"/>
    </xf>
    <xf numFmtId="177" fontId="17" fillId="0" borderId="0" xfId="0" applyNumberFormat="1" applyFont="1" applyBorder="1" applyAlignment="1">
      <alignment horizontal="right" wrapText="1"/>
    </xf>
    <xf numFmtId="49" fontId="17" fillId="0" borderId="10" xfId="0" applyNumberFormat="1" applyFont="1" applyBorder="1" applyAlignment="1">
      <alignment vertical="top"/>
    </xf>
    <xf numFmtId="49" fontId="0" fillId="0" borderId="0" xfId="0" applyNumberFormat="1" applyFont="1" applyBorder="1" applyAlignment="1">
      <alignment vertical="top"/>
    </xf>
    <xf numFmtId="49" fontId="31" fillId="0" borderId="0" xfId="0" applyNumberFormat="1" applyFont="1" applyAlignment="1">
      <alignment vertical="top"/>
    </xf>
    <xf numFmtId="177" fontId="17" fillId="0" borderId="0" xfId="0" applyNumberFormat="1" applyFont="1" applyBorder="1" applyAlignment="1">
      <alignment vertical="top"/>
    </xf>
    <xf numFmtId="181" fontId="17" fillId="0" borderId="0" xfId="0" applyNumberFormat="1" applyFont="1" applyBorder="1" applyAlignment="1">
      <alignment vertical="top"/>
    </xf>
    <xf numFmtId="181" fontId="0" fillId="0" borderId="0" xfId="0" applyNumberFormat="1" applyFont="1" applyBorder="1" applyAlignment="1">
      <alignment vertical="top"/>
    </xf>
    <xf numFmtId="0" fontId="17" fillId="0" borderId="0" xfId="0" applyFont="1" applyBorder="1" applyAlignment="1">
      <alignment horizontal="center" wrapText="1"/>
    </xf>
    <xf numFmtId="177" fontId="17" fillId="0" borderId="0" xfId="0" applyNumberFormat="1" applyFont="1" applyBorder="1" applyAlignment="1" quotePrefix="1">
      <alignment horizontal="right" wrapText="1"/>
    </xf>
    <xf numFmtId="177" fontId="17" fillId="0" borderId="10" xfId="0" applyNumberFormat="1" applyFont="1" applyBorder="1" applyAlignment="1">
      <alignment vertical="top"/>
    </xf>
    <xf numFmtId="0" fontId="17" fillId="0" borderId="10" xfId="0" applyFont="1" applyBorder="1" applyAlignment="1">
      <alignment horizontal="center" wrapText="1"/>
    </xf>
    <xf numFmtId="177" fontId="17" fillId="0" borderId="10" xfId="0" applyNumberFormat="1" applyFont="1" applyBorder="1" applyAlignment="1">
      <alignment horizontal="right" wrapText="1"/>
    </xf>
    <xf numFmtId="177" fontId="0" fillId="0" borderId="0" xfId="0" applyNumberFormat="1" applyFont="1" applyFill="1" applyBorder="1" applyAlignment="1">
      <alignment horizontal="center" vertical="top"/>
    </xf>
    <xf numFmtId="177" fontId="0" fillId="0" borderId="0" xfId="0" applyNumberFormat="1" applyFont="1" applyFill="1" applyBorder="1" applyAlignment="1">
      <alignment horizontal="center"/>
    </xf>
    <xf numFmtId="177" fontId="17" fillId="0" borderId="0" xfId="0" applyNumberFormat="1" applyFont="1" applyFill="1" applyBorder="1" applyAlignment="1" quotePrefix="1">
      <alignment horizontal="right"/>
    </xf>
    <xf numFmtId="177" fontId="0" fillId="0" borderId="0" xfId="0" applyNumberFormat="1" applyFont="1" applyFill="1" applyBorder="1" applyAlignment="1" quotePrefix="1">
      <alignment horizontal="right"/>
    </xf>
    <xf numFmtId="180" fontId="17" fillId="0" borderId="10" xfId="58" applyNumberFormat="1" applyFont="1" applyBorder="1" applyAlignment="1" quotePrefix="1">
      <alignment horizontal="right" wrapText="1"/>
      <protection/>
    </xf>
    <xf numFmtId="180" fontId="17" fillId="0" borderId="10" xfId="58" applyNumberFormat="1" applyFont="1" applyBorder="1" applyAlignment="1">
      <alignment horizontal="right" wrapText="1"/>
      <protection/>
    </xf>
    <xf numFmtId="180" fontId="0" fillId="0" borderId="10" xfId="58" applyNumberFormat="1" applyFont="1" applyBorder="1" applyAlignment="1">
      <alignment horizontal="right" wrapText="1"/>
      <protection/>
    </xf>
    <xf numFmtId="180" fontId="17" fillId="0" borderId="0" xfId="58" applyNumberFormat="1" applyFont="1">
      <alignment/>
      <protection/>
    </xf>
    <xf numFmtId="0" fontId="0" fillId="0" borderId="12" xfId="58" applyFont="1" applyBorder="1">
      <alignment/>
      <protection/>
    </xf>
    <xf numFmtId="180" fontId="0" fillId="0" borderId="12" xfId="58" applyNumberFormat="1" applyFont="1" applyBorder="1">
      <alignment/>
      <protection/>
    </xf>
    <xf numFmtId="180" fontId="17" fillId="0" borderId="12" xfId="58" applyNumberFormat="1" applyFont="1" applyBorder="1">
      <alignment/>
      <protection/>
    </xf>
    <xf numFmtId="49" fontId="0" fillId="0" borderId="0" xfId="0" applyNumberFormat="1" applyFont="1" applyFill="1" applyBorder="1" applyAlignment="1">
      <alignment vertical="top"/>
    </xf>
    <xf numFmtId="177" fontId="17" fillId="0" borderId="0" xfId="0" applyNumberFormat="1" applyFont="1" applyFill="1" applyBorder="1" applyAlignment="1">
      <alignment vertical="top"/>
    </xf>
    <xf numFmtId="181" fontId="17" fillId="0" borderId="0" xfId="0" applyNumberFormat="1" applyFont="1" applyFill="1" applyBorder="1" applyAlignment="1">
      <alignment vertical="top"/>
    </xf>
    <xf numFmtId="181" fontId="0" fillId="0" borderId="0" xfId="0" applyNumberFormat="1" applyFont="1" applyFill="1" applyBorder="1" applyAlignment="1">
      <alignment vertical="top"/>
    </xf>
    <xf numFmtId="49" fontId="0" fillId="0" borderId="0" xfId="0" applyNumberFormat="1" applyFont="1" applyBorder="1" applyAlignment="1">
      <alignment vertical="top" wrapText="1"/>
    </xf>
    <xf numFmtId="0" fontId="0" fillId="0" borderId="0" xfId="0" applyFont="1" applyBorder="1" applyAlignment="1">
      <alignment wrapText="1"/>
    </xf>
    <xf numFmtId="0" fontId="17" fillId="0" borderId="0" xfId="58" applyFont="1">
      <alignment/>
      <protection/>
    </xf>
    <xf numFmtId="0" fontId="1" fillId="0" borderId="0" xfId="57" applyFont="1" applyAlignment="1">
      <alignment horizontal="right" wrapText="1"/>
      <protection/>
    </xf>
    <xf numFmtId="0" fontId="2" fillId="0" borderId="0" xfId="57" applyFont="1" applyAlignment="1">
      <alignment horizontal="right" wrapText="1"/>
      <protection/>
    </xf>
    <xf numFmtId="0" fontId="2" fillId="0" borderId="0" xfId="57" applyFont="1" applyBorder="1" applyAlignment="1">
      <alignment vertical="top"/>
      <protection/>
    </xf>
    <xf numFmtId="177" fontId="23" fillId="0" borderId="0" xfId="57" applyNumberFormat="1" applyFont="1" applyFill="1" applyBorder="1" applyAlignment="1">
      <alignment horizontal="right"/>
      <protection/>
    </xf>
    <xf numFmtId="177" fontId="24" fillId="0" borderId="0" xfId="57" applyNumberFormat="1" applyFont="1" applyFill="1" applyBorder="1" applyAlignment="1">
      <alignment horizontal="right"/>
      <protection/>
    </xf>
    <xf numFmtId="177" fontId="23" fillId="0" borderId="10" xfId="57" applyNumberFormat="1" applyFont="1" applyFill="1" applyBorder="1" applyAlignment="1">
      <alignment horizontal="right"/>
      <protection/>
    </xf>
    <xf numFmtId="177" fontId="24" fillId="0" borderId="10" xfId="57" applyNumberFormat="1" applyFont="1" applyFill="1" applyBorder="1" applyAlignment="1">
      <alignment horizontal="right"/>
      <protection/>
    </xf>
    <xf numFmtId="173" fontId="1" fillId="0" borderId="12" xfId="57" applyNumberFormat="1" applyFont="1" applyFill="1" applyBorder="1" applyAlignment="1">
      <alignment horizontal="right"/>
      <protection/>
    </xf>
    <xf numFmtId="173" fontId="2" fillId="0" borderId="12" xfId="57" applyNumberFormat="1" applyFont="1" applyFill="1" applyBorder="1" applyAlignment="1">
      <alignment horizontal="right"/>
      <protection/>
    </xf>
    <xf numFmtId="173" fontId="1" fillId="0" borderId="11" xfId="57" applyNumberFormat="1" applyFont="1" applyFill="1" applyBorder="1" applyProtection="1">
      <alignment/>
      <protection/>
    </xf>
    <xf numFmtId="173" fontId="2" fillId="0" borderId="11" xfId="57" applyNumberFormat="1" applyFont="1" applyFill="1" applyBorder="1" applyProtection="1">
      <alignment/>
      <protection/>
    </xf>
    <xf numFmtId="173" fontId="1" fillId="0" borderId="13" xfId="57" applyNumberFormat="1" applyFont="1" applyFill="1" applyBorder="1" applyAlignment="1">
      <alignment horizontal="right"/>
      <protection/>
    </xf>
    <xf numFmtId="173" fontId="2" fillId="0" borderId="13" xfId="57" applyNumberFormat="1" applyFont="1" applyFill="1" applyBorder="1" applyAlignment="1" applyProtection="1">
      <alignment horizontal="right"/>
      <protection/>
    </xf>
    <xf numFmtId="173" fontId="2" fillId="0" borderId="13" xfId="57" applyNumberFormat="1" applyFont="1" applyFill="1" applyBorder="1" applyAlignment="1">
      <alignment horizontal="right"/>
      <protection/>
    </xf>
    <xf numFmtId="173" fontId="1" fillId="0" borderId="12" xfId="57" applyNumberFormat="1" applyFont="1" applyBorder="1" applyAlignment="1" applyProtection="1">
      <alignment/>
      <protection/>
    </xf>
    <xf numFmtId="173" fontId="2" fillId="0" borderId="12" xfId="57" applyNumberFormat="1" applyFont="1" applyBorder="1" applyAlignment="1" applyProtection="1">
      <alignment horizontal="right"/>
      <protection/>
    </xf>
    <xf numFmtId="173" fontId="1" fillId="0" borderId="12" xfId="57" applyNumberFormat="1" applyFont="1" applyBorder="1" applyProtection="1">
      <alignment/>
      <protection/>
    </xf>
    <xf numFmtId="173" fontId="1" fillId="0" borderId="13" xfId="57" applyNumberFormat="1" applyFont="1" applyBorder="1" applyAlignment="1">
      <alignment/>
      <protection/>
    </xf>
    <xf numFmtId="173" fontId="1" fillId="0" borderId="10" xfId="57" applyNumberFormat="1" applyFont="1" applyBorder="1" applyAlignment="1" applyProtection="1">
      <alignment horizontal="right"/>
      <protection/>
    </xf>
    <xf numFmtId="49" fontId="1" fillId="0" borderId="10" xfId="0" applyNumberFormat="1" applyFont="1" applyBorder="1" applyAlignment="1">
      <alignment vertical="top"/>
    </xf>
    <xf numFmtId="0" fontId="6" fillId="0" borderId="0" xfId="0" applyFont="1" applyAlignment="1">
      <alignment vertical="top" wrapText="1"/>
    </xf>
    <xf numFmtId="0" fontId="11" fillId="0" borderId="10" xfId="0" applyFont="1" applyBorder="1" applyAlignment="1">
      <alignment vertical="top" wrapText="1"/>
    </xf>
    <xf numFmtId="0" fontId="6" fillId="0" borderId="10" xfId="0" applyFont="1" applyBorder="1" applyAlignment="1">
      <alignment horizontal="right" vertical="top" wrapText="1"/>
    </xf>
    <xf numFmtId="0" fontId="11" fillId="0" borderId="10" xfId="0" applyFont="1" applyBorder="1" applyAlignment="1">
      <alignment horizontal="right" vertical="top" wrapText="1"/>
    </xf>
    <xf numFmtId="0" fontId="13" fillId="0" borderId="0" xfId="0" applyNumberFormat="1" applyFont="1" applyFill="1" applyBorder="1" applyAlignment="1">
      <alignment horizontal="right" wrapText="1"/>
    </xf>
    <xf numFmtId="0" fontId="4" fillId="0" borderId="10" xfId="58" applyFont="1" applyBorder="1" applyAlignment="1">
      <alignment horizontal="right"/>
      <protection/>
    </xf>
    <xf numFmtId="180" fontId="1" fillId="0" borderId="10" xfId="58" applyNumberFormat="1" applyFont="1" applyBorder="1" applyAlignment="1">
      <alignment vertical="center"/>
      <protection/>
    </xf>
    <xf numFmtId="180" fontId="2" fillId="0" borderId="10" xfId="58" applyNumberFormat="1" applyFont="1" applyBorder="1" applyAlignment="1">
      <alignment vertical="center"/>
      <protection/>
    </xf>
    <xf numFmtId="0" fontId="2" fillId="0" borderId="11" xfId="58" applyBorder="1" applyAlignment="1">
      <alignment horizontal="right"/>
      <protection/>
    </xf>
    <xf numFmtId="0" fontId="4" fillId="0" borderId="11" xfId="58" applyFont="1" applyBorder="1" applyAlignment="1">
      <alignment horizontal="right"/>
      <protection/>
    </xf>
    <xf numFmtId="180" fontId="1" fillId="0" borderId="11" xfId="58" applyNumberFormat="1" applyFont="1" applyBorder="1" applyAlignment="1">
      <alignment vertical="center"/>
      <protection/>
    </xf>
    <xf numFmtId="180" fontId="2" fillId="0" borderId="11" xfId="58" applyNumberFormat="1" applyFont="1" applyBorder="1" applyAlignment="1">
      <alignment vertical="center"/>
      <protection/>
    </xf>
    <xf numFmtId="173" fontId="1" fillId="0" borderId="12" xfId="58" applyNumberFormat="1" applyFont="1" applyBorder="1" applyAlignment="1">
      <alignment/>
      <protection/>
    </xf>
    <xf numFmtId="173" fontId="2" fillId="0" borderId="12" xfId="58" applyNumberFormat="1" applyFont="1" applyFill="1" applyBorder="1" applyAlignment="1">
      <alignment/>
      <protection/>
    </xf>
    <xf numFmtId="180" fontId="1" fillId="0" borderId="12" xfId="58" applyNumberFormat="1" applyFont="1" applyBorder="1" applyAlignment="1">
      <alignment/>
      <protection/>
    </xf>
    <xf numFmtId="0" fontId="1" fillId="0" borderId="0" xfId="58" applyFont="1" applyFill="1" applyAlignment="1">
      <alignment horizontal="left" vertical="top"/>
      <protection/>
    </xf>
    <xf numFmtId="0" fontId="0" fillId="0" borderId="0" xfId="0" applyBorder="1" applyAlignment="1">
      <alignment vertical="center" wrapText="1"/>
    </xf>
    <xf numFmtId="0" fontId="1" fillId="0" borderId="0" xfId="0" applyFont="1" applyAlignment="1">
      <alignment horizontal="right"/>
    </xf>
    <xf numFmtId="183" fontId="1" fillId="0" borderId="0" xfId="42" applyNumberFormat="1" applyFont="1" applyAlignment="1">
      <alignment/>
    </xf>
    <xf numFmtId="183" fontId="1" fillId="0" borderId="11" xfId="42" applyNumberFormat="1" applyFont="1" applyBorder="1" applyAlignment="1">
      <alignment/>
    </xf>
    <xf numFmtId="0" fontId="2" fillId="0" borderId="0" xfId="58" applyAlignment="1">
      <alignment vertical="center"/>
      <protection/>
    </xf>
    <xf numFmtId="0" fontId="35" fillId="0" borderId="0" xfId="0" applyFont="1" applyAlignment="1">
      <alignment/>
    </xf>
    <xf numFmtId="49" fontId="11" fillId="0" borderId="0" xfId="0" applyNumberFormat="1" applyFont="1" applyAlignment="1">
      <alignment horizontal="justify" vertical="top" wrapText="1"/>
    </xf>
    <xf numFmtId="49" fontId="11" fillId="0" borderId="0" xfId="0" applyNumberFormat="1" applyFont="1" applyBorder="1" applyAlignment="1">
      <alignment horizontal="right" vertical="top"/>
    </xf>
    <xf numFmtId="179" fontId="11" fillId="0" borderId="0" xfId="0" applyNumberFormat="1" applyFont="1" applyBorder="1" applyAlignment="1">
      <alignment horizontal="right" vertical="top"/>
    </xf>
    <xf numFmtId="177" fontId="11" fillId="0" borderId="0" xfId="0" applyNumberFormat="1" applyFont="1" applyBorder="1" applyAlignment="1">
      <alignment horizontal="right" vertical="top"/>
    </xf>
    <xf numFmtId="0" fontId="17" fillId="0" borderId="0" xfId="58" applyFont="1" applyBorder="1" applyAlignment="1">
      <alignment horizontal="right"/>
      <protection/>
    </xf>
    <xf numFmtId="0" fontId="11" fillId="0" borderId="0" xfId="0" applyFont="1" applyBorder="1" applyAlignment="1">
      <alignment horizontal="right" vertical="top"/>
    </xf>
    <xf numFmtId="0" fontId="1" fillId="0" borderId="0" xfId="0" applyFont="1" applyBorder="1" applyAlignment="1">
      <alignment horizontal="right" wrapText="1"/>
    </xf>
    <xf numFmtId="0" fontId="2" fillId="0" borderId="0" xfId="0" applyFont="1" applyBorder="1" applyAlignment="1">
      <alignment horizontal="right" wrapText="1"/>
    </xf>
    <xf numFmtId="0" fontId="2" fillId="0" borderId="13" xfId="0" applyFont="1" applyFill="1" applyBorder="1" applyAlignment="1">
      <alignment/>
    </xf>
    <xf numFmtId="0" fontId="2" fillId="0" borderId="14" xfId="0" applyFont="1" applyFill="1" applyBorder="1" applyAlignment="1">
      <alignment/>
    </xf>
    <xf numFmtId="180" fontId="17" fillId="0" borderId="0" xfId="58" applyNumberFormat="1" applyFont="1" applyBorder="1" applyAlignment="1" quotePrefix="1">
      <alignment horizontal="right" wrapText="1"/>
      <protection/>
    </xf>
    <xf numFmtId="180" fontId="17" fillId="0" borderId="0" xfId="58" applyNumberFormat="1" applyFont="1" applyBorder="1" applyAlignment="1">
      <alignment horizontal="right" wrapText="1"/>
      <protection/>
    </xf>
    <xf numFmtId="180" fontId="0" fillId="0" borderId="0" xfId="58" applyNumberFormat="1" applyFont="1" applyBorder="1" applyAlignment="1">
      <alignment horizontal="right" wrapText="1"/>
      <protection/>
    </xf>
    <xf numFmtId="0" fontId="17" fillId="0" borderId="0" xfId="0" applyFont="1" applyBorder="1" applyAlignment="1">
      <alignment wrapText="1"/>
    </xf>
    <xf numFmtId="0" fontId="17" fillId="0" borderId="0" xfId="0" applyFont="1" applyBorder="1" applyAlignment="1">
      <alignment horizontal="right" wrapText="1"/>
    </xf>
    <xf numFmtId="0" fontId="0" fillId="0" borderId="14" xfId="0" applyFont="1" applyBorder="1" applyAlignment="1">
      <alignment wrapText="1"/>
    </xf>
    <xf numFmtId="0" fontId="17" fillId="0" borderId="14" xfId="0" applyFont="1" applyBorder="1" applyAlignment="1">
      <alignment wrapText="1"/>
    </xf>
    <xf numFmtId="10" fontId="6" fillId="0" borderId="10" xfId="0" applyNumberFormat="1" applyFont="1" applyBorder="1" applyAlignment="1">
      <alignment vertical="top"/>
    </xf>
    <xf numFmtId="49" fontId="0" fillId="0" borderId="12" xfId="0" applyNumberFormat="1" applyFont="1" applyBorder="1" applyAlignment="1">
      <alignment vertical="top" wrapText="1"/>
    </xf>
    <xf numFmtId="0" fontId="0" fillId="0" borderId="12" xfId="0" applyFont="1" applyBorder="1" applyAlignment="1">
      <alignment wrapText="1"/>
    </xf>
    <xf numFmtId="0" fontId="17" fillId="0" borderId="12" xfId="0" applyFont="1" applyBorder="1" applyAlignment="1">
      <alignment horizontal="right" wrapText="1"/>
    </xf>
    <xf numFmtId="0" fontId="1" fillId="0" borderId="0" xfId="0" applyFont="1" applyAlignment="1">
      <alignment/>
    </xf>
    <xf numFmtId="0" fontId="2" fillId="0" borderId="0" xfId="58" applyFont="1" applyAlignment="1">
      <alignment horizontal="right" wrapText="1"/>
      <protection/>
    </xf>
    <xf numFmtId="49" fontId="2" fillId="0" borderId="0" xfId="0" applyNumberFormat="1" applyFont="1" applyBorder="1" applyAlignment="1">
      <alignment vertical="top"/>
    </xf>
    <xf numFmtId="177" fontId="2" fillId="0" borderId="0" xfId="0" applyNumberFormat="1" applyFont="1" applyBorder="1" applyAlignment="1">
      <alignment vertical="top"/>
    </xf>
    <xf numFmtId="0" fontId="2" fillId="0" borderId="0" xfId="58" applyFont="1" applyAlignment="1">
      <alignment vertical="top"/>
      <protection/>
    </xf>
    <xf numFmtId="0" fontId="0" fillId="0" borderId="0" xfId="0" applyBorder="1" applyAlignment="1">
      <alignment horizontal="justify"/>
    </xf>
    <xf numFmtId="0" fontId="2" fillId="0" borderId="0" xfId="58" applyFont="1" applyAlignment="1">
      <alignment wrapText="1"/>
      <protection/>
    </xf>
    <xf numFmtId="0" fontId="2" fillId="0" borderId="0" xfId="0" applyFont="1" applyFill="1" applyAlignment="1">
      <alignment/>
    </xf>
    <xf numFmtId="0" fontId="3" fillId="0" borderId="0" xfId="58" applyFont="1" applyAlignment="1">
      <alignment horizontal="left" wrapText="1"/>
      <protection/>
    </xf>
    <xf numFmtId="0" fontId="2" fillId="0" borderId="0" xfId="0" applyFont="1" applyAlignment="1">
      <alignment vertical="top" wrapText="1"/>
    </xf>
    <xf numFmtId="0" fontId="2" fillId="0" borderId="0" xfId="58" applyFont="1" applyAlignment="1">
      <alignment horizontal="justify" vertical="center" wrapText="1"/>
      <protection/>
    </xf>
    <xf numFmtId="0" fontId="2" fillId="0" borderId="0" xfId="0" applyFont="1" applyAlignment="1">
      <alignment horizontal="justify" vertical="center" wrapText="1"/>
    </xf>
    <xf numFmtId="0" fontId="2" fillId="0" borderId="0" xfId="58" applyFont="1" applyAlignment="1">
      <alignment horizontal="justify" vertical="top" wrapText="1"/>
      <protection/>
    </xf>
    <xf numFmtId="0" fontId="2" fillId="0" borderId="0" xfId="58" applyFont="1" applyAlignment="1">
      <alignment horizontal="left" indent="1"/>
      <protection/>
    </xf>
    <xf numFmtId="0" fontId="2" fillId="0" borderId="0" xfId="58" applyFill="1" applyAlignment="1">
      <alignment/>
      <protection/>
    </xf>
    <xf numFmtId="0" fontId="2" fillId="0" borderId="0" xfId="58" applyFont="1" applyAlignment="1">
      <alignment/>
      <protection/>
    </xf>
    <xf numFmtId="178" fontId="11" fillId="0" borderId="0" xfId="62" applyNumberFormat="1" applyFont="1" applyBorder="1" applyAlignment="1">
      <alignment horizontal="justify" vertical="top"/>
    </xf>
    <xf numFmtId="177" fontId="11" fillId="0" borderId="0" xfId="0" applyNumberFormat="1" applyFont="1" applyBorder="1" applyAlignment="1">
      <alignment horizontal="justify" vertical="top"/>
    </xf>
    <xf numFmtId="0" fontId="7" fillId="0" borderId="0" xfId="59" applyFont="1" applyAlignment="1">
      <alignment horizontal="justify"/>
      <protection/>
    </xf>
    <xf numFmtId="0" fontId="0" fillId="0" borderId="0" xfId="0" applyFont="1" applyAlignment="1">
      <alignment/>
    </xf>
    <xf numFmtId="0" fontId="17" fillId="0" borderId="0" xfId="58" applyFont="1" applyFill="1">
      <alignment/>
      <protection/>
    </xf>
    <xf numFmtId="0" fontId="30" fillId="0" borderId="0" xfId="58" applyFont="1" applyFill="1" applyBorder="1">
      <alignment/>
      <protection/>
    </xf>
    <xf numFmtId="14" fontId="2" fillId="0" borderId="0" xfId="58" applyNumberFormat="1" applyFont="1">
      <alignment/>
      <protection/>
    </xf>
    <xf numFmtId="0" fontId="2" fillId="34" borderId="0" xfId="0" applyFont="1" applyFill="1" applyAlignment="1">
      <alignment/>
    </xf>
    <xf numFmtId="173" fontId="1" fillId="0" borderId="0" xfId="58" applyNumberFormat="1" applyFont="1" applyBorder="1" applyAlignment="1">
      <alignment horizontal="justify"/>
      <protection/>
    </xf>
    <xf numFmtId="197" fontId="1" fillId="0" borderId="0" xfId="58" applyNumberFormat="1" applyFont="1" applyBorder="1" applyAlignment="1">
      <alignment horizontal="justify"/>
      <protection/>
    </xf>
    <xf numFmtId="173" fontId="2" fillId="0" borderId="0" xfId="58" applyNumberFormat="1" applyAlignment="1">
      <alignment horizontal="right"/>
      <protection/>
    </xf>
    <xf numFmtId="180" fontId="2" fillId="0" borderId="0" xfId="58" applyNumberFormat="1" applyFont="1" applyFill="1" applyBorder="1" applyAlignment="1">
      <alignment/>
      <protection/>
    </xf>
    <xf numFmtId="180" fontId="1" fillId="0" borderId="0" xfId="58" applyNumberFormat="1" applyFont="1" applyAlignment="1">
      <alignment/>
      <protection/>
    </xf>
    <xf numFmtId="176" fontId="7" fillId="0" borderId="0" xfId="59" applyNumberFormat="1" applyFont="1" applyBorder="1" applyAlignment="1" applyProtection="1">
      <alignment vertical="center"/>
      <protection/>
    </xf>
    <xf numFmtId="0" fontId="2" fillId="0" borderId="0" xfId="58" applyFont="1" applyFill="1" applyBorder="1" applyAlignment="1">
      <alignment horizontal="left" indent="1"/>
      <protection/>
    </xf>
    <xf numFmtId="0" fontId="2" fillId="0" borderId="10" xfId="58" applyFont="1" applyFill="1" applyBorder="1" applyAlignment="1">
      <alignment horizontal="left" indent="1"/>
      <protection/>
    </xf>
    <xf numFmtId="49" fontId="30" fillId="0" borderId="0" xfId="0" applyNumberFormat="1" applyFont="1" applyBorder="1" applyAlignment="1">
      <alignment vertical="top"/>
    </xf>
    <xf numFmtId="0" fontId="1" fillId="0" borderId="0" xfId="58" applyFont="1" applyFill="1" applyAlignment="1">
      <alignment horizontal="justify" vertical="top" wrapText="1"/>
      <protection/>
    </xf>
    <xf numFmtId="0" fontId="1" fillId="0" borderId="0" xfId="58" applyFont="1" applyFill="1" applyAlignment="1">
      <alignment vertical="center"/>
      <protection/>
    </xf>
    <xf numFmtId="0" fontId="1" fillId="0" borderId="0" xfId="58" applyFont="1" applyFill="1" applyAlignment="1">
      <alignment vertical="top"/>
      <protection/>
    </xf>
    <xf numFmtId="0" fontId="2" fillId="0" borderId="10" xfId="58" applyFont="1" applyBorder="1" applyAlignment="1">
      <alignment horizontal="left" indent="1"/>
      <protection/>
    </xf>
    <xf numFmtId="0" fontId="2" fillId="0" borderId="13" xfId="58" applyFill="1" applyBorder="1">
      <alignment/>
      <protection/>
    </xf>
    <xf numFmtId="0" fontId="1" fillId="0" borderId="0" xfId="58" applyFont="1" applyFill="1" applyAlignment="1">
      <alignment vertical="top" wrapText="1"/>
      <protection/>
    </xf>
    <xf numFmtId="0" fontId="2" fillId="0" borderId="0" xfId="58" applyFont="1" applyFill="1" applyAlignment="1">
      <alignment horizontal="left" indent="1"/>
      <protection/>
    </xf>
    <xf numFmtId="0" fontId="2" fillId="0" borderId="10" xfId="58" applyFont="1" applyBorder="1" applyAlignment="1">
      <alignment horizontal="left" indent="1"/>
      <protection/>
    </xf>
    <xf numFmtId="0" fontId="2" fillId="0" borderId="12" xfId="58" applyFont="1" applyBorder="1" applyAlignment="1">
      <alignment horizontal="left" indent="1"/>
      <protection/>
    </xf>
    <xf numFmtId="0" fontId="2" fillId="0" borderId="0" xfId="58" applyFont="1" applyFill="1" applyBorder="1" applyAlignment="1">
      <alignment/>
      <protection/>
    </xf>
    <xf numFmtId="0" fontId="0" fillId="0" borderId="0" xfId="0" applyFill="1" applyAlignment="1">
      <alignment/>
    </xf>
    <xf numFmtId="0" fontId="2" fillId="0" borderId="10" xfId="58" applyFont="1" applyFill="1" applyBorder="1" applyAlignment="1">
      <alignment/>
      <protection/>
    </xf>
    <xf numFmtId="0" fontId="0" fillId="0" borderId="10" xfId="0" applyFill="1" applyBorder="1" applyAlignment="1">
      <alignment/>
    </xf>
    <xf numFmtId="0" fontId="17" fillId="0" borderId="0" xfId="0" applyFont="1" applyFill="1" applyAlignment="1">
      <alignment/>
    </xf>
    <xf numFmtId="0" fontId="1" fillId="0" borderId="0" xfId="58" applyFont="1" applyFill="1" applyBorder="1" applyAlignment="1">
      <alignment vertical="top"/>
      <protection/>
    </xf>
    <xf numFmtId="0" fontId="21" fillId="0" borderId="0" xfId="58" applyFont="1" applyFill="1">
      <alignment/>
      <protection/>
    </xf>
    <xf numFmtId="0" fontId="1" fillId="0" borderId="0" xfId="58" applyFont="1" applyFill="1" applyAlignment="1">
      <alignment wrapText="1"/>
      <protection/>
    </xf>
    <xf numFmtId="0" fontId="2" fillId="0" borderId="14" xfId="0" applyFont="1" applyFill="1" applyBorder="1" applyAlignment="1">
      <alignment/>
    </xf>
    <xf numFmtId="0" fontId="4" fillId="0" borderId="0" xfId="0" applyFont="1" applyBorder="1" applyAlignment="1">
      <alignment vertical="top"/>
    </xf>
    <xf numFmtId="0" fontId="4" fillId="0" borderId="0" xfId="0" applyFont="1" applyAlignment="1">
      <alignment horizontal="left"/>
    </xf>
    <xf numFmtId="0" fontId="4" fillId="0" borderId="0" xfId="0" applyFont="1" applyAlignment="1">
      <alignment horizontal="right" vertical="top"/>
    </xf>
    <xf numFmtId="0" fontId="2" fillId="0" borderId="0" xfId="0" applyFont="1" applyAlignment="1">
      <alignment horizontal="right"/>
    </xf>
    <xf numFmtId="0" fontId="2" fillId="0" borderId="0" xfId="0" applyFont="1" applyAlignment="1">
      <alignment vertical="top"/>
    </xf>
    <xf numFmtId="0" fontId="23" fillId="0" borderId="0" xfId="0" applyFont="1" applyBorder="1" applyAlignment="1">
      <alignment wrapText="1"/>
    </xf>
    <xf numFmtId="0" fontId="1" fillId="0" borderId="0" xfId="0" applyFont="1" applyAlignment="1">
      <alignment vertical="top"/>
    </xf>
    <xf numFmtId="0" fontId="2" fillId="0" borderId="0" xfId="58" applyFont="1" applyBorder="1" applyAlignment="1">
      <alignment horizontal="left" indent="1"/>
      <protection/>
    </xf>
    <xf numFmtId="0" fontId="2" fillId="0" borderId="0" xfId="58" applyBorder="1" applyAlignment="1">
      <alignment horizontal="left" indent="1"/>
      <protection/>
    </xf>
    <xf numFmtId="189" fontId="2" fillId="0" borderId="0" xfId="58" applyNumberFormat="1" applyFont="1" applyAlignment="1">
      <alignment vertical="top"/>
      <protection/>
    </xf>
    <xf numFmtId="173" fontId="1" fillId="0" borderId="10" xfId="57" applyNumberFormat="1" applyFont="1" applyFill="1" applyBorder="1" applyAlignment="1">
      <alignment horizontal="right"/>
      <protection/>
    </xf>
    <xf numFmtId="192" fontId="1" fillId="0" borderId="10" xfId="57" applyNumberFormat="1" applyFont="1" applyBorder="1" applyProtection="1">
      <alignment/>
      <protection/>
    </xf>
    <xf numFmtId="37" fontId="2" fillId="0" borderId="10" xfId="57" applyNumberFormat="1" applyFont="1" applyBorder="1" applyProtection="1">
      <alignment/>
      <protection/>
    </xf>
    <xf numFmtId="37" fontId="2" fillId="0" borderId="10" xfId="57" applyNumberFormat="1" applyFont="1" applyBorder="1" applyAlignment="1" applyProtection="1" quotePrefix="1">
      <alignment horizontal="right"/>
      <protection/>
    </xf>
    <xf numFmtId="37" fontId="2" fillId="0" borderId="10" xfId="57" applyNumberFormat="1" applyFont="1" applyBorder="1" applyAlignment="1" applyProtection="1">
      <alignment horizontal="right"/>
      <protection/>
    </xf>
    <xf numFmtId="0" fontId="1" fillId="0" borderId="13" xfId="57" applyFont="1" applyFill="1" applyBorder="1">
      <alignment/>
      <protection/>
    </xf>
    <xf numFmtId="0" fontId="2" fillId="0" borderId="13" xfId="57" applyFont="1" applyFill="1" applyBorder="1">
      <alignment/>
      <protection/>
    </xf>
    <xf numFmtId="176" fontId="2" fillId="0" borderId="13" xfId="57" applyNumberFormat="1" applyFont="1" applyBorder="1" applyProtection="1">
      <alignment/>
      <protection/>
    </xf>
    <xf numFmtId="177" fontId="2" fillId="0" borderId="0" xfId="57" applyNumberFormat="1" applyFont="1" applyAlignment="1">
      <alignment horizontal="right"/>
      <protection/>
    </xf>
    <xf numFmtId="177" fontId="1" fillId="0" borderId="0" xfId="57" applyNumberFormat="1" applyFont="1" applyFill="1" applyBorder="1" applyAlignment="1" applyProtection="1">
      <alignment horizontal="right"/>
      <protection/>
    </xf>
    <xf numFmtId="177" fontId="2" fillId="0" borderId="0" xfId="57" applyNumberFormat="1" applyFont="1" applyFill="1" applyBorder="1" applyAlignment="1" applyProtection="1">
      <alignment horizontal="right"/>
      <protection/>
    </xf>
    <xf numFmtId="173" fontId="1" fillId="0" borderId="12" xfId="57" applyNumberFormat="1" applyFont="1" applyBorder="1" applyAlignment="1" applyProtection="1">
      <alignment horizontal="right"/>
      <protection/>
    </xf>
    <xf numFmtId="0" fontId="2" fillId="0" borderId="0" xfId="0" applyFont="1" applyAlignment="1">
      <alignment horizontal="right" wrapText="1" indent="1"/>
    </xf>
    <xf numFmtId="0" fontId="2" fillId="0" borderId="0" xfId="0" applyFont="1" applyAlignment="1">
      <alignment horizontal="left" wrapText="1" indent="1"/>
    </xf>
    <xf numFmtId="0" fontId="2" fillId="0" borderId="0" xfId="0" applyFont="1" applyBorder="1" applyAlignment="1">
      <alignment vertical="top" wrapText="1"/>
    </xf>
    <xf numFmtId="0" fontId="2" fillId="0" borderId="0" xfId="0" applyFont="1" applyAlignment="1">
      <alignment horizontal="right" wrapText="1"/>
    </xf>
    <xf numFmtId="177" fontId="1" fillId="0" borderId="0" xfId="0" applyNumberFormat="1" applyFont="1" applyAlignment="1">
      <alignment horizontal="right"/>
    </xf>
    <xf numFmtId="177" fontId="2" fillId="0" borderId="10" xfId="0" applyNumberFormat="1" applyFont="1" applyBorder="1" applyAlignment="1">
      <alignment horizontal="right"/>
    </xf>
    <xf numFmtId="177" fontId="1" fillId="0" borderId="10" xfId="0" applyNumberFormat="1" applyFont="1" applyBorder="1" applyAlignment="1">
      <alignment horizontal="right"/>
    </xf>
    <xf numFmtId="0" fontId="2" fillId="0" borderId="0" xfId="0" applyFont="1" applyAlignment="1">
      <alignment horizontal="left" indent="1"/>
    </xf>
    <xf numFmtId="0" fontId="2" fillId="0" borderId="10" xfId="0" applyFont="1" applyBorder="1" applyAlignment="1">
      <alignment horizontal="left"/>
    </xf>
    <xf numFmtId="198" fontId="2" fillId="0" borderId="0" xfId="0" applyNumberFormat="1" applyFont="1" applyBorder="1" applyAlignment="1">
      <alignment horizontal="right"/>
    </xf>
    <xf numFmtId="0" fontId="4" fillId="0" borderId="0" xfId="0" applyNumberFormat="1" applyFont="1" applyBorder="1" applyAlignment="1">
      <alignment vertical="top"/>
    </xf>
    <xf numFmtId="200" fontId="2" fillId="0" borderId="0" xfId="58" applyNumberFormat="1" applyFont="1" applyAlignment="1">
      <alignment horizontal="right"/>
      <protection/>
    </xf>
    <xf numFmtId="200" fontId="1" fillId="0" borderId="0" xfId="58" applyNumberFormat="1" applyFont="1" applyAlignment="1">
      <alignment horizontal="right"/>
      <protection/>
    </xf>
    <xf numFmtId="0" fontId="11" fillId="0" borderId="0" xfId="59" applyFont="1" applyBorder="1" applyAlignment="1">
      <alignment horizontal="justify" vertical="top" wrapText="1"/>
      <protection/>
    </xf>
    <xf numFmtId="0" fontId="17" fillId="0" borderId="0" xfId="0" applyFont="1" applyFill="1" applyAlignment="1">
      <alignment horizontal="right"/>
    </xf>
    <xf numFmtId="0" fontId="0" fillId="0" borderId="0" xfId="0" applyFont="1" applyFill="1" applyAlignment="1">
      <alignment horizontal="right"/>
    </xf>
    <xf numFmtId="0" fontId="0" fillId="0" borderId="0" xfId="0" applyFont="1" applyFill="1" applyBorder="1" applyAlignment="1">
      <alignment horizontal="right"/>
    </xf>
    <xf numFmtId="0" fontId="0" fillId="0" borderId="0" xfId="0" applyFont="1" applyBorder="1" applyAlignment="1">
      <alignment/>
    </xf>
    <xf numFmtId="49" fontId="0" fillId="0" borderId="0" xfId="0" applyNumberFormat="1" applyFont="1" applyBorder="1" applyAlignment="1">
      <alignment horizontal="right"/>
    </xf>
    <xf numFmtId="0" fontId="17" fillId="0" borderId="0" xfId="0" applyFont="1" applyBorder="1" applyAlignment="1">
      <alignment horizontal="right"/>
    </xf>
    <xf numFmtId="0" fontId="0" fillId="0" borderId="0" xfId="0" applyFont="1" applyBorder="1" applyAlignment="1">
      <alignment horizontal="right"/>
    </xf>
    <xf numFmtId="177" fontId="33" fillId="0" borderId="10" xfId="0" applyNumberFormat="1" applyFont="1" applyFill="1" applyBorder="1" applyAlignment="1">
      <alignment vertical="top"/>
    </xf>
    <xf numFmtId="177" fontId="0" fillId="0" borderId="10" xfId="0" applyNumberFormat="1" applyFont="1" applyFill="1" applyBorder="1" applyAlignment="1">
      <alignment vertical="top"/>
    </xf>
    <xf numFmtId="177" fontId="0" fillId="0" borderId="10" xfId="0" applyNumberFormat="1" applyFont="1" applyFill="1" applyBorder="1" applyAlignment="1">
      <alignment horizontal="center" vertical="top"/>
    </xf>
    <xf numFmtId="0" fontId="2" fillId="0" borderId="0" xfId="58" applyAlignment="1">
      <alignment vertical="top"/>
      <protection/>
    </xf>
    <xf numFmtId="0" fontId="1" fillId="0" borderId="0" xfId="0" applyFont="1" applyBorder="1" applyAlignment="1">
      <alignment horizontal="right" vertical="center"/>
    </xf>
    <xf numFmtId="0" fontId="1" fillId="33" borderId="10" xfId="58" applyFont="1" applyFill="1" applyBorder="1" applyAlignment="1">
      <alignment horizontal="right" vertical="top"/>
      <protection/>
    </xf>
    <xf numFmtId="198" fontId="4" fillId="0" borderId="0" xfId="0" applyNumberFormat="1" applyFont="1" applyBorder="1" applyAlignment="1">
      <alignment horizontal="right"/>
    </xf>
    <xf numFmtId="0" fontId="2" fillId="0" borderId="0" xfId="58" applyFont="1" applyFill="1" applyAlignment="1">
      <alignment horizontal="right"/>
      <protection/>
    </xf>
    <xf numFmtId="0" fontId="2" fillId="0" borderId="13" xfId="58" applyFont="1" applyFill="1" applyBorder="1">
      <alignment/>
      <protection/>
    </xf>
    <xf numFmtId="0" fontId="2" fillId="0" borderId="13" xfId="58" applyFont="1" applyBorder="1">
      <alignment/>
      <protection/>
    </xf>
    <xf numFmtId="0" fontId="2" fillId="0" borderId="0" xfId="58" applyFont="1" applyAlignment="1">
      <alignment horizontal="left" vertical="top" wrapText="1"/>
      <protection/>
    </xf>
    <xf numFmtId="0" fontId="2" fillId="0" borderId="0" xfId="0" applyFont="1" applyAlignment="1">
      <alignment horizontal="center"/>
    </xf>
    <xf numFmtId="0" fontId="2" fillId="0" borderId="0" xfId="0" applyFont="1" applyBorder="1" applyAlignment="1">
      <alignment/>
    </xf>
    <xf numFmtId="49" fontId="2" fillId="0" borderId="0" xfId="0" applyNumberFormat="1" applyFont="1" applyAlignment="1">
      <alignment horizontal="left" vertical="top" wrapText="1"/>
    </xf>
    <xf numFmtId="177" fontId="2" fillId="0" borderId="0" xfId="0" applyNumberFormat="1" applyFont="1" applyAlignment="1">
      <alignment/>
    </xf>
    <xf numFmtId="177" fontId="2" fillId="0" borderId="10" xfId="0" applyNumberFormat="1" applyFont="1" applyBorder="1" applyAlignment="1">
      <alignment/>
    </xf>
    <xf numFmtId="177" fontId="11" fillId="0" borderId="0" xfId="0" applyNumberFormat="1" applyFont="1" applyBorder="1" applyAlignment="1">
      <alignment horizontal="left" vertical="top" indent="1"/>
    </xf>
    <xf numFmtId="181" fontId="11" fillId="0" borderId="0" xfId="0" applyNumberFormat="1" applyFont="1" applyBorder="1" applyAlignment="1">
      <alignment vertical="top"/>
    </xf>
    <xf numFmtId="49" fontId="11" fillId="0" borderId="10" xfId="0" applyNumberFormat="1" applyFont="1" applyBorder="1" applyAlignment="1">
      <alignment horizontal="right" vertical="top"/>
    </xf>
    <xf numFmtId="0" fontId="2" fillId="0" borderId="10" xfId="0" applyFont="1" applyBorder="1" applyAlignment="1">
      <alignment vertical="top"/>
    </xf>
    <xf numFmtId="0" fontId="0" fillId="0" borderId="0" xfId="0" applyFont="1" applyBorder="1" applyAlignment="1">
      <alignment horizontal="justify" wrapText="1"/>
    </xf>
    <xf numFmtId="201" fontId="2" fillId="0" borderId="0" xfId="0" applyNumberFormat="1" applyFont="1" applyAlignment="1">
      <alignment/>
    </xf>
    <xf numFmtId="201" fontId="2" fillId="0" borderId="0" xfId="0" applyNumberFormat="1" applyFont="1" applyBorder="1" applyAlignment="1">
      <alignment/>
    </xf>
    <xf numFmtId="201" fontId="2" fillId="0" borderId="0" xfId="58" applyNumberFormat="1" applyAlignment="1">
      <alignment/>
      <protection/>
    </xf>
    <xf numFmtId="201" fontId="2" fillId="0" borderId="0" xfId="42" applyNumberFormat="1" applyFont="1" applyAlignment="1">
      <alignment/>
    </xf>
    <xf numFmtId="201" fontId="2" fillId="0" borderId="11" xfId="0" applyNumberFormat="1" applyFont="1" applyBorder="1" applyAlignment="1">
      <alignment/>
    </xf>
    <xf numFmtId="201" fontId="2" fillId="0" borderId="11" xfId="58" applyNumberFormat="1" applyBorder="1" applyAlignment="1">
      <alignment/>
      <protection/>
    </xf>
    <xf numFmtId="201" fontId="2" fillId="0" borderId="11" xfId="42" applyNumberFormat="1" applyFont="1" applyBorder="1" applyAlignment="1">
      <alignment/>
    </xf>
    <xf numFmtId="49" fontId="2" fillId="0" borderId="0" xfId="0" applyNumberFormat="1" applyFont="1" applyAlignment="1">
      <alignment horizontal="left" vertical="top"/>
    </xf>
    <xf numFmtId="0" fontId="1" fillId="0" borderId="0" xfId="0" applyFont="1" applyFill="1" applyBorder="1" applyAlignment="1">
      <alignment horizontal="right" wrapText="1"/>
    </xf>
    <xf numFmtId="49" fontId="2" fillId="0" borderId="0" xfId="0" applyNumberFormat="1" applyFont="1" applyFill="1" applyAlignment="1">
      <alignment vertical="top"/>
    </xf>
    <xf numFmtId="177" fontId="2" fillId="0" borderId="0" xfId="0" applyNumberFormat="1" applyFont="1" applyFill="1" applyAlignment="1">
      <alignment vertical="top"/>
    </xf>
    <xf numFmtId="177" fontId="1" fillId="0" borderId="0" xfId="0" applyNumberFormat="1" applyFont="1" applyFill="1" applyBorder="1" applyAlignment="1">
      <alignment horizontal="right" wrapText="1"/>
    </xf>
    <xf numFmtId="49" fontId="1" fillId="0" borderId="0" xfId="0" applyNumberFormat="1" applyFont="1" applyFill="1" applyBorder="1" applyAlignment="1">
      <alignment horizontal="right" wrapText="1"/>
    </xf>
    <xf numFmtId="0" fontId="1" fillId="0" borderId="0" xfId="0" applyFont="1" applyAlignment="1">
      <alignment horizontal="right" wrapText="1"/>
    </xf>
    <xf numFmtId="49" fontId="2" fillId="0" borderId="10" xfId="0" applyNumberFormat="1" applyFont="1" applyFill="1" applyBorder="1" applyAlignment="1">
      <alignment vertical="top"/>
    </xf>
    <xf numFmtId="177" fontId="2" fillId="0" borderId="10" xfId="0" applyNumberFormat="1" applyFont="1" applyFill="1" applyBorder="1" applyAlignment="1">
      <alignment vertical="top"/>
    </xf>
    <xf numFmtId="0" fontId="1" fillId="0" borderId="10" xfId="0" applyFont="1" applyFill="1" applyBorder="1" applyAlignment="1">
      <alignment horizontal="right" vertical="top"/>
    </xf>
    <xf numFmtId="49" fontId="1" fillId="0" borderId="0" xfId="0" applyNumberFormat="1" applyFont="1" applyFill="1" applyAlignment="1">
      <alignment vertical="top"/>
    </xf>
    <xf numFmtId="49" fontId="2" fillId="0" borderId="0" xfId="0" applyNumberFormat="1" applyFont="1" applyFill="1" applyBorder="1" applyAlignment="1">
      <alignment vertical="top"/>
    </xf>
    <xf numFmtId="177" fontId="2" fillId="0" borderId="0" xfId="0" applyNumberFormat="1" applyFont="1" applyFill="1" applyBorder="1" applyAlignment="1">
      <alignment vertical="top"/>
    </xf>
    <xf numFmtId="180" fontId="2" fillId="0" borderId="0" xfId="0" applyNumberFormat="1" applyFont="1" applyFill="1" applyBorder="1" applyAlignment="1">
      <alignment vertical="top"/>
    </xf>
    <xf numFmtId="180" fontId="2" fillId="0" borderId="0" xfId="0" applyNumberFormat="1" applyFont="1" applyFill="1" applyAlignment="1">
      <alignment vertical="top"/>
    </xf>
    <xf numFmtId="180" fontId="2" fillId="0" borderId="10" xfId="0" applyNumberFormat="1" applyFont="1" applyFill="1" applyBorder="1" applyAlignment="1">
      <alignment vertical="top"/>
    </xf>
    <xf numFmtId="0" fontId="2" fillId="0" borderId="0" xfId="0" applyFont="1" applyFill="1" applyAlignment="1">
      <alignment vertical="top"/>
    </xf>
    <xf numFmtId="180" fontId="1" fillId="0" borderId="0" xfId="0" applyNumberFormat="1" applyFont="1" applyFill="1" applyBorder="1" applyAlignment="1">
      <alignment horizontal="right" vertical="top"/>
    </xf>
    <xf numFmtId="177" fontId="1" fillId="0" borderId="0" xfId="0" applyNumberFormat="1" applyFont="1" applyFill="1" applyBorder="1" applyAlignment="1">
      <alignment horizontal="right" vertical="top"/>
    </xf>
    <xf numFmtId="177" fontId="1" fillId="0" borderId="0" xfId="0" applyNumberFormat="1" applyFont="1" applyFill="1" applyBorder="1" applyAlignment="1">
      <alignment vertical="top"/>
    </xf>
    <xf numFmtId="0" fontId="1" fillId="0" borderId="0" xfId="0" applyFont="1" applyFill="1" applyBorder="1" applyAlignment="1">
      <alignment vertical="top"/>
    </xf>
    <xf numFmtId="0" fontId="1" fillId="0" borderId="0" xfId="0" applyFont="1" applyBorder="1" applyAlignment="1">
      <alignment vertical="top"/>
    </xf>
    <xf numFmtId="177" fontId="2" fillId="0" borderId="0" xfId="0" applyNumberFormat="1" applyFont="1" applyFill="1" applyBorder="1" applyAlignment="1">
      <alignment horizontal="right" vertical="top"/>
    </xf>
    <xf numFmtId="177" fontId="1" fillId="0" borderId="0" xfId="0" applyNumberFormat="1" applyFont="1" applyAlignment="1">
      <alignment horizontal="right" vertical="top"/>
    </xf>
    <xf numFmtId="0" fontId="2" fillId="0" borderId="0" xfId="0" applyFont="1" applyBorder="1" applyAlignment="1">
      <alignment/>
    </xf>
    <xf numFmtId="177" fontId="2" fillId="0" borderId="0" xfId="0" applyNumberFormat="1" applyFont="1" applyAlignment="1">
      <alignment horizontal="right" vertical="top"/>
    </xf>
    <xf numFmtId="0" fontId="1" fillId="0" borderId="0" xfId="0" applyFont="1" applyAlignment="1">
      <alignment horizontal="right" vertical="top"/>
    </xf>
    <xf numFmtId="0" fontId="2" fillId="0" borderId="0" xfId="0" applyFont="1" applyAlignment="1">
      <alignment horizontal="right" vertical="top"/>
    </xf>
    <xf numFmtId="0" fontId="2" fillId="0" borderId="10" xfId="0" applyFont="1" applyBorder="1" applyAlignment="1">
      <alignment/>
    </xf>
    <xf numFmtId="177" fontId="1" fillId="0" borderId="10" xfId="0" applyNumberFormat="1" applyFont="1" applyBorder="1" applyAlignment="1" quotePrefix="1">
      <alignment horizontal="right" vertical="top"/>
    </xf>
    <xf numFmtId="177" fontId="2" fillId="0" borderId="10" xfId="0" applyNumberFormat="1" applyFont="1" applyBorder="1" applyAlignment="1" quotePrefix="1">
      <alignment horizontal="right" vertical="top"/>
    </xf>
    <xf numFmtId="177" fontId="1" fillId="0" borderId="0" xfId="0" applyNumberFormat="1" applyFont="1" applyAlignment="1">
      <alignment vertical="top"/>
    </xf>
    <xf numFmtId="0" fontId="1" fillId="0" borderId="0" xfId="0" applyFont="1" applyAlignment="1">
      <alignment vertical="top"/>
    </xf>
    <xf numFmtId="0" fontId="2" fillId="0" borderId="12" xfId="0" applyFont="1" applyBorder="1" applyAlignment="1">
      <alignment/>
    </xf>
    <xf numFmtId="184" fontId="2" fillId="0" borderId="0" xfId="62" applyNumberFormat="1" applyFont="1" applyBorder="1" applyAlignment="1">
      <alignment vertical="top"/>
    </xf>
    <xf numFmtId="0" fontId="2" fillId="0" borderId="0" xfId="0" applyFont="1" applyBorder="1" applyAlignment="1">
      <alignment horizontal="center"/>
    </xf>
    <xf numFmtId="0" fontId="2" fillId="0" borderId="0" xfId="0" applyFont="1" applyAlignment="1">
      <alignment horizontal="justify" vertical="center" wrapText="1"/>
    </xf>
    <xf numFmtId="180" fontId="1" fillId="0" borderId="0" xfId="0" applyNumberFormat="1" applyFont="1" applyFill="1" applyBorder="1" applyAlignment="1">
      <alignment horizontal="right" wrapText="1"/>
    </xf>
    <xf numFmtId="180" fontId="1" fillId="0" borderId="14" xfId="0" applyNumberFormat="1" applyFont="1" applyFill="1" applyBorder="1" applyAlignment="1">
      <alignment horizontal="right" vertical="top" wrapText="1"/>
    </xf>
    <xf numFmtId="177" fontId="1" fillId="0" borderId="0" xfId="0" applyNumberFormat="1" applyFont="1" applyAlignment="1">
      <alignment horizontal="right" vertical="top" wrapText="1"/>
    </xf>
    <xf numFmtId="177" fontId="1" fillId="0" borderId="0" xfId="0" applyNumberFormat="1" applyFont="1" applyBorder="1" applyAlignment="1">
      <alignment horizontal="right" vertical="top" wrapText="1"/>
    </xf>
    <xf numFmtId="0" fontId="1" fillId="0" borderId="0" xfId="0" applyFont="1" applyBorder="1" applyAlignment="1">
      <alignment horizontal="right" vertical="top" wrapText="1"/>
    </xf>
    <xf numFmtId="180" fontId="2" fillId="0" borderId="14" xfId="0" applyNumberFormat="1" applyFont="1" applyFill="1" applyBorder="1" applyAlignment="1">
      <alignment horizontal="right" vertical="top" wrapText="1"/>
    </xf>
    <xf numFmtId="177" fontId="2" fillId="0" borderId="0" xfId="0" applyNumberFormat="1" applyFont="1" applyAlignment="1">
      <alignment horizontal="right" vertical="top" wrapText="1"/>
    </xf>
    <xf numFmtId="0" fontId="1" fillId="0" borderId="10" xfId="0" applyFont="1" applyBorder="1" applyAlignment="1">
      <alignment/>
    </xf>
    <xf numFmtId="0" fontId="1" fillId="0" borderId="10" xfId="0" applyFont="1" applyBorder="1" applyAlignment="1">
      <alignment horizontal="right"/>
    </xf>
    <xf numFmtId="0" fontId="2" fillId="0" borderId="10" xfId="0" applyFont="1" applyBorder="1" applyAlignment="1">
      <alignment horizontal="right"/>
    </xf>
    <xf numFmtId="49" fontId="2" fillId="0" borderId="14" xfId="0" applyNumberFormat="1" applyFont="1" applyFill="1" applyBorder="1" applyAlignment="1">
      <alignment vertical="top"/>
    </xf>
    <xf numFmtId="177" fontId="2" fillId="0" borderId="14" xfId="0" applyNumberFormat="1" applyFont="1" applyFill="1" applyBorder="1" applyAlignment="1">
      <alignment vertical="top"/>
    </xf>
    <xf numFmtId="180" fontId="2" fillId="0" borderId="14" xfId="0" applyNumberFormat="1" applyFont="1" applyFill="1" applyBorder="1" applyAlignment="1">
      <alignment vertical="top"/>
    </xf>
    <xf numFmtId="180" fontId="2" fillId="0" borderId="14" xfId="0" applyNumberFormat="1" applyFont="1" applyFill="1" applyBorder="1" applyAlignment="1">
      <alignment horizontal="right" wrapText="1"/>
    </xf>
    <xf numFmtId="184" fontId="2" fillId="0" borderId="14" xfId="62" applyNumberFormat="1" applyFont="1" applyBorder="1" applyAlignment="1">
      <alignment horizontal="right" wrapText="1"/>
    </xf>
    <xf numFmtId="184" fontId="2" fillId="0" borderId="10" xfId="62" applyNumberFormat="1" applyFont="1" applyBorder="1" applyAlignment="1">
      <alignment vertical="top"/>
    </xf>
    <xf numFmtId="0" fontId="1" fillId="0" borderId="14" xfId="0" applyFont="1" applyBorder="1" applyAlignment="1">
      <alignment vertical="top"/>
    </xf>
    <xf numFmtId="0" fontId="4" fillId="0" borderId="0" xfId="0" applyFont="1" applyAlignment="1">
      <alignment horizontal="right"/>
    </xf>
    <xf numFmtId="0" fontId="2" fillId="0" borderId="0" xfId="0" applyFont="1" applyBorder="1" applyAlignment="1">
      <alignment horizontal="left" vertical="top"/>
    </xf>
    <xf numFmtId="0" fontId="2" fillId="0" borderId="0" xfId="0" applyFont="1" applyBorder="1" applyAlignment="1">
      <alignment horizontal="left" vertical="top" indent="1"/>
    </xf>
    <xf numFmtId="49" fontId="1" fillId="0" borderId="0" xfId="0" applyNumberFormat="1" applyFont="1" applyBorder="1" applyAlignment="1">
      <alignment vertical="top"/>
    </xf>
    <xf numFmtId="49" fontId="2" fillId="0" borderId="0" xfId="0" applyNumberFormat="1" applyFont="1" applyBorder="1" applyAlignment="1">
      <alignment/>
    </xf>
    <xf numFmtId="0" fontId="5" fillId="0" borderId="0" xfId="0" applyFont="1" applyBorder="1" applyAlignment="1">
      <alignment/>
    </xf>
    <xf numFmtId="0" fontId="17" fillId="0" borderId="0" xfId="0" applyFont="1" applyAlignment="1">
      <alignment wrapText="1"/>
    </xf>
    <xf numFmtId="0" fontId="4" fillId="0" borderId="0" xfId="58" applyFont="1" applyBorder="1" applyAlignment="1">
      <alignment/>
      <protection/>
    </xf>
    <xf numFmtId="14" fontId="2" fillId="0" borderId="0" xfId="58" applyNumberFormat="1" applyFont="1" applyAlignment="1">
      <alignment/>
      <protection/>
    </xf>
    <xf numFmtId="0" fontId="24" fillId="0" borderId="0" xfId="0" applyFont="1" applyBorder="1" applyAlignment="1">
      <alignment horizontal="right" vertical="top"/>
    </xf>
    <xf numFmtId="0" fontId="23" fillId="0" borderId="0" xfId="0" applyFont="1" applyBorder="1" applyAlignment="1">
      <alignment horizontal="right" vertical="top"/>
    </xf>
    <xf numFmtId="0" fontId="23" fillId="0" borderId="10" xfId="0" applyFont="1" applyBorder="1" applyAlignment="1">
      <alignment horizontal="right" vertical="top"/>
    </xf>
    <xf numFmtId="0" fontId="24" fillId="0" borderId="10" xfId="0" applyFont="1" applyBorder="1" applyAlignment="1">
      <alignment horizontal="right" vertical="top"/>
    </xf>
    <xf numFmtId="202" fontId="24" fillId="0" borderId="0" xfId="0" applyNumberFormat="1" applyFont="1" applyBorder="1" applyAlignment="1">
      <alignment horizontal="right" vertical="top"/>
    </xf>
    <xf numFmtId="202" fontId="24" fillId="0" borderId="10" xfId="0" applyNumberFormat="1" applyFont="1" applyBorder="1" applyAlignment="1">
      <alignment horizontal="right" vertical="top"/>
    </xf>
    <xf numFmtId="0" fontId="2" fillId="0" borderId="0" xfId="0" applyFont="1" applyBorder="1" applyAlignment="1">
      <alignment horizontal="left" vertical="top" wrapText="1"/>
    </xf>
    <xf numFmtId="0" fontId="2" fillId="0" borderId="0" xfId="58" applyFont="1" applyBorder="1" applyAlignment="1">
      <alignment/>
      <protection/>
    </xf>
    <xf numFmtId="0" fontId="2" fillId="0" borderId="0" xfId="58" applyFont="1" applyBorder="1" applyAlignment="1">
      <alignment vertical="top"/>
      <protection/>
    </xf>
    <xf numFmtId="0" fontId="1" fillId="0" borderId="0" xfId="0" applyFont="1" applyBorder="1" applyAlignment="1">
      <alignment horizontal="center" vertical="top" wrapText="1"/>
    </xf>
    <xf numFmtId="0" fontId="2" fillId="33" borderId="0" xfId="0" applyFont="1" applyFill="1" applyBorder="1" applyAlignment="1">
      <alignment/>
    </xf>
    <xf numFmtId="14" fontId="2" fillId="0" borderId="0" xfId="58" applyNumberFormat="1" applyFont="1" applyBorder="1" applyAlignment="1">
      <alignment/>
      <protection/>
    </xf>
    <xf numFmtId="0" fontId="1" fillId="0" borderId="0" xfId="0" applyFont="1" applyBorder="1" applyAlignment="1">
      <alignment vertical="top" wrapText="1"/>
    </xf>
    <xf numFmtId="202" fontId="2" fillId="0" borderId="0" xfId="58" applyNumberFormat="1" applyFont="1">
      <alignment/>
      <protection/>
    </xf>
    <xf numFmtId="202" fontId="2" fillId="0" borderId="10" xfId="58" applyNumberFormat="1" applyFont="1" applyBorder="1">
      <alignment/>
      <protection/>
    </xf>
    <xf numFmtId="202" fontId="1" fillId="0" borderId="0" xfId="58" applyNumberFormat="1" applyFont="1">
      <alignment/>
      <protection/>
    </xf>
    <xf numFmtId="202" fontId="1" fillId="0" borderId="10" xfId="58" applyNumberFormat="1" applyFont="1" applyBorder="1">
      <alignment/>
      <protection/>
    </xf>
    <xf numFmtId="202" fontId="2" fillId="0" borderId="0" xfId="58" applyNumberFormat="1" applyFont="1" applyBorder="1">
      <alignment/>
      <protection/>
    </xf>
    <xf numFmtId="202" fontId="1" fillId="0" borderId="0" xfId="0" applyNumberFormat="1" applyFont="1" applyAlignment="1">
      <alignment horizontal="right"/>
    </xf>
    <xf numFmtId="202" fontId="1" fillId="0" borderId="12" xfId="0" applyNumberFormat="1" applyFont="1" applyBorder="1" applyAlignment="1">
      <alignment horizontal="right"/>
    </xf>
    <xf numFmtId="202" fontId="2" fillId="0" borderId="0" xfId="0" applyNumberFormat="1" applyFont="1" applyAlignment="1">
      <alignment horizontal="right"/>
    </xf>
    <xf numFmtId="202" fontId="2" fillId="0" borderId="12" xfId="0" applyNumberFormat="1" applyFont="1" applyBorder="1" applyAlignment="1">
      <alignment horizontal="right"/>
    </xf>
    <xf numFmtId="172" fontId="1" fillId="0" borderId="0" xfId="58" applyNumberFormat="1" applyFont="1" applyAlignment="1">
      <alignment horizontal="right" wrapText="1"/>
      <protection/>
    </xf>
    <xf numFmtId="172" fontId="2" fillId="0" borderId="0" xfId="58" applyNumberFormat="1" applyFont="1" applyAlignment="1">
      <alignment horizontal="right" wrapText="1"/>
      <protection/>
    </xf>
    <xf numFmtId="203" fontId="2" fillId="0" borderId="0" xfId="58" applyNumberFormat="1" applyFont="1" applyAlignment="1">
      <alignment horizontal="right"/>
      <protection/>
    </xf>
    <xf numFmtId="203" fontId="2" fillId="0" borderId="0" xfId="58" applyNumberFormat="1" applyFont="1">
      <alignment/>
      <protection/>
    </xf>
    <xf numFmtId="203" fontId="2" fillId="0" borderId="12" xfId="58" applyNumberFormat="1" applyFont="1" applyBorder="1" applyAlignment="1">
      <alignment horizontal="right"/>
      <protection/>
    </xf>
    <xf numFmtId="0" fontId="1" fillId="0" borderId="0" xfId="0" applyFont="1" applyFill="1" applyAlignment="1">
      <alignment vertical="top"/>
    </xf>
    <xf numFmtId="0" fontId="1" fillId="0" borderId="0" xfId="0" applyFont="1" applyFill="1" applyAlignment="1">
      <alignment horizontal="right" vertical="top"/>
    </xf>
    <xf numFmtId="179" fontId="1" fillId="0" borderId="0" xfId="0" applyNumberFormat="1" applyFont="1" applyFill="1" applyAlignment="1">
      <alignment vertical="top"/>
    </xf>
    <xf numFmtId="179" fontId="1" fillId="0" borderId="0" xfId="0" applyNumberFormat="1" applyFont="1" applyFill="1" applyAlignment="1">
      <alignment horizontal="right" vertical="top"/>
    </xf>
    <xf numFmtId="0" fontId="1" fillId="0" borderId="10" xfId="0" applyFont="1" applyFill="1" applyBorder="1" applyAlignment="1">
      <alignment vertical="top"/>
    </xf>
    <xf numFmtId="179" fontId="1" fillId="0" borderId="10" xfId="0" applyNumberFormat="1" applyFont="1" applyFill="1" applyBorder="1" applyAlignment="1">
      <alignment vertical="top"/>
    </xf>
    <xf numFmtId="0" fontId="17" fillId="0" borderId="10" xfId="0" applyFont="1" applyBorder="1" applyAlignment="1">
      <alignment horizontal="right" vertical="top"/>
    </xf>
    <xf numFmtId="0" fontId="6" fillId="0" borderId="0" xfId="0" applyFont="1" applyBorder="1" applyAlignment="1" quotePrefix="1">
      <alignment horizontal="right" vertical="top"/>
    </xf>
    <xf numFmtId="0" fontId="6" fillId="0" borderId="0" xfId="0" applyFont="1" applyBorder="1" applyAlignment="1">
      <alignment vertical="top"/>
    </xf>
    <xf numFmtId="10" fontId="11" fillId="0" borderId="0" xfId="0" applyNumberFormat="1" applyFont="1" applyBorder="1" applyAlignment="1">
      <alignment vertical="top"/>
    </xf>
    <xf numFmtId="49" fontId="11" fillId="0" borderId="10" xfId="0" applyNumberFormat="1" applyFont="1" applyBorder="1" applyAlignment="1">
      <alignment horizontal="justify" vertical="top"/>
    </xf>
    <xf numFmtId="177" fontId="11" fillId="0" borderId="10" xfId="0" applyNumberFormat="1" applyFont="1" applyBorder="1" applyAlignment="1">
      <alignment horizontal="justify" vertical="top"/>
    </xf>
    <xf numFmtId="177" fontId="11" fillId="0" borderId="10" xfId="0" applyNumberFormat="1" applyFont="1" applyBorder="1" applyAlignment="1">
      <alignment horizontal="right" vertical="top"/>
    </xf>
    <xf numFmtId="177" fontId="11" fillId="0" borderId="10" xfId="0" applyNumberFormat="1" applyFont="1" applyFill="1" applyBorder="1" applyAlignment="1">
      <alignment vertical="top"/>
    </xf>
    <xf numFmtId="178" fontId="11" fillId="0" borderId="10" xfId="62" applyNumberFormat="1" applyFont="1" applyFill="1" applyBorder="1" applyAlignment="1">
      <alignment horizontal="right" vertical="top"/>
    </xf>
    <xf numFmtId="49" fontId="0" fillId="0" borderId="10" xfId="0" applyNumberFormat="1" applyFont="1" applyBorder="1" applyAlignment="1">
      <alignment horizontal="right"/>
    </xf>
    <xf numFmtId="49" fontId="0" fillId="0" borderId="0" xfId="0" applyNumberFormat="1" applyFont="1" applyAlignment="1">
      <alignment/>
    </xf>
    <xf numFmtId="0" fontId="0" fillId="0" borderId="0" xfId="0" applyFont="1" applyAlignment="1">
      <alignment horizontal="right" wrapText="1"/>
    </xf>
    <xf numFmtId="49" fontId="0" fillId="0" borderId="0" xfId="0" applyNumberFormat="1" applyFont="1" applyAlignment="1">
      <alignment horizontal="right" wrapText="1"/>
    </xf>
    <xf numFmtId="177" fontId="0" fillId="0" borderId="0" xfId="0" applyNumberFormat="1" applyFont="1" applyBorder="1" applyAlignment="1">
      <alignment horizontal="right" wrapText="1"/>
    </xf>
    <xf numFmtId="0" fontId="0" fillId="0" borderId="0" xfId="58" applyFont="1" applyAlignment="1">
      <alignment horizontal="right" wrapText="1"/>
      <protection/>
    </xf>
    <xf numFmtId="0" fontId="0" fillId="0" borderId="0" xfId="58" applyFont="1" applyAlignment="1">
      <alignment horizontal="right"/>
      <protection/>
    </xf>
    <xf numFmtId="0" fontId="0" fillId="0" borderId="10" xfId="58" applyFont="1" applyBorder="1" applyAlignment="1">
      <alignment horizontal="right"/>
      <protection/>
    </xf>
    <xf numFmtId="0" fontId="0" fillId="0" borderId="0" xfId="0" applyFont="1" applyBorder="1" applyAlignment="1" quotePrefix="1">
      <alignment horizontal="right" wrapText="1"/>
    </xf>
    <xf numFmtId="0" fontId="0" fillId="0" borderId="10" xfId="0" applyFont="1" applyBorder="1" applyAlignment="1">
      <alignment horizontal="right" wrapText="1"/>
    </xf>
    <xf numFmtId="177" fontId="2" fillId="0" borderId="0" xfId="0" applyNumberFormat="1" applyFont="1" applyFill="1" applyBorder="1" applyAlignment="1">
      <alignment horizontal="right" wrapText="1"/>
    </xf>
    <xf numFmtId="49" fontId="2" fillId="0" borderId="0" xfId="0" applyNumberFormat="1" applyFont="1" applyFill="1" applyBorder="1" applyAlignment="1">
      <alignment horizontal="right" wrapText="1"/>
    </xf>
    <xf numFmtId="0" fontId="2" fillId="0" borderId="0" xfId="0" applyFont="1" applyFill="1" applyBorder="1" applyAlignment="1">
      <alignment horizontal="right" wrapText="1"/>
    </xf>
    <xf numFmtId="0" fontId="2" fillId="0" borderId="10" xfId="0" applyFont="1" applyFill="1" applyBorder="1" applyAlignment="1">
      <alignment horizontal="right" vertical="top"/>
    </xf>
    <xf numFmtId="180" fontId="2" fillId="0" borderId="0" xfId="0" applyNumberFormat="1" applyFont="1" applyFill="1" applyBorder="1" applyAlignment="1">
      <alignment vertical="top"/>
    </xf>
    <xf numFmtId="202" fontId="24" fillId="0" borderId="12" xfId="0" applyNumberFormat="1" applyFont="1" applyBorder="1" applyAlignment="1">
      <alignment horizontal="right" vertical="top"/>
    </xf>
    <xf numFmtId="202" fontId="23" fillId="0" borderId="0" xfId="0" applyNumberFormat="1" applyFont="1" applyBorder="1" applyAlignment="1">
      <alignment horizontal="right" vertical="top"/>
    </xf>
    <xf numFmtId="202" fontId="23" fillId="0" borderId="12" xfId="0" applyNumberFormat="1" applyFont="1" applyBorder="1" applyAlignment="1">
      <alignment horizontal="right" vertical="top"/>
    </xf>
    <xf numFmtId="49" fontId="24" fillId="0" borderId="0" xfId="42" applyNumberFormat="1" applyFont="1" applyBorder="1" applyAlignment="1">
      <alignment horizontal="right" vertical="top"/>
    </xf>
    <xf numFmtId="202" fontId="23" fillId="0" borderId="10" xfId="0" applyNumberFormat="1" applyFont="1" applyBorder="1" applyAlignment="1">
      <alignment horizontal="right" vertical="top"/>
    </xf>
    <xf numFmtId="0" fontId="2" fillId="0" borderId="0" xfId="58" applyFont="1" applyFill="1" applyBorder="1" applyAlignment="1">
      <alignment wrapText="1"/>
      <protection/>
    </xf>
    <xf numFmtId="0" fontId="6" fillId="33" borderId="0" xfId="0" applyFont="1" applyFill="1" applyBorder="1" applyAlignment="1">
      <alignment horizontal="right" vertical="top"/>
    </xf>
    <xf numFmtId="0" fontId="6" fillId="33" borderId="0" xfId="0" applyFont="1" applyFill="1" applyBorder="1" applyAlignment="1" quotePrefix="1">
      <alignment horizontal="right" vertical="top"/>
    </xf>
    <xf numFmtId="0" fontId="6" fillId="33" borderId="0" xfId="0" applyFont="1" applyFill="1" applyBorder="1" applyAlignment="1">
      <alignment vertical="top"/>
    </xf>
    <xf numFmtId="177" fontId="16" fillId="0" borderId="0" xfId="0" applyNumberFormat="1" applyFont="1" applyFill="1" applyBorder="1" applyAlignment="1">
      <alignment vertical="top"/>
    </xf>
    <xf numFmtId="3" fontId="17" fillId="0" borderId="0" xfId="58" applyNumberFormat="1" applyFont="1" applyBorder="1">
      <alignment/>
      <protection/>
    </xf>
    <xf numFmtId="199" fontId="17" fillId="0" borderId="0" xfId="58" applyNumberFormat="1" applyFont="1" applyBorder="1">
      <alignment/>
      <protection/>
    </xf>
    <xf numFmtId="202" fontId="1" fillId="0" borderId="0" xfId="58" applyNumberFormat="1" applyFont="1" applyAlignment="1">
      <alignment vertical="center"/>
      <protection/>
    </xf>
    <xf numFmtId="202" fontId="1" fillId="0" borderId="0" xfId="58" applyNumberFormat="1" applyFont="1" applyFill="1" applyAlignment="1">
      <alignment vertical="center"/>
      <protection/>
    </xf>
    <xf numFmtId="202" fontId="1" fillId="0" borderId="0" xfId="58" applyNumberFormat="1" applyFont="1" applyAlignment="1">
      <alignment horizontal="right"/>
      <protection/>
    </xf>
    <xf numFmtId="202" fontId="1" fillId="0" borderId="0" xfId="58" applyNumberFormat="1" applyFont="1" applyFill="1" applyAlignment="1">
      <alignment horizontal="right"/>
      <protection/>
    </xf>
    <xf numFmtId="202" fontId="1" fillId="0" borderId="10" xfId="58" applyNumberFormat="1" applyFont="1" applyFill="1" applyBorder="1" applyAlignment="1">
      <alignment vertical="center"/>
      <protection/>
    </xf>
    <xf numFmtId="202" fontId="2" fillId="0" borderId="0" xfId="58" applyNumberFormat="1" applyFont="1" applyBorder="1" applyAlignment="1">
      <alignment vertical="center"/>
      <protection/>
    </xf>
    <xf numFmtId="0" fontId="6" fillId="0" borderId="10" xfId="0" applyFont="1" applyBorder="1" applyAlignment="1">
      <alignment horizontal="right" vertical="top"/>
    </xf>
    <xf numFmtId="202" fontId="17" fillId="0" borderId="0" xfId="0" applyNumberFormat="1" applyFont="1" applyAlignment="1">
      <alignment/>
    </xf>
    <xf numFmtId="202" fontId="0" fillId="0" borderId="0" xfId="0" applyNumberFormat="1" applyAlignment="1">
      <alignment/>
    </xf>
    <xf numFmtId="202" fontId="17" fillId="0" borderId="0" xfId="58" applyNumberFormat="1" applyFont="1">
      <alignment/>
      <protection/>
    </xf>
    <xf numFmtId="202" fontId="0" fillId="0" borderId="0" xfId="58" applyNumberFormat="1" applyFont="1">
      <alignment/>
      <protection/>
    </xf>
    <xf numFmtId="202" fontId="17" fillId="0" borderId="10" xfId="58" applyNumberFormat="1" applyFont="1" applyBorder="1">
      <alignment/>
      <protection/>
    </xf>
    <xf numFmtId="202" fontId="0" fillId="0" borderId="14" xfId="58" applyNumberFormat="1" applyFont="1" applyBorder="1">
      <alignment/>
      <protection/>
    </xf>
    <xf numFmtId="202" fontId="0" fillId="0" borderId="0" xfId="58" applyNumberFormat="1" applyFont="1" applyBorder="1">
      <alignment/>
      <protection/>
    </xf>
    <xf numFmtId="202" fontId="0" fillId="0" borderId="10" xfId="58" applyNumberFormat="1" applyFont="1" applyBorder="1">
      <alignment/>
      <protection/>
    </xf>
    <xf numFmtId="202" fontId="17" fillId="0" borderId="11" xfId="58" applyNumberFormat="1" applyFont="1" applyBorder="1">
      <alignment/>
      <protection/>
    </xf>
    <xf numFmtId="202" fontId="0" fillId="0" borderId="0" xfId="0" applyNumberFormat="1" applyFont="1" applyFill="1" applyBorder="1" applyAlignment="1">
      <alignment horizontal="right"/>
    </xf>
    <xf numFmtId="202" fontId="17" fillId="0" borderId="0" xfId="58" applyNumberFormat="1" applyFont="1" applyBorder="1">
      <alignment/>
      <protection/>
    </xf>
    <xf numFmtId="202" fontId="0" fillId="0" borderId="10" xfId="0" applyNumberFormat="1" applyFont="1" applyFill="1" applyBorder="1" applyAlignment="1">
      <alignment horizontal="right"/>
    </xf>
    <xf numFmtId="202" fontId="17" fillId="0" borderId="12" xfId="58" applyNumberFormat="1" applyFont="1" applyBorder="1">
      <alignment/>
      <protection/>
    </xf>
    <xf numFmtId="202" fontId="0" fillId="0" borderId="12" xfId="58" applyNumberFormat="1" applyFont="1" applyBorder="1" applyAlignment="1">
      <alignment horizontal="right"/>
      <protection/>
    </xf>
    <xf numFmtId="202" fontId="17" fillId="0" borderId="14" xfId="58" applyNumberFormat="1" applyFont="1" applyBorder="1">
      <alignment/>
      <protection/>
    </xf>
    <xf numFmtId="202" fontId="2" fillId="0" borderId="0" xfId="58" applyNumberFormat="1">
      <alignment/>
      <protection/>
    </xf>
    <xf numFmtId="202" fontId="1" fillId="0" borderId="12" xfId="58" applyNumberFormat="1" applyFont="1" applyBorder="1">
      <alignment/>
      <protection/>
    </xf>
    <xf numFmtId="202" fontId="2" fillId="0" borderId="12" xfId="58" applyNumberFormat="1" applyFont="1" applyBorder="1">
      <alignment/>
      <protection/>
    </xf>
    <xf numFmtId="202" fontId="1" fillId="0" borderId="0" xfId="0" applyNumberFormat="1" applyFont="1" applyAlignment="1">
      <alignment/>
    </xf>
    <xf numFmtId="202" fontId="1" fillId="0" borderId="12" xfId="0" applyNumberFormat="1" applyFont="1" applyBorder="1" applyAlignment="1">
      <alignment/>
    </xf>
    <xf numFmtId="202" fontId="1" fillId="0" borderId="0" xfId="0" applyNumberFormat="1" applyFont="1" applyBorder="1" applyAlignment="1">
      <alignment/>
    </xf>
    <xf numFmtId="202" fontId="1" fillId="0" borderId="10" xfId="0" applyNumberFormat="1" applyFont="1" applyBorder="1" applyAlignment="1">
      <alignment/>
    </xf>
    <xf numFmtId="202" fontId="1" fillId="0" borderId="0" xfId="0" applyNumberFormat="1" applyFont="1" applyFill="1" applyBorder="1" applyAlignment="1">
      <alignment/>
    </xf>
    <xf numFmtId="202" fontId="2" fillId="0" borderId="11" xfId="58" applyNumberFormat="1" applyFont="1" applyBorder="1">
      <alignment/>
      <protection/>
    </xf>
    <xf numFmtId="202" fontId="1" fillId="0" borderId="0" xfId="58" applyNumberFormat="1" applyFont="1" applyFill="1" applyAlignment="1">
      <alignment horizontal="right" vertical="center"/>
      <protection/>
    </xf>
    <xf numFmtId="202" fontId="1" fillId="0" borderId="0" xfId="58" applyNumberFormat="1" applyFont="1" quotePrefix="1">
      <alignment/>
      <protection/>
    </xf>
    <xf numFmtId="202" fontId="1" fillId="0" borderId="0" xfId="58" applyNumberFormat="1" applyFont="1" applyBorder="1" quotePrefix="1">
      <alignment/>
      <protection/>
    </xf>
    <xf numFmtId="202" fontId="1" fillId="0" borderId="14" xfId="58" applyNumberFormat="1" applyFont="1" applyBorder="1" quotePrefix="1">
      <alignment/>
      <protection/>
    </xf>
    <xf numFmtId="202" fontId="1" fillId="0" borderId="0" xfId="58" applyNumberFormat="1" applyFont="1" applyBorder="1" applyAlignment="1" quotePrefix="1">
      <alignment vertical="center"/>
      <protection/>
    </xf>
    <xf numFmtId="202" fontId="1" fillId="0" borderId="0" xfId="58" applyNumberFormat="1" applyFont="1" applyBorder="1">
      <alignment/>
      <protection/>
    </xf>
    <xf numFmtId="202" fontId="1" fillId="0" borderId="14" xfId="58" applyNumberFormat="1" applyFont="1" applyBorder="1">
      <alignment/>
      <protection/>
    </xf>
    <xf numFmtId="202" fontId="1" fillId="0" borderId="0" xfId="58" applyNumberFormat="1" applyFont="1" applyFill="1" applyBorder="1">
      <alignment/>
      <protection/>
    </xf>
    <xf numFmtId="202" fontId="1" fillId="0" borderId="0" xfId="42" applyNumberFormat="1" applyFont="1" applyAlignment="1">
      <alignment/>
    </xf>
    <xf numFmtId="202" fontId="1" fillId="0" borderId="0" xfId="42" applyNumberFormat="1" applyFont="1" applyAlignment="1">
      <alignment horizontal="right"/>
    </xf>
    <xf numFmtId="202" fontId="1" fillId="0" borderId="0" xfId="58" applyNumberFormat="1" applyFont="1" applyBorder="1" applyAlignment="1">
      <alignment horizontal="right"/>
      <protection/>
    </xf>
    <xf numFmtId="202" fontId="1" fillId="0" borderId="0" xfId="58" applyNumberFormat="1" applyFont="1" applyFill="1">
      <alignment/>
      <protection/>
    </xf>
    <xf numFmtId="202" fontId="2" fillId="0" borderId="10" xfId="58" applyNumberFormat="1" applyFont="1" applyFill="1" applyBorder="1">
      <alignment/>
      <protection/>
    </xf>
    <xf numFmtId="202" fontId="2" fillId="0" borderId="0" xfId="58" applyNumberFormat="1" applyFont="1" applyFill="1" applyBorder="1">
      <alignment/>
      <protection/>
    </xf>
    <xf numFmtId="202" fontId="1" fillId="0" borderId="11" xfId="58" applyNumberFormat="1" applyFont="1" applyFill="1" applyBorder="1">
      <alignment/>
      <protection/>
    </xf>
    <xf numFmtId="202" fontId="0" fillId="0" borderId="0" xfId="0" applyNumberFormat="1" applyAlignment="1">
      <alignment wrapText="1"/>
    </xf>
    <xf numFmtId="202" fontId="1" fillId="0" borderId="10" xfId="58" applyNumberFormat="1" applyFont="1" applyFill="1" applyBorder="1">
      <alignment/>
      <protection/>
    </xf>
    <xf numFmtId="202" fontId="0" fillId="0" borderId="10" xfId="0" applyNumberFormat="1" applyBorder="1" applyAlignment="1">
      <alignment wrapText="1"/>
    </xf>
    <xf numFmtId="202" fontId="0" fillId="0" borderId="10" xfId="0" applyNumberFormat="1" applyFill="1" applyBorder="1" applyAlignment="1">
      <alignment/>
    </xf>
    <xf numFmtId="202" fontId="0" fillId="0" borderId="11" xfId="0" applyNumberFormat="1" applyFill="1" applyBorder="1" applyAlignment="1">
      <alignment/>
    </xf>
    <xf numFmtId="202" fontId="2" fillId="0" borderId="11" xfId="58" applyNumberFormat="1" applyFont="1" applyFill="1" applyBorder="1">
      <alignment/>
      <protection/>
    </xf>
    <xf numFmtId="0" fontId="1" fillId="0" borderId="14" xfId="0" applyNumberFormat="1" applyFont="1" applyFill="1" applyBorder="1" applyAlignment="1">
      <alignment horizontal="right"/>
    </xf>
    <xf numFmtId="0" fontId="2" fillId="0" borderId="14" xfId="0" applyNumberFormat="1" applyFont="1" applyFill="1" applyBorder="1" applyAlignment="1">
      <alignment horizontal="right"/>
    </xf>
    <xf numFmtId="0" fontId="1" fillId="0" borderId="0" xfId="0" applyNumberFormat="1" applyFont="1" applyBorder="1" applyAlignment="1">
      <alignment horizontal="right" wrapText="1"/>
    </xf>
    <xf numFmtId="0" fontId="2" fillId="0" borderId="0" xfId="0" applyNumberFormat="1" applyFont="1" applyBorder="1" applyAlignment="1">
      <alignment horizontal="right" wrapText="1"/>
    </xf>
    <xf numFmtId="0" fontId="1" fillId="0" borderId="10" xfId="0" applyNumberFormat="1" applyFont="1" applyBorder="1" applyAlignment="1">
      <alignment horizontal="right" wrapText="1"/>
    </xf>
    <xf numFmtId="0" fontId="2" fillId="0" borderId="10" xfId="0" applyNumberFormat="1" applyFont="1" applyBorder="1" applyAlignment="1">
      <alignment horizontal="right" wrapText="1"/>
    </xf>
    <xf numFmtId="0" fontId="1" fillId="0" borderId="13" xfId="0" applyNumberFormat="1" applyFont="1" applyFill="1" applyBorder="1" applyAlignment="1">
      <alignment horizontal="right"/>
    </xf>
    <xf numFmtId="0" fontId="2" fillId="0" borderId="13" xfId="0" applyNumberFormat="1" applyFont="1" applyFill="1" applyBorder="1" applyAlignment="1">
      <alignment horizontal="right"/>
    </xf>
    <xf numFmtId="202" fontId="1" fillId="0" borderId="13" xfId="0" applyNumberFormat="1" applyFont="1" applyBorder="1" applyAlignment="1">
      <alignment/>
    </xf>
    <xf numFmtId="202" fontId="1" fillId="0" borderId="0" xfId="0" applyNumberFormat="1" applyFont="1" applyFill="1" applyAlignment="1">
      <alignment vertical="top"/>
    </xf>
    <xf numFmtId="202" fontId="2" fillId="0" borderId="13" xfId="0" applyNumberFormat="1" applyFont="1" applyFill="1" applyBorder="1" applyAlignment="1">
      <alignment vertical="top"/>
    </xf>
    <xf numFmtId="202" fontId="2" fillId="0" borderId="13" xfId="0" applyNumberFormat="1" applyFont="1" applyBorder="1" applyAlignment="1">
      <alignment/>
    </xf>
    <xf numFmtId="202" fontId="2" fillId="0" borderId="0" xfId="0" applyNumberFormat="1" applyFont="1" applyFill="1" applyAlignment="1">
      <alignment vertical="top"/>
    </xf>
    <xf numFmtId="202" fontId="1" fillId="0" borderId="0" xfId="0" applyNumberFormat="1" applyFont="1" applyFill="1" applyAlignment="1">
      <alignment vertical="top"/>
    </xf>
    <xf numFmtId="202" fontId="2" fillId="0" borderId="0" xfId="0" applyNumberFormat="1" applyFont="1" applyAlignment="1">
      <alignment/>
    </xf>
    <xf numFmtId="202" fontId="2" fillId="0" borderId="0" xfId="0" applyNumberFormat="1" applyFont="1" applyBorder="1" applyAlignment="1">
      <alignment/>
    </xf>
    <xf numFmtId="202" fontId="2" fillId="0" borderId="0" xfId="0" applyNumberFormat="1" applyFont="1" applyFill="1" applyAlignment="1">
      <alignment horizontal="right" vertical="top"/>
    </xf>
    <xf numFmtId="202" fontId="2" fillId="0" borderId="10" xfId="0" applyNumberFormat="1" applyFont="1" applyFill="1" applyBorder="1" applyAlignment="1">
      <alignment vertical="top"/>
    </xf>
    <xf numFmtId="202" fontId="2" fillId="0" borderId="10" xfId="0" applyNumberFormat="1" applyFont="1" applyBorder="1" applyAlignment="1">
      <alignment/>
    </xf>
    <xf numFmtId="202" fontId="2" fillId="0" borderId="0" xfId="0" applyNumberFormat="1" applyFont="1" applyAlignment="1">
      <alignment vertical="top"/>
    </xf>
    <xf numFmtId="202" fontId="2" fillId="0" borderId="12" xfId="0" applyNumberFormat="1" applyFont="1" applyBorder="1" applyAlignment="1">
      <alignment vertical="top"/>
    </xf>
    <xf numFmtId="202" fontId="1" fillId="0" borderId="0" xfId="0" applyNumberFormat="1" applyFont="1" applyFill="1" applyBorder="1" applyAlignment="1">
      <alignment horizontal="right" vertical="top"/>
    </xf>
    <xf numFmtId="202" fontId="2" fillId="0" borderId="0" xfId="0" applyNumberFormat="1" applyFont="1" applyFill="1" applyBorder="1" applyAlignment="1">
      <alignment vertical="top"/>
    </xf>
    <xf numFmtId="202" fontId="1" fillId="0" borderId="0" xfId="0" applyNumberFormat="1" applyFont="1" applyFill="1" applyBorder="1" applyAlignment="1">
      <alignment vertical="top"/>
    </xf>
    <xf numFmtId="202" fontId="1" fillId="0" borderId="14" xfId="58" applyNumberFormat="1" applyFont="1" applyFill="1" applyBorder="1">
      <alignment/>
      <protection/>
    </xf>
    <xf numFmtId="202" fontId="1" fillId="0" borderId="10" xfId="58" applyNumberFormat="1" applyFont="1" applyBorder="1" applyAlignment="1">
      <alignment horizontal="right"/>
      <protection/>
    </xf>
    <xf numFmtId="0" fontId="2" fillId="0" borderId="0" xfId="58" applyFont="1" applyBorder="1" applyAlignment="1">
      <alignment horizontal="right" wrapText="1"/>
      <protection/>
    </xf>
    <xf numFmtId="202" fontId="2" fillId="0" borderId="0" xfId="59" applyNumberFormat="1" applyFont="1" applyFill="1" applyBorder="1" applyAlignment="1">
      <alignment horizontal="right"/>
      <protection/>
    </xf>
    <xf numFmtId="202" fontId="2" fillId="0" borderId="0" xfId="0" applyNumberFormat="1" applyFont="1" applyAlignment="1">
      <alignment/>
    </xf>
    <xf numFmtId="202" fontId="2" fillId="0" borderId="12" xfId="0" applyNumberFormat="1" applyFont="1" applyBorder="1" applyAlignment="1">
      <alignment/>
    </xf>
    <xf numFmtId="202" fontId="2" fillId="0" borderId="0" xfId="58" applyNumberFormat="1" applyBorder="1" applyAlignment="1">
      <alignment vertical="center"/>
      <protection/>
    </xf>
    <xf numFmtId="202" fontId="2" fillId="0" borderId="15" xfId="58" applyNumberFormat="1" applyFont="1" applyBorder="1" applyAlignment="1">
      <alignment vertical="center"/>
      <protection/>
    </xf>
    <xf numFmtId="202" fontId="2" fillId="0" borderId="16" xfId="58" applyNumberFormat="1" applyFont="1" applyBorder="1" applyAlignment="1">
      <alignment vertical="center"/>
      <protection/>
    </xf>
    <xf numFmtId="202" fontId="2" fillId="0" borderId="0" xfId="58" applyNumberFormat="1" applyFont="1" applyBorder="1" applyAlignment="1">
      <alignment vertical="center"/>
      <protection/>
    </xf>
    <xf numFmtId="0" fontId="2" fillId="0" borderId="0" xfId="58" applyFont="1" applyFill="1" applyAlignment="1">
      <alignment vertical="top" wrapText="1"/>
      <protection/>
    </xf>
    <xf numFmtId="0" fontId="4" fillId="0" borderId="0" xfId="58" applyFont="1" applyFill="1" applyAlignment="1">
      <alignment horizontal="right"/>
      <protection/>
    </xf>
    <xf numFmtId="49" fontId="11" fillId="0" borderId="0" xfId="0" applyNumberFormat="1" applyFont="1" applyAlignment="1">
      <alignment vertical="top" wrapText="1"/>
    </xf>
    <xf numFmtId="49" fontId="6" fillId="0" borderId="0" xfId="0" applyNumberFormat="1" applyFont="1" applyAlignment="1">
      <alignment horizontal="right" vertical="top" wrapText="1"/>
    </xf>
    <xf numFmtId="49" fontId="11" fillId="0" borderId="0" xfId="0" applyNumberFormat="1" applyFont="1" applyAlignment="1">
      <alignment horizontal="right" vertical="top" wrapText="1"/>
    </xf>
    <xf numFmtId="0" fontId="2" fillId="0" borderId="0" xfId="58" applyBorder="1" applyAlignment="1">
      <alignment vertical="top"/>
      <protection/>
    </xf>
    <xf numFmtId="202" fontId="2" fillId="0" borderId="0" xfId="0" applyNumberFormat="1" applyFont="1" applyBorder="1" applyAlignment="1">
      <alignment/>
    </xf>
    <xf numFmtId="0" fontId="2" fillId="0" borderId="0" xfId="0" applyFont="1" applyAlignment="1">
      <alignment wrapText="1"/>
    </xf>
    <xf numFmtId="0" fontId="1" fillId="0" borderId="0" xfId="0" applyFont="1" applyBorder="1" applyAlignment="1">
      <alignment horizontal="right" vertical="top"/>
    </xf>
    <xf numFmtId="177" fontId="1" fillId="0" borderId="0" xfId="0" applyNumberFormat="1" applyFont="1" applyBorder="1" applyAlignment="1" quotePrefix="1">
      <alignment horizontal="right" vertical="top"/>
    </xf>
    <xf numFmtId="177" fontId="1" fillId="0" borderId="0" xfId="0" applyNumberFormat="1" applyFont="1" applyFill="1" applyBorder="1" applyAlignment="1" quotePrefix="1">
      <alignment horizontal="center" vertical="top"/>
    </xf>
    <xf numFmtId="0" fontId="1" fillId="0" borderId="0" xfId="0" applyFont="1" applyBorder="1" applyAlignment="1">
      <alignment horizontal="center" vertical="top"/>
    </xf>
    <xf numFmtId="178" fontId="7" fillId="0" borderId="0" xfId="62" applyNumberFormat="1" applyFont="1" applyBorder="1" applyAlignment="1">
      <alignment horizontal="right" vertical="top" wrapText="1"/>
    </xf>
    <xf numFmtId="205" fontId="2" fillId="35" borderId="0" xfId="0" applyNumberFormat="1" applyFont="1" applyFill="1" applyBorder="1" applyAlignment="1">
      <alignment horizontal="right" vertical="center"/>
    </xf>
    <xf numFmtId="205" fontId="1" fillId="35" borderId="0" xfId="0" applyNumberFormat="1" applyFont="1" applyFill="1" applyBorder="1" applyAlignment="1">
      <alignment horizontal="right" vertical="center"/>
    </xf>
    <xf numFmtId="206" fontId="1" fillId="35" borderId="0" xfId="0" applyNumberFormat="1" applyFont="1" applyFill="1" applyBorder="1" applyAlignment="1">
      <alignment horizontal="right" vertical="center"/>
    </xf>
    <xf numFmtId="0" fontId="4" fillId="0" borderId="0" xfId="58" applyFont="1" applyAlignment="1">
      <alignment horizontal="right" wrapText="1"/>
      <protection/>
    </xf>
    <xf numFmtId="49" fontId="7" fillId="0" borderId="0" xfId="0" applyNumberFormat="1" applyFont="1" applyAlignment="1">
      <alignment horizontal="left" vertical="top"/>
    </xf>
    <xf numFmtId="0" fontId="4" fillId="0" borderId="0" xfId="58" applyFont="1" applyAlignment="1">
      <alignment horizontal="right" vertical="center"/>
      <protection/>
    </xf>
    <xf numFmtId="0" fontId="1" fillId="0" borderId="0" xfId="0" applyNumberFormat="1" applyFont="1" applyBorder="1" applyAlignment="1">
      <alignment horizontal="center" vertical="top"/>
    </xf>
    <xf numFmtId="202" fontId="2" fillId="0" borderId="17" xfId="58" applyNumberFormat="1" applyFont="1" applyBorder="1">
      <alignment/>
      <protection/>
    </xf>
    <xf numFmtId="202" fontId="2" fillId="0" borderId="18" xfId="58" applyNumberFormat="1" applyFont="1" applyBorder="1">
      <alignment/>
      <protection/>
    </xf>
    <xf numFmtId="202" fontId="1" fillId="0" borderId="19" xfId="0" applyNumberFormat="1" applyFont="1" applyBorder="1" applyAlignment="1">
      <alignment/>
    </xf>
    <xf numFmtId="202" fontId="1" fillId="0" borderId="20" xfId="0" applyNumberFormat="1" applyFont="1" applyBorder="1" applyAlignment="1">
      <alignment/>
    </xf>
    <xf numFmtId="206" fontId="1" fillId="0" borderId="0" xfId="58" applyNumberFormat="1" applyFont="1">
      <alignment/>
      <protection/>
    </xf>
    <xf numFmtId="206" fontId="2" fillId="0" borderId="0" xfId="0" applyNumberFormat="1" applyFont="1" applyFill="1" applyAlignment="1">
      <alignment/>
    </xf>
    <xf numFmtId="0" fontId="11" fillId="33" borderId="0" xfId="0" applyFont="1" applyFill="1" applyBorder="1" applyAlignment="1">
      <alignment horizontal="right" vertical="top"/>
    </xf>
    <xf numFmtId="49" fontId="17" fillId="0" borderId="0" xfId="0" applyNumberFormat="1" applyFont="1" applyBorder="1" applyAlignment="1">
      <alignment horizontal="right"/>
    </xf>
    <xf numFmtId="202" fontId="24" fillId="0" borderId="0" xfId="0" applyNumberFormat="1" applyFont="1" applyBorder="1" applyAlignment="1">
      <alignment horizontal="right"/>
    </xf>
    <xf numFmtId="202" fontId="23" fillId="0" borderId="0" xfId="0" applyNumberFormat="1" applyFont="1" applyBorder="1" applyAlignment="1">
      <alignment horizontal="right"/>
    </xf>
    <xf numFmtId="0" fontId="2" fillId="0" borderId="0" xfId="0" applyFont="1" applyFill="1" applyAlignment="1">
      <alignment horizontal="right" vertical="top"/>
    </xf>
    <xf numFmtId="179" fontId="2" fillId="0" borderId="0" xfId="0" applyNumberFormat="1" applyFont="1" applyFill="1" applyAlignment="1">
      <alignment vertical="top"/>
    </xf>
    <xf numFmtId="179" fontId="2" fillId="0" borderId="0" xfId="0" applyNumberFormat="1" applyFont="1" applyFill="1" applyAlignment="1">
      <alignment horizontal="right" vertical="top"/>
    </xf>
    <xf numFmtId="0" fontId="2" fillId="0" borderId="10" xfId="0" applyFont="1" applyFill="1" applyBorder="1" applyAlignment="1">
      <alignment vertical="top"/>
    </xf>
    <xf numFmtId="179" fontId="2" fillId="0" borderId="10" xfId="0" applyNumberFormat="1" applyFont="1" applyFill="1" applyBorder="1" applyAlignment="1">
      <alignment vertical="top"/>
    </xf>
    <xf numFmtId="0" fontId="11" fillId="0" borderId="0" xfId="0" applyFont="1" applyBorder="1" applyAlignment="1">
      <alignment vertical="top" wrapText="1"/>
    </xf>
    <xf numFmtId="0" fontId="11" fillId="0" borderId="14" xfId="0" applyFont="1" applyBorder="1" applyAlignment="1">
      <alignment vertical="top" wrapText="1"/>
    </xf>
    <xf numFmtId="0" fontId="11" fillId="0" borderId="0" xfId="0" applyFont="1" applyBorder="1" applyAlignment="1" quotePrefix="1">
      <alignment horizontal="right" vertical="top"/>
    </xf>
    <xf numFmtId="0" fontId="11" fillId="33" borderId="0" xfId="0" applyFont="1" applyFill="1" applyBorder="1" applyAlignment="1" quotePrefix="1">
      <alignment horizontal="right" vertical="top"/>
    </xf>
    <xf numFmtId="0" fontId="11" fillId="33" borderId="0" xfId="0" applyFont="1" applyFill="1" applyBorder="1" applyAlignment="1">
      <alignment vertical="top"/>
    </xf>
    <xf numFmtId="202" fontId="0" fillId="0" borderId="12" xfId="58" applyNumberFormat="1" applyFont="1" applyBorder="1">
      <alignment/>
      <protection/>
    </xf>
    <xf numFmtId="202" fontId="2" fillId="0" borderId="10" xfId="0" applyNumberFormat="1" applyFont="1" applyBorder="1" applyAlignment="1">
      <alignment/>
    </xf>
    <xf numFmtId="205" fontId="2" fillId="35" borderId="0" xfId="0" applyNumberFormat="1" applyFont="1" applyFill="1" applyBorder="1" applyAlignment="1">
      <alignment horizontal="right" vertical="center"/>
    </xf>
    <xf numFmtId="9" fontId="2" fillId="0" borderId="0" xfId="0" applyNumberFormat="1" applyFont="1" applyAlignment="1">
      <alignment horizontal="right"/>
    </xf>
    <xf numFmtId="9" fontId="2" fillId="0" borderId="12" xfId="0" applyNumberFormat="1" applyFont="1" applyBorder="1" applyAlignment="1">
      <alignment horizontal="right"/>
    </xf>
    <xf numFmtId="206" fontId="2" fillId="35" borderId="0" xfId="0" applyNumberFormat="1" applyFont="1" applyFill="1" applyBorder="1" applyAlignment="1">
      <alignment horizontal="right" vertical="center"/>
    </xf>
    <xf numFmtId="9" fontId="2" fillId="0" borderId="13" xfId="0" applyNumberFormat="1" applyFont="1" applyBorder="1" applyAlignment="1">
      <alignment horizontal="right"/>
    </xf>
    <xf numFmtId="0" fontId="2" fillId="33" borderId="0" xfId="0" applyFont="1" applyFill="1" applyAlignment="1">
      <alignment wrapText="1"/>
    </xf>
    <xf numFmtId="0" fontId="0" fillId="0" borderId="0" xfId="0" applyAlignment="1">
      <alignment horizontal="justify" vertical="top"/>
    </xf>
    <xf numFmtId="0" fontId="0" fillId="0" borderId="0" xfId="0" applyFont="1" applyAlignment="1">
      <alignment horizontal="justify" vertical="top" wrapText="1"/>
    </xf>
    <xf numFmtId="0" fontId="2" fillId="33" borderId="0" xfId="58" applyFont="1" applyFill="1">
      <alignment/>
      <protection/>
    </xf>
    <xf numFmtId="0" fontId="0" fillId="33" borderId="0" xfId="0" applyFill="1" applyAlignment="1">
      <alignment/>
    </xf>
    <xf numFmtId="0" fontId="4" fillId="33" borderId="0" xfId="0" applyFont="1" applyFill="1" applyAlignment="1">
      <alignment horizontal="right"/>
    </xf>
    <xf numFmtId="0" fontId="17" fillId="33" borderId="0" xfId="0" applyFont="1" applyFill="1" applyAlignment="1">
      <alignment/>
    </xf>
    <xf numFmtId="0" fontId="17" fillId="33" borderId="0" xfId="0" applyFont="1" applyFill="1" applyAlignment="1">
      <alignment horizontal="right"/>
    </xf>
    <xf numFmtId="0" fontId="24" fillId="33" borderId="0" xfId="0" applyFont="1" applyFill="1" applyBorder="1" applyAlignment="1">
      <alignment horizontal="center" vertical="top" wrapText="1"/>
    </xf>
    <xf numFmtId="0" fontId="23" fillId="33" borderId="0" xfId="0" applyFont="1" applyFill="1" applyBorder="1" applyAlignment="1">
      <alignment horizontal="right" wrapText="1"/>
    </xf>
    <xf numFmtId="0" fontId="24" fillId="33" borderId="0" xfId="0" applyFont="1" applyFill="1" applyBorder="1" applyAlignment="1">
      <alignment horizontal="right" wrapText="1"/>
    </xf>
    <xf numFmtId="173" fontId="23" fillId="33" borderId="0" xfId="0" applyNumberFormat="1" applyFont="1" applyFill="1" applyAlignment="1">
      <alignment horizontal="right" wrapText="1"/>
    </xf>
    <xf numFmtId="173" fontId="24" fillId="33" borderId="0" xfId="0" applyNumberFormat="1" applyFont="1" applyFill="1" applyAlignment="1">
      <alignment horizontal="right" wrapText="1"/>
    </xf>
    <xf numFmtId="173" fontId="24" fillId="33" borderId="0" xfId="0" applyNumberFormat="1" applyFont="1" applyFill="1" applyBorder="1" applyAlignment="1">
      <alignment horizontal="right" wrapText="1"/>
    </xf>
    <xf numFmtId="173" fontId="23" fillId="33" borderId="0" xfId="0" applyNumberFormat="1" applyFont="1" applyFill="1" applyBorder="1" applyAlignment="1">
      <alignment horizontal="right" wrapText="1"/>
    </xf>
    <xf numFmtId="173" fontId="23" fillId="33" borderId="10" xfId="0" applyNumberFormat="1" applyFont="1" applyFill="1" applyBorder="1" applyAlignment="1">
      <alignment horizontal="right" wrapText="1"/>
    </xf>
    <xf numFmtId="173" fontId="24" fillId="33" borderId="10" xfId="0" applyNumberFormat="1" applyFont="1" applyFill="1" applyBorder="1" applyAlignment="1">
      <alignment horizontal="right" wrapText="1"/>
    </xf>
    <xf numFmtId="202" fontId="23" fillId="33" borderId="0" xfId="0" applyNumberFormat="1" applyFont="1" applyFill="1" applyAlignment="1">
      <alignment horizontal="right" wrapText="1"/>
    </xf>
    <xf numFmtId="202" fontId="24" fillId="33" borderId="0" xfId="0" applyNumberFormat="1" applyFont="1" applyFill="1" applyAlignment="1">
      <alignment horizontal="right" wrapText="1"/>
    </xf>
    <xf numFmtId="202" fontId="23" fillId="33" borderId="10" xfId="0" applyNumberFormat="1" applyFont="1" applyFill="1" applyBorder="1" applyAlignment="1">
      <alignment horizontal="right" wrapText="1"/>
    </xf>
    <xf numFmtId="202" fontId="24" fillId="33" borderId="10" xfId="0" applyNumberFormat="1" applyFont="1" applyFill="1" applyBorder="1" applyAlignment="1">
      <alignment horizontal="right" wrapText="1"/>
    </xf>
    <xf numFmtId="202" fontId="23" fillId="33" borderId="0" xfId="0" applyNumberFormat="1" applyFont="1" applyFill="1" applyBorder="1" applyAlignment="1">
      <alignment horizontal="right" wrapText="1"/>
    </xf>
    <xf numFmtId="202" fontId="24" fillId="33" borderId="0" xfId="0" applyNumberFormat="1" applyFont="1" applyFill="1" applyBorder="1" applyAlignment="1">
      <alignment horizontal="right" wrapText="1"/>
    </xf>
    <xf numFmtId="0" fontId="2" fillId="33" borderId="0" xfId="0" applyFont="1" applyFill="1" applyAlignment="1">
      <alignment/>
    </xf>
    <xf numFmtId="0" fontId="1" fillId="33" borderId="0" xfId="58" applyFont="1" applyFill="1">
      <alignment/>
      <protection/>
    </xf>
    <xf numFmtId="0" fontId="1" fillId="33" borderId="0" xfId="58" applyFont="1" applyFill="1" applyAlignment="1">
      <alignment horizontal="right" wrapText="1"/>
      <protection/>
    </xf>
    <xf numFmtId="0" fontId="1" fillId="33" borderId="10" xfId="58" applyFont="1" applyFill="1" applyBorder="1">
      <alignment/>
      <protection/>
    </xf>
    <xf numFmtId="0" fontId="1" fillId="33" borderId="10" xfId="58" applyFont="1" applyFill="1" applyBorder="1" applyAlignment="1">
      <alignment horizontal="right"/>
      <protection/>
    </xf>
    <xf numFmtId="172" fontId="2" fillId="33" borderId="0" xfId="58" applyNumberFormat="1" applyFont="1" applyFill="1">
      <alignment/>
      <protection/>
    </xf>
    <xf numFmtId="173" fontId="2" fillId="33" borderId="0" xfId="58" applyNumberFormat="1" applyFont="1" applyFill="1" applyAlignment="1">
      <alignment vertical="center"/>
      <protection/>
    </xf>
    <xf numFmtId="173" fontId="2" fillId="33" borderId="0" xfId="58" applyNumberFormat="1" applyFont="1" applyFill="1" applyAlignment="1">
      <alignment horizontal="right" vertical="center"/>
      <protection/>
    </xf>
    <xf numFmtId="174" fontId="2" fillId="33" borderId="0" xfId="59" applyNumberFormat="1" applyFont="1" applyFill="1" applyBorder="1" applyAlignment="1">
      <alignment horizontal="right" vertical="center"/>
      <protection/>
    </xf>
    <xf numFmtId="0" fontId="2" fillId="33" borderId="10" xfId="0" applyFont="1" applyFill="1" applyBorder="1" applyAlignment="1">
      <alignment wrapText="1"/>
    </xf>
    <xf numFmtId="173" fontId="2" fillId="33" borderId="10" xfId="58" applyNumberFormat="1" applyFont="1" applyFill="1" applyBorder="1" applyAlignment="1">
      <alignment vertical="center"/>
      <protection/>
    </xf>
    <xf numFmtId="173" fontId="2" fillId="33" borderId="10" xfId="58" applyNumberFormat="1" applyFont="1" applyFill="1" applyBorder="1" applyAlignment="1">
      <alignment horizontal="right" vertical="center"/>
      <protection/>
    </xf>
    <xf numFmtId="174" fontId="2" fillId="33" borderId="10" xfId="59" applyNumberFormat="1" applyFont="1" applyFill="1" applyBorder="1" applyAlignment="1">
      <alignment horizontal="right" vertical="center"/>
      <protection/>
    </xf>
    <xf numFmtId="173" fontId="2" fillId="33" borderId="0" xfId="58" applyNumberFormat="1" applyFont="1" applyFill="1" applyAlignment="1">
      <alignment/>
      <protection/>
    </xf>
    <xf numFmtId="175" fontId="2" fillId="33" borderId="0" xfId="58" applyNumberFormat="1" applyFont="1" applyFill="1" applyAlignment="1">
      <alignment vertical="center"/>
      <protection/>
    </xf>
    <xf numFmtId="172" fontId="2" fillId="33" borderId="0" xfId="58" applyNumberFormat="1" applyFont="1" applyFill="1" applyAlignment="1">
      <alignment horizontal="right" vertical="center"/>
      <protection/>
    </xf>
    <xf numFmtId="174" fontId="2" fillId="33" borderId="0" xfId="58" applyNumberFormat="1" applyFont="1" applyFill="1" applyAlignment="1">
      <alignment/>
      <protection/>
    </xf>
    <xf numFmtId="173" fontId="2" fillId="33" borderId="0" xfId="58" applyNumberFormat="1" applyFont="1" applyFill="1" applyBorder="1" applyAlignment="1">
      <alignment vertical="center"/>
      <protection/>
    </xf>
    <xf numFmtId="175" fontId="2" fillId="33" borderId="10" xfId="58" applyNumberFormat="1" applyFont="1" applyFill="1" applyBorder="1" applyAlignment="1">
      <alignment vertical="center"/>
      <protection/>
    </xf>
    <xf numFmtId="0" fontId="2" fillId="33" borderId="10" xfId="0" applyFont="1" applyFill="1" applyBorder="1" applyAlignment="1">
      <alignment/>
    </xf>
    <xf numFmtId="0" fontId="2" fillId="33" borderId="10" xfId="0" applyFont="1" applyFill="1" applyBorder="1" applyAlignment="1">
      <alignment horizontal="right"/>
    </xf>
    <xf numFmtId="173" fontId="2" fillId="33" borderId="11" xfId="0" applyNumberFormat="1" applyFont="1" applyFill="1" applyBorder="1" applyAlignment="1">
      <alignment/>
    </xf>
    <xf numFmtId="174" fontId="2" fillId="33" borderId="11" xfId="59" applyNumberFormat="1" applyFont="1" applyFill="1" applyBorder="1" applyAlignment="1">
      <alignment horizontal="right" vertical="center"/>
      <protection/>
    </xf>
    <xf numFmtId="0" fontId="2" fillId="33" borderId="0" xfId="0" applyFont="1" applyFill="1" applyBorder="1" applyAlignment="1">
      <alignment/>
    </xf>
    <xf numFmtId="0" fontId="11" fillId="0" borderId="0" xfId="59" applyFont="1" applyAlignment="1">
      <alignment horizontal="justify" vertical="top" wrapText="1"/>
      <protection/>
    </xf>
    <xf numFmtId="0" fontId="17" fillId="0" borderId="0" xfId="58" applyFont="1" applyBorder="1" applyAlignment="1">
      <alignment wrapText="1"/>
      <protection/>
    </xf>
    <xf numFmtId="0" fontId="11" fillId="0" borderId="0" xfId="0" applyFont="1" applyAlignment="1">
      <alignment wrapText="1"/>
    </xf>
    <xf numFmtId="173" fontId="17" fillId="0" borderId="0" xfId="58" applyNumberFormat="1" applyFont="1" applyFill="1">
      <alignment/>
      <protection/>
    </xf>
    <xf numFmtId="0" fontId="2" fillId="33" borderId="0" xfId="58" applyFill="1">
      <alignment/>
      <protection/>
    </xf>
    <xf numFmtId="0" fontId="6" fillId="33" borderId="0" xfId="58" applyFont="1" applyFill="1">
      <alignment/>
      <protection/>
    </xf>
    <xf numFmtId="0" fontId="1" fillId="33" borderId="0" xfId="58" applyFont="1" applyFill="1" applyAlignment="1">
      <alignment horizontal="right"/>
      <protection/>
    </xf>
    <xf numFmtId="37" fontId="2" fillId="33" borderId="0" xfId="59" applyNumberFormat="1" applyFont="1" applyFill="1">
      <alignment/>
      <protection/>
    </xf>
    <xf numFmtId="37" fontId="2" fillId="33" borderId="0" xfId="59" applyNumberFormat="1" applyFont="1" applyFill="1" applyAlignment="1">
      <alignment/>
      <protection/>
    </xf>
    <xf numFmtId="0" fontId="1" fillId="33" borderId="0" xfId="0" applyFont="1" applyFill="1" applyAlignment="1">
      <alignment wrapText="1"/>
    </xf>
    <xf numFmtId="0" fontId="1" fillId="33" borderId="0" xfId="59" applyFont="1" applyFill="1" applyBorder="1" applyAlignment="1">
      <alignment horizontal="right" wrapText="1"/>
      <protection/>
    </xf>
    <xf numFmtId="0" fontId="2" fillId="33" borderId="0" xfId="0" applyFont="1" applyFill="1" applyBorder="1" applyAlignment="1">
      <alignment horizontal="right" wrapText="1"/>
    </xf>
    <xf numFmtId="0" fontId="1" fillId="33" borderId="10" xfId="0" applyFont="1" applyFill="1" applyBorder="1" applyAlignment="1">
      <alignment/>
    </xf>
    <xf numFmtId="37" fontId="2" fillId="33" borderId="10" xfId="59" applyNumberFormat="1" applyFont="1" applyFill="1" applyBorder="1">
      <alignment/>
      <protection/>
    </xf>
    <xf numFmtId="0" fontId="1" fillId="33" borderId="10" xfId="59" applyFont="1" applyFill="1" applyBorder="1" applyAlignment="1">
      <alignment horizontal="right" wrapText="1"/>
      <protection/>
    </xf>
    <xf numFmtId="0" fontId="2" fillId="33" borderId="10" xfId="59" applyFont="1" applyFill="1" applyBorder="1" applyAlignment="1">
      <alignment horizontal="right" wrapText="1"/>
      <protection/>
    </xf>
    <xf numFmtId="37" fontId="2" fillId="33" borderId="10" xfId="59" applyNumberFormat="1" applyFont="1" applyFill="1" applyBorder="1" applyAlignment="1">
      <alignment/>
      <protection/>
    </xf>
    <xf numFmtId="0" fontId="1" fillId="33" borderId="0" xfId="0" applyFont="1" applyFill="1" applyBorder="1" applyAlignment="1">
      <alignment/>
    </xf>
    <xf numFmtId="180" fontId="1" fillId="33" borderId="0" xfId="0" applyNumberFormat="1" applyFont="1" applyFill="1" applyBorder="1" applyAlignment="1">
      <alignment/>
    </xf>
    <xf numFmtId="180" fontId="2" fillId="33" borderId="0" xfId="59" applyNumberFormat="1" applyFont="1" applyFill="1">
      <alignment/>
      <protection/>
    </xf>
    <xf numFmtId="180" fontId="2" fillId="33" borderId="0" xfId="0" applyNumberFormat="1" applyFont="1" applyFill="1" applyBorder="1" applyAlignment="1">
      <alignment/>
    </xf>
    <xf numFmtId="180" fontId="2" fillId="33" borderId="0" xfId="59" applyNumberFormat="1" applyFont="1" applyFill="1" applyAlignment="1">
      <alignment/>
      <protection/>
    </xf>
    <xf numFmtId="180" fontId="1" fillId="33" borderId="0" xfId="58" applyNumberFormat="1" applyFont="1" applyFill="1" applyAlignment="1">
      <alignment horizontal="right"/>
      <protection/>
    </xf>
    <xf numFmtId="180" fontId="2" fillId="33" borderId="0" xfId="58" applyNumberFormat="1" applyFont="1" applyFill="1" applyAlignment="1">
      <alignment horizontal="right"/>
      <protection/>
    </xf>
    <xf numFmtId="37" fontId="2" fillId="33" borderId="0" xfId="59" applyNumberFormat="1" applyFont="1" applyFill="1" applyBorder="1">
      <alignment/>
      <protection/>
    </xf>
    <xf numFmtId="180" fontId="1" fillId="33" borderId="0" xfId="58" applyNumberFormat="1" applyFont="1" applyFill="1" applyBorder="1" applyAlignment="1">
      <alignment horizontal="right"/>
      <protection/>
    </xf>
    <xf numFmtId="180" fontId="2" fillId="33" borderId="0" xfId="59" applyNumberFormat="1" applyFont="1" applyFill="1" applyBorder="1">
      <alignment/>
      <protection/>
    </xf>
    <xf numFmtId="180" fontId="2" fillId="33" borderId="0" xfId="59" applyNumberFormat="1" applyFont="1" applyFill="1" applyBorder="1" applyAlignment="1">
      <alignment/>
      <protection/>
    </xf>
    <xf numFmtId="0" fontId="2" fillId="33" borderId="0" xfId="58" applyFill="1" applyBorder="1">
      <alignment/>
      <protection/>
    </xf>
    <xf numFmtId="180" fontId="2" fillId="33" borderId="0" xfId="58" applyNumberFormat="1" applyFont="1" applyFill="1" applyBorder="1" applyAlignment="1">
      <alignment horizontal="right"/>
      <protection/>
    </xf>
    <xf numFmtId="180" fontId="1" fillId="33" borderId="10" xfId="0" applyNumberFormat="1" applyFont="1" applyFill="1" applyBorder="1" applyAlignment="1">
      <alignment/>
    </xf>
    <xf numFmtId="180" fontId="2" fillId="33" borderId="10" xfId="0" applyNumberFormat="1" applyFont="1" applyFill="1" applyBorder="1" applyAlignment="1">
      <alignment/>
    </xf>
    <xf numFmtId="180" fontId="1" fillId="33" borderId="0" xfId="0" applyNumberFormat="1" applyFont="1" applyFill="1" applyAlignment="1">
      <alignment wrapText="1"/>
    </xf>
    <xf numFmtId="180" fontId="2" fillId="33" borderId="0" xfId="0" applyNumberFormat="1" applyFont="1" applyFill="1" applyAlignment="1">
      <alignment wrapText="1"/>
    </xf>
    <xf numFmtId="180" fontId="1" fillId="33" borderId="10" xfId="58" applyNumberFormat="1" applyFont="1" applyFill="1" applyBorder="1" applyAlignment="1">
      <alignment horizontal="right"/>
      <protection/>
    </xf>
    <xf numFmtId="180" fontId="2" fillId="33" borderId="10" xfId="59" applyNumberFormat="1" applyFont="1" applyFill="1" applyBorder="1">
      <alignment/>
      <protection/>
    </xf>
    <xf numFmtId="180" fontId="2" fillId="33" borderId="10" xfId="59" applyNumberFormat="1" applyFont="1" applyFill="1" applyBorder="1" applyAlignment="1">
      <alignment/>
      <protection/>
    </xf>
    <xf numFmtId="0" fontId="1" fillId="33" borderId="13" xfId="58" applyFont="1" applyFill="1" applyBorder="1">
      <alignment/>
      <protection/>
    </xf>
    <xf numFmtId="180" fontId="1" fillId="33" borderId="13" xfId="58" applyNumberFormat="1" applyFont="1" applyFill="1" applyBorder="1">
      <alignment/>
      <protection/>
    </xf>
    <xf numFmtId="180" fontId="2" fillId="33" borderId="13" xfId="58" applyNumberFormat="1" applyFont="1" applyFill="1" applyBorder="1">
      <alignment/>
      <protection/>
    </xf>
    <xf numFmtId="0" fontId="2" fillId="33" borderId="13" xfId="58" applyFont="1" applyFill="1" applyBorder="1">
      <alignment/>
      <protection/>
    </xf>
    <xf numFmtId="0" fontId="2" fillId="33" borderId="10" xfId="58" applyFill="1" applyBorder="1">
      <alignment/>
      <protection/>
    </xf>
    <xf numFmtId="0" fontId="2" fillId="33" borderId="0" xfId="58" applyFont="1" applyFill="1">
      <alignment/>
      <protection/>
    </xf>
    <xf numFmtId="207" fontId="1" fillId="33" borderId="0" xfId="58" applyNumberFormat="1" applyFont="1" applyFill="1">
      <alignment/>
      <protection/>
    </xf>
    <xf numFmtId="207" fontId="2" fillId="33" borderId="0" xfId="58" applyNumberFormat="1" applyFill="1">
      <alignment/>
      <protection/>
    </xf>
    <xf numFmtId="0" fontId="2" fillId="33" borderId="11" xfId="58" applyFill="1" applyBorder="1">
      <alignment/>
      <protection/>
    </xf>
    <xf numFmtId="207" fontId="1" fillId="33" borderId="11" xfId="58" applyNumberFormat="1" applyFont="1" applyFill="1" applyBorder="1">
      <alignment/>
      <protection/>
    </xf>
    <xf numFmtId="207" fontId="2" fillId="33" borderId="11" xfId="58" applyNumberFormat="1" applyFill="1" applyBorder="1">
      <alignment/>
      <protection/>
    </xf>
    <xf numFmtId="0" fontId="0" fillId="0" borderId="0" xfId="58" applyFont="1" applyFill="1" applyBorder="1">
      <alignment/>
      <protection/>
    </xf>
    <xf numFmtId="173" fontId="17" fillId="0" borderId="0" xfId="58" applyNumberFormat="1" applyFont="1" applyAlignment="1">
      <alignment horizontal="right"/>
      <protection/>
    </xf>
    <xf numFmtId="173" fontId="0" fillId="0" borderId="0" xfId="58" applyNumberFormat="1" applyFont="1" applyAlignment="1">
      <alignment horizontal="right"/>
      <protection/>
    </xf>
    <xf numFmtId="202" fontId="29" fillId="0" borderId="0" xfId="0" applyNumberFormat="1" applyFont="1" applyBorder="1" applyAlignment="1">
      <alignment horizontal="right" vertical="top" wrapText="1"/>
    </xf>
    <xf numFmtId="202" fontId="29" fillId="0" borderId="0" xfId="0" applyNumberFormat="1" applyFont="1" applyBorder="1" applyAlignment="1">
      <alignment horizontal="right" wrapText="1"/>
    </xf>
    <xf numFmtId="0" fontId="17" fillId="0" borderId="0" xfId="0" applyFont="1" applyAlignment="1">
      <alignment horizontal="justify"/>
    </xf>
    <xf numFmtId="0" fontId="0" fillId="33" borderId="10" xfId="0" applyFill="1" applyBorder="1" applyAlignment="1">
      <alignment/>
    </xf>
    <xf numFmtId="0" fontId="0" fillId="33" borderId="0" xfId="0" applyFill="1" applyBorder="1" applyAlignment="1">
      <alignment/>
    </xf>
    <xf numFmtId="0" fontId="6" fillId="0" borderId="0" xfId="59" applyFont="1" applyAlignment="1">
      <alignment horizontal="left"/>
      <protection/>
    </xf>
    <xf numFmtId="0" fontId="43" fillId="0" borderId="0" xfId="0" applyFont="1" applyAlignment="1">
      <alignment horizontal="justify" wrapText="1"/>
    </xf>
    <xf numFmtId="0" fontId="6" fillId="0" borderId="0" xfId="59" applyFont="1" applyAlignment="1" quotePrefix="1">
      <alignment horizontal="left"/>
      <protection/>
    </xf>
    <xf numFmtId="0" fontId="6" fillId="0" borderId="0" xfId="0" applyFont="1" applyFill="1" applyAlignment="1">
      <alignment horizontal="left"/>
    </xf>
    <xf numFmtId="177" fontId="11" fillId="0" borderId="0" xfId="0" applyNumberFormat="1" applyFont="1" applyAlignment="1">
      <alignment horizontal="justify" vertical="top" wrapText="1"/>
    </xf>
    <xf numFmtId="0" fontId="0" fillId="0" borderId="0" xfId="0" applyAlignment="1">
      <alignment horizontal="left" vertical="top" wrapText="1" indent="2"/>
    </xf>
    <xf numFmtId="0" fontId="11" fillId="0" borderId="0" xfId="0" applyFont="1" applyAlignment="1">
      <alignment/>
    </xf>
    <xf numFmtId="0" fontId="6" fillId="0" borderId="0" xfId="58" applyFont="1" applyAlignment="1">
      <alignment horizontal="right" wrapText="1"/>
      <protection/>
    </xf>
    <xf numFmtId="0" fontId="6" fillId="0" borderId="0" xfId="58" applyFont="1" applyBorder="1" applyAlignment="1">
      <alignment horizontal="right"/>
      <protection/>
    </xf>
    <xf numFmtId="0" fontId="11" fillId="0" borderId="0" xfId="58" applyFont="1" applyAlignment="1">
      <alignment horizontal="right" wrapText="1"/>
      <protection/>
    </xf>
    <xf numFmtId="0" fontId="6" fillId="0" borderId="10" xfId="58" applyFont="1" applyFill="1" applyBorder="1">
      <alignment/>
      <protection/>
    </xf>
    <xf numFmtId="0" fontId="11" fillId="0" borderId="10" xfId="0" applyFont="1" applyBorder="1" applyAlignment="1">
      <alignment/>
    </xf>
    <xf numFmtId="0" fontId="11" fillId="0" borderId="10" xfId="58" applyFont="1" applyBorder="1">
      <alignment/>
      <protection/>
    </xf>
    <xf numFmtId="0" fontId="6" fillId="0" borderId="10" xfId="0" applyFont="1" applyBorder="1" applyAlignment="1">
      <alignment horizontal="right"/>
    </xf>
    <xf numFmtId="0" fontId="6" fillId="0" borderId="10" xfId="58" applyFont="1" applyBorder="1" applyAlignment="1">
      <alignment horizontal="right"/>
      <protection/>
    </xf>
    <xf numFmtId="0" fontId="11" fillId="0" borderId="10" xfId="58" applyFont="1" applyBorder="1" applyAlignment="1">
      <alignment horizontal="right"/>
      <protection/>
    </xf>
    <xf numFmtId="0" fontId="6" fillId="0" borderId="0" xfId="0" applyFont="1" applyAlignment="1">
      <alignment/>
    </xf>
    <xf numFmtId="0" fontId="11" fillId="0" borderId="0" xfId="0" applyFont="1" applyAlignment="1">
      <alignment horizontal="left" indent="1"/>
    </xf>
    <xf numFmtId="202" fontId="6" fillId="0" borderId="0" xfId="0" applyNumberFormat="1" applyFont="1" applyAlignment="1">
      <alignment/>
    </xf>
    <xf numFmtId="202" fontId="11" fillId="0" borderId="0" xfId="0" applyNumberFormat="1" applyFont="1" applyAlignment="1">
      <alignment/>
    </xf>
    <xf numFmtId="202" fontId="6" fillId="0" borderId="10" xfId="0" applyNumberFormat="1" applyFont="1" applyBorder="1" applyAlignment="1">
      <alignment/>
    </xf>
    <xf numFmtId="202" fontId="11" fillId="0" borderId="10" xfId="0" applyNumberFormat="1" applyFont="1" applyBorder="1" applyAlignment="1">
      <alignment/>
    </xf>
    <xf numFmtId="202" fontId="6" fillId="0" borderId="0" xfId="42" applyNumberFormat="1" applyFont="1" applyAlignment="1">
      <alignment/>
    </xf>
    <xf numFmtId="202" fontId="6" fillId="0" borderId="19" xfId="0" applyNumberFormat="1" applyFont="1" applyBorder="1" applyAlignment="1">
      <alignment/>
    </xf>
    <xf numFmtId="202" fontId="11" fillId="0" borderId="17" xfId="0" applyNumberFormat="1" applyFont="1" applyBorder="1" applyAlignment="1">
      <alignment/>
    </xf>
    <xf numFmtId="202" fontId="6" fillId="0" borderId="21" xfId="0" applyNumberFormat="1" applyFont="1" applyBorder="1" applyAlignment="1">
      <alignment/>
    </xf>
    <xf numFmtId="202" fontId="11" fillId="0" borderId="22" xfId="0" applyNumberFormat="1" applyFont="1" applyBorder="1" applyAlignment="1">
      <alignment/>
    </xf>
    <xf numFmtId="0" fontId="11" fillId="0" borderId="0" xfId="0" applyFont="1" applyAlignment="1">
      <alignment horizontal="left" indent="2"/>
    </xf>
    <xf numFmtId="202" fontId="6" fillId="0" borderId="20" xfId="0" applyNumberFormat="1" applyFont="1" applyBorder="1" applyAlignment="1">
      <alignment/>
    </xf>
    <xf numFmtId="202" fontId="11" fillId="0" borderId="18" xfId="0" applyNumberFormat="1" applyFont="1" applyBorder="1" applyAlignment="1">
      <alignment/>
    </xf>
    <xf numFmtId="0" fontId="11" fillId="0" borderId="11" xfId="0" applyFont="1" applyBorder="1" applyAlignment="1">
      <alignment/>
    </xf>
    <xf numFmtId="202" fontId="11" fillId="0" borderId="11" xfId="0" applyNumberFormat="1" applyFont="1" applyBorder="1" applyAlignment="1">
      <alignment/>
    </xf>
    <xf numFmtId="0" fontId="7" fillId="0" borderId="0" xfId="0" applyFont="1" applyAlignment="1">
      <alignment/>
    </xf>
    <xf numFmtId="0" fontId="6" fillId="0" borderId="0" xfId="0" applyFont="1" applyAlignment="1">
      <alignment horizontal="center"/>
    </xf>
    <xf numFmtId="0" fontId="11" fillId="0" borderId="0" xfId="58" applyFont="1" applyFill="1" applyBorder="1" applyAlignment="1">
      <alignment horizontal="justify"/>
      <protection/>
    </xf>
    <xf numFmtId="49" fontId="6" fillId="0" borderId="0" xfId="0" applyNumberFormat="1" applyFont="1" applyAlignment="1">
      <alignment horizontal="right"/>
    </xf>
    <xf numFmtId="49" fontId="11" fillId="0" borderId="0" xfId="0" applyNumberFormat="1" applyFont="1" applyAlignment="1">
      <alignment horizontal="right"/>
    </xf>
    <xf numFmtId="49" fontId="11" fillId="0" borderId="10" xfId="0" applyNumberFormat="1" applyFont="1" applyBorder="1" applyAlignment="1">
      <alignment horizontal="right"/>
    </xf>
    <xf numFmtId="202" fontId="6" fillId="0" borderId="0" xfId="0" applyNumberFormat="1" applyFont="1" applyAlignment="1">
      <alignment/>
    </xf>
    <xf numFmtId="202" fontId="11" fillId="0" borderId="0" xfId="0" applyNumberFormat="1" applyFont="1" applyAlignment="1">
      <alignment/>
    </xf>
    <xf numFmtId="49" fontId="11" fillId="0" borderId="11" xfId="0" applyNumberFormat="1" applyFont="1" applyBorder="1" applyAlignment="1">
      <alignment vertical="top"/>
    </xf>
    <xf numFmtId="177" fontId="11" fillId="0" borderId="11" xfId="0" applyNumberFormat="1" applyFont="1" applyBorder="1" applyAlignment="1">
      <alignment vertical="top"/>
    </xf>
    <xf numFmtId="202" fontId="6" fillId="0" borderId="11" xfId="0" applyNumberFormat="1" applyFont="1" applyBorder="1" applyAlignment="1">
      <alignment vertical="top"/>
    </xf>
    <xf numFmtId="202" fontId="11" fillId="0" borderId="11" xfId="0" applyNumberFormat="1" applyFont="1" applyBorder="1" applyAlignment="1">
      <alignment vertical="top"/>
    </xf>
    <xf numFmtId="0" fontId="6" fillId="0" borderId="0" xfId="0" applyFont="1" applyAlignment="1">
      <alignment horizontal="right"/>
    </xf>
    <xf numFmtId="0" fontId="11" fillId="0" borderId="0" xfId="0" applyFont="1" applyAlignment="1">
      <alignment horizontal="right"/>
    </xf>
    <xf numFmtId="0" fontId="6" fillId="0" borderId="10" xfId="0" applyFont="1" applyBorder="1" applyAlignment="1">
      <alignment horizontal="left"/>
    </xf>
    <xf numFmtId="0" fontId="11" fillId="0" borderId="10" xfId="0" applyFont="1" applyBorder="1" applyAlignment="1">
      <alignment horizontal="right"/>
    </xf>
    <xf numFmtId="202" fontId="6" fillId="0" borderId="0" xfId="0" applyNumberFormat="1" applyFont="1" applyAlignment="1">
      <alignment horizontal="right"/>
    </xf>
    <xf numFmtId="202" fontId="11" fillId="0" borderId="0" xfId="0" applyNumberFormat="1" applyFont="1" applyAlignment="1">
      <alignment horizontal="right"/>
    </xf>
    <xf numFmtId="202" fontId="6" fillId="0" borderId="0" xfId="0" applyNumberFormat="1" applyFont="1" applyBorder="1" applyAlignment="1">
      <alignment horizontal="right"/>
    </xf>
    <xf numFmtId="202" fontId="11" fillId="0" borderId="0" xfId="0" applyNumberFormat="1" applyFont="1" applyBorder="1" applyAlignment="1">
      <alignment horizontal="right"/>
    </xf>
    <xf numFmtId="0" fontId="11" fillId="0" borderId="12" xfId="0" applyFont="1" applyBorder="1" applyAlignment="1">
      <alignment/>
    </xf>
    <xf numFmtId="0" fontId="11" fillId="0" borderId="12" xfId="0" applyFont="1" applyBorder="1" applyAlignment="1">
      <alignment horizontal="right"/>
    </xf>
    <xf numFmtId="202" fontId="6" fillId="0" borderId="12" xfId="0" applyNumberFormat="1" applyFont="1" applyBorder="1" applyAlignment="1">
      <alignment horizontal="right"/>
    </xf>
    <xf numFmtId="202" fontId="11" fillId="0" borderId="12" xfId="0" applyNumberFormat="1" applyFont="1" applyBorder="1" applyAlignment="1">
      <alignment horizontal="right"/>
    </xf>
    <xf numFmtId="0" fontId="2" fillId="0" borderId="10" xfId="58" applyFont="1" applyBorder="1" applyAlignment="1">
      <alignment horizontal="left" wrapText="1"/>
      <protection/>
    </xf>
    <xf numFmtId="0" fontId="2" fillId="0" borderId="0" xfId="58" applyFont="1" applyAlignment="1">
      <alignment horizontal="justify" wrapText="1"/>
      <protection/>
    </xf>
    <xf numFmtId="0" fontId="0" fillId="0" borderId="0" xfId="0" applyFont="1" applyAlignment="1">
      <alignment horizontal="justify"/>
    </xf>
    <xf numFmtId="2" fontId="0" fillId="0" borderId="0" xfId="58" applyNumberFormat="1" applyFont="1" applyAlignment="1">
      <alignment horizontal="justify" wrapText="1"/>
      <protection/>
    </xf>
    <xf numFmtId="0" fontId="30" fillId="0" borderId="0" xfId="58" applyFont="1" applyBorder="1" applyAlignment="1">
      <alignment horizontal="right" wrapText="1"/>
      <protection/>
    </xf>
    <xf numFmtId="0" fontId="6" fillId="0" borderId="0" xfId="58" applyFont="1" applyFill="1" applyBorder="1">
      <alignment/>
      <protection/>
    </xf>
    <xf numFmtId="0" fontId="1" fillId="0" borderId="11" xfId="58" applyFont="1" applyBorder="1">
      <alignment/>
      <protection/>
    </xf>
    <xf numFmtId="0" fontId="11" fillId="0" borderId="10" xfId="58" applyFont="1" applyFill="1" applyBorder="1">
      <alignment/>
      <protection/>
    </xf>
    <xf numFmtId="0" fontId="2" fillId="0" borderId="11" xfId="58" applyFont="1" applyBorder="1">
      <alignment/>
      <protection/>
    </xf>
    <xf numFmtId="202" fontId="0" fillId="0" borderId="11" xfId="0" applyNumberFormat="1" applyFont="1" applyBorder="1" applyAlignment="1">
      <alignment vertical="top"/>
    </xf>
    <xf numFmtId="49" fontId="0" fillId="0" borderId="10" xfId="0" applyNumberFormat="1" applyFont="1" applyBorder="1" applyAlignment="1">
      <alignment/>
    </xf>
    <xf numFmtId="49" fontId="0" fillId="0" borderId="0" xfId="0" applyNumberFormat="1" applyFont="1" applyBorder="1" applyAlignment="1">
      <alignment/>
    </xf>
    <xf numFmtId="49" fontId="0" fillId="0" borderId="14" xfId="0" applyNumberFormat="1" applyFont="1" applyBorder="1" applyAlignment="1">
      <alignment/>
    </xf>
    <xf numFmtId="0" fontId="17" fillId="0" borderId="10" xfId="58" applyFont="1" applyFill="1" applyBorder="1">
      <alignment/>
      <protection/>
    </xf>
    <xf numFmtId="200" fontId="17" fillId="0" borderId="0" xfId="0" applyNumberFormat="1" applyFont="1" applyAlignment="1">
      <alignment/>
    </xf>
    <xf numFmtId="200" fontId="0" fillId="0" borderId="0" xfId="0" applyNumberFormat="1" applyFont="1" applyAlignment="1">
      <alignment/>
    </xf>
    <xf numFmtId="200" fontId="17" fillId="0" borderId="0" xfId="58" applyNumberFormat="1" applyFont="1" applyAlignment="1">
      <alignment horizontal="right"/>
      <protection/>
    </xf>
    <xf numFmtId="200" fontId="0" fillId="0" borderId="0" xfId="58" applyNumberFormat="1" applyFont="1" applyAlignment="1">
      <alignment horizontal="right"/>
      <protection/>
    </xf>
    <xf numFmtId="0" fontId="0" fillId="0" borderId="12" xfId="58" applyFont="1" applyFill="1" applyBorder="1">
      <alignment/>
      <protection/>
    </xf>
    <xf numFmtId="173" fontId="0" fillId="0" borderId="12" xfId="58" applyNumberFormat="1" applyFont="1" applyBorder="1">
      <alignment/>
      <protection/>
    </xf>
    <xf numFmtId="200" fontId="17" fillId="0" borderId="12" xfId="0" applyNumberFormat="1" applyFont="1" applyBorder="1" applyAlignment="1">
      <alignment horizontal="right"/>
    </xf>
    <xf numFmtId="200" fontId="0" fillId="0" borderId="12" xfId="58" applyNumberFormat="1" applyFont="1" applyBorder="1" applyAlignment="1">
      <alignment horizontal="right"/>
      <protection/>
    </xf>
    <xf numFmtId="0" fontId="0" fillId="0" borderId="0" xfId="58" applyFont="1" applyFill="1" applyAlignment="1">
      <alignment horizontal="left" indent="1"/>
      <protection/>
    </xf>
    <xf numFmtId="0" fontId="0" fillId="0" borderId="0" xfId="0" applyFont="1" applyFill="1" applyAlignment="1">
      <alignment/>
    </xf>
    <xf numFmtId="200" fontId="17" fillId="0" borderId="0" xfId="58" applyNumberFormat="1" applyFont="1">
      <alignment/>
      <protection/>
    </xf>
    <xf numFmtId="200" fontId="0" fillId="0" borderId="0" xfId="58" applyNumberFormat="1" applyFont="1">
      <alignment/>
      <protection/>
    </xf>
    <xf numFmtId="200" fontId="17" fillId="0" borderId="19" xfId="58" applyNumberFormat="1" applyFont="1" applyBorder="1" applyAlignment="1">
      <alignment horizontal="right"/>
      <protection/>
    </xf>
    <xf numFmtId="201" fontId="0" fillId="0" borderId="0" xfId="0" applyNumberFormat="1" applyFont="1" applyBorder="1" applyAlignment="1">
      <alignment/>
    </xf>
    <xf numFmtId="200" fontId="17" fillId="0" borderId="12" xfId="58" applyNumberFormat="1" applyFont="1" applyBorder="1" applyAlignment="1">
      <alignment horizontal="right"/>
      <protection/>
    </xf>
    <xf numFmtId="0" fontId="17" fillId="0" borderId="12" xfId="58" applyFont="1" applyFill="1" applyBorder="1">
      <alignment/>
      <protection/>
    </xf>
    <xf numFmtId="172" fontId="0" fillId="0" borderId="0" xfId="58" applyNumberFormat="1" applyFont="1" applyBorder="1">
      <alignment/>
      <protection/>
    </xf>
    <xf numFmtId="0" fontId="30" fillId="0" borderId="0" xfId="58" applyFont="1" applyFill="1">
      <alignment/>
      <protection/>
    </xf>
    <xf numFmtId="172" fontId="0" fillId="0" borderId="0" xfId="58" applyNumberFormat="1" applyFont="1">
      <alignment/>
      <protection/>
    </xf>
    <xf numFmtId="0" fontId="44" fillId="0" borderId="0" xfId="58" applyFont="1" applyFill="1">
      <alignment/>
      <protection/>
    </xf>
    <xf numFmtId="0" fontId="17" fillId="0" borderId="0" xfId="58" applyFont="1" applyFill="1" applyAlignment="1">
      <alignment horizontal="left"/>
      <protection/>
    </xf>
    <xf numFmtId="0" fontId="17" fillId="0" borderId="0" xfId="58" applyFont="1" applyAlignment="1">
      <alignment horizontal="justify"/>
      <protection/>
    </xf>
    <xf numFmtId="0" fontId="0" fillId="0" borderId="0" xfId="58" applyFont="1" applyAlignment="1">
      <alignment horizontal="justify"/>
      <protection/>
    </xf>
    <xf numFmtId="172" fontId="0" fillId="0" borderId="0" xfId="58" applyNumberFormat="1" applyFont="1" applyAlignment="1">
      <alignment horizontal="justify"/>
      <protection/>
    </xf>
    <xf numFmtId="0" fontId="17" fillId="0" borderId="0" xfId="58" applyFont="1" applyAlignment="1">
      <alignment horizontal="justify" vertical="top"/>
      <protection/>
    </xf>
    <xf numFmtId="173" fontId="17" fillId="0" borderId="0" xfId="58" applyNumberFormat="1" applyFont="1" applyBorder="1" applyAlignment="1">
      <alignment horizontal="justify"/>
      <protection/>
    </xf>
    <xf numFmtId="197" fontId="17" fillId="0" borderId="0" xfId="58" applyNumberFormat="1" applyFont="1" applyBorder="1" applyAlignment="1">
      <alignment horizontal="justify"/>
      <protection/>
    </xf>
    <xf numFmtId="0" fontId="29" fillId="0" borderId="10" xfId="0" applyFont="1" applyBorder="1" applyAlignment="1">
      <alignment vertical="top" wrapText="1"/>
    </xf>
    <xf numFmtId="0" fontId="29" fillId="0" borderId="0" xfId="0" applyFont="1" applyBorder="1" applyAlignment="1">
      <alignment vertical="top" wrapText="1"/>
    </xf>
    <xf numFmtId="0" fontId="29" fillId="0" borderId="0" xfId="0" applyFont="1" applyBorder="1" applyAlignment="1">
      <alignment horizontal="justify" vertical="top" wrapText="1"/>
    </xf>
    <xf numFmtId="0" fontId="29" fillId="0" borderId="0" xfId="0" applyFont="1" applyBorder="1" applyAlignment="1">
      <alignment horizontal="left" vertical="top" wrapText="1" indent="1"/>
    </xf>
    <xf numFmtId="202" fontId="29" fillId="0" borderId="15" xfId="0" applyNumberFormat="1" applyFont="1" applyBorder="1" applyAlignment="1">
      <alignment horizontal="right" vertical="top" wrapText="1"/>
    </xf>
    <xf numFmtId="0" fontId="29" fillId="0" borderId="0" xfId="0" applyFont="1" applyBorder="1" applyAlignment="1" quotePrefix="1">
      <alignment horizontal="left" vertical="top" wrapText="1" indent="1"/>
    </xf>
    <xf numFmtId="202" fontId="29" fillId="0" borderId="23" xfId="0" applyNumberFormat="1" applyFont="1" applyBorder="1" applyAlignment="1">
      <alignment horizontal="right" vertical="top" wrapText="1"/>
    </xf>
    <xf numFmtId="202" fontId="29" fillId="0" borderId="16" xfId="0" applyNumberFormat="1" applyFont="1" applyBorder="1" applyAlignment="1">
      <alignment horizontal="right" vertical="top" wrapText="1"/>
    </xf>
    <xf numFmtId="0" fontId="29" fillId="0" borderId="12" xfId="0" applyFont="1" applyBorder="1" applyAlignment="1">
      <alignment horizontal="justify" vertical="top" wrapText="1"/>
    </xf>
    <xf numFmtId="201" fontId="29" fillId="0" borderId="12" xfId="0" applyNumberFormat="1" applyFont="1" applyBorder="1" applyAlignment="1">
      <alignment horizontal="right" vertical="top" wrapText="1"/>
    </xf>
    <xf numFmtId="0" fontId="0" fillId="0" borderId="0" xfId="0" applyFont="1" applyFill="1" applyAlignment="1">
      <alignment vertical="top" wrapText="1"/>
    </xf>
    <xf numFmtId="0" fontId="17" fillId="0" borderId="0" xfId="58" applyFont="1" applyFill="1" applyAlignment="1">
      <alignment vertical="top"/>
      <protection/>
    </xf>
    <xf numFmtId="200" fontId="0" fillId="0" borderId="17" xfId="58" applyNumberFormat="1" applyFont="1" applyBorder="1" applyAlignment="1">
      <alignment horizontal="right"/>
      <protection/>
    </xf>
    <xf numFmtId="200" fontId="0" fillId="0" borderId="18" xfId="0" applyNumberFormat="1" applyFont="1" applyBorder="1" applyAlignment="1">
      <alignment/>
    </xf>
    <xf numFmtId="0" fontId="17" fillId="0" borderId="0" xfId="58" applyFont="1" applyAlignment="1">
      <alignment vertical="top"/>
      <protection/>
    </xf>
    <xf numFmtId="180" fontId="2" fillId="0" borderId="10" xfId="58" applyNumberFormat="1" applyFont="1" applyFill="1" applyBorder="1" applyAlignment="1">
      <alignment/>
      <protection/>
    </xf>
    <xf numFmtId="180" fontId="1" fillId="0" borderId="10" xfId="58" applyNumberFormat="1" applyFont="1" applyBorder="1" applyAlignment="1">
      <alignment/>
      <protection/>
    </xf>
    <xf numFmtId="180" fontId="2" fillId="0" borderId="10" xfId="58" applyNumberFormat="1" applyFont="1" applyBorder="1" applyAlignment="1">
      <alignment/>
      <protection/>
    </xf>
    <xf numFmtId="180" fontId="2" fillId="0" borderId="0" xfId="58" applyNumberFormat="1" applyFont="1" applyAlignment="1">
      <alignment/>
      <protection/>
    </xf>
    <xf numFmtId="173" fontId="2" fillId="0" borderId="0" xfId="58" applyNumberFormat="1" applyFont="1" applyAlignment="1">
      <alignment vertical="center"/>
      <protection/>
    </xf>
    <xf numFmtId="180" fontId="1" fillId="0" borderId="0" xfId="58" applyNumberFormat="1" applyFont="1" applyBorder="1" applyAlignment="1">
      <alignment/>
      <protection/>
    </xf>
    <xf numFmtId="180" fontId="2" fillId="0" borderId="0" xfId="58" applyNumberFormat="1" applyFont="1" applyBorder="1" applyAlignment="1">
      <alignment/>
      <protection/>
    </xf>
    <xf numFmtId="0" fontId="2" fillId="0" borderId="10" xfId="58" applyBorder="1" applyAlignment="1">
      <alignment/>
      <protection/>
    </xf>
    <xf numFmtId="0" fontId="2" fillId="0" borderId="0" xfId="58" applyFill="1" applyBorder="1" applyAlignment="1">
      <alignment horizontal="left"/>
      <protection/>
    </xf>
    <xf numFmtId="0" fontId="2" fillId="0" borderId="0" xfId="58" applyFont="1" applyBorder="1" applyAlignment="1">
      <alignment/>
      <protection/>
    </xf>
    <xf numFmtId="0" fontId="2" fillId="0" borderId="0" xfId="58" applyBorder="1" applyAlignment="1">
      <alignment/>
      <protection/>
    </xf>
    <xf numFmtId="180" fontId="2" fillId="0" borderId="12" xfId="58" applyNumberFormat="1" applyFont="1" applyFill="1" applyBorder="1" applyAlignment="1">
      <alignment vertical="center"/>
      <protection/>
    </xf>
    <xf numFmtId="0" fontId="2" fillId="0" borderId="0" xfId="0" applyNumberFormat="1" applyFont="1" applyFill="1" applyBorder="1" applyAlignment="1">
      <alignment horizontal="right" wrapText="1"/>
    </xf>
    <xf numFmtId="0" fontId="1" fillId="0" borderId="0" xfId="0" applyNumberFormat="1" applyFont="1" applyFill="1" applyBorder="1" applyAlignment="1">
      <alignment horizontal="right" wrapText="1"/>
    </xf>
    <xf numFmtId="0" fontId="2" fillId="0" borderId="12" xfId="58" applyFont="1" applyFill="1" applyBorder="1" applyAlignment="1">
      <alignment horizontal="left"/>
      <protection/>
    </xf>
    <xf numFmtId="0" fontId="2" fillId="0" borderId="0" xfId="58" applyFont="1" applyFill="1" applyBorder="1" applyAlignment="1">
      <alignment horizontal="left"/>
      <protection/>
    </xf>
    <xf numFmtId="0" fontId="2" fillId="0" borderId="10" xfId="58" applyBorder="1" applyAlignment="1">
      <alignment vertical="top"/>
      <protection/>
    </xf>
    <xf numFmtId="0" fontId="0" fillId="0" borderId="10" xfId="0" applyBorder="1" applyAlignment="1">
      <alignment horizontal="justify"/>
    </xf>
    <xf numFmtId="208" fontId="2" fillId="0" borderId="0" xfId="58" applyNumberFormat="1" applyBorder="1">
      <alignment/>
      <protection/>
    </xf>
    <xf numFmtId="0" fontId="17" fillId="0" borderId="0" xfId="0" applyFont="1" applyBorder="1" applyAlignment="1">
      <alignment horizontal="justify"/>
    </xf>
    <xf numFmtId="0" fontId="11" fillId="0" borderId="0" xfId="0" applyFont="1" applyFill="1" applyAlignment="1">
      <alignment/>
    </xf>
    <xf numFmtId="0" fontId="11" fillId="0" borderId="0" xfId="0" applyFont="1" applyFill="1" applyBorder="1" applyAlignment="1">
      <alignment/>
    </xf>
    <xf numFmtId="0" fontId="17" fillId="0" borderId="10" xfId="58" applyFont="1" applyFill="1" applyBorder="1" applyAlignment="1">
      <alignment horizontal="right"/>
      <protection/>
    </xf>
    <xf numFmtId="0" fontId="17" fillId="0" borderId="0" xfId="58" applyFont="1" applyFill="1" applyBorder="1">
      <alignment/>
      <protection/>
    </xf>
    <xf numFmtId="0" fontId="0" fillId="0" borderId="0" xfId="0" applyFont="1" applyFill="1" applyBorder="1" applyAlignment="1">
      <alignment/>
    </xf>
    <xf numFmtId="0" fontId="0" fillId="0" borderId="0" xfId="58" applyFont="1" applyFill="1" applyBorder="1" quotePrefix="1">
      <alignment/>
      <protection/>
    </xf>
    <xf numFmtId="173" fontId="42" fillId="0" borderId="0" xfId="58" applyNumberFormat="1" applyFont="1" applyFill="1" applyBorder="1">
      <alignment/>
      <protection/>
    </xf>
    <xf numFmtId="0" fontId="17" fillId="0" borderId="11" xfId="58" applyFont="1" applyFill="1" applyBorder="1">
      <alignment/>
      <protection/>
    </xf>
    <xf numFmtId="173" fontId="17" fillId="0" borderId="0" xfId="58" applyNumberFormat="1" applyFont="1" applyFill="1" applyBorder="1">
      <alignment/>
      <protection/>
    </xf>
    <xf numFmtId="0" fontId="17" fillId="0" borderId="0" xfId="58" applyFont="1" applyFill="1" applyBorder="1" applyAlignment="1">
      <alignment horizontal="right"/>
      <protection/>
    </xf>
    <xf numFmtId="0" fontId="11" fillId="0" borderId="10" xfId="0" applyFont="1" applyFill="1" applyBorder="1" applyAlignment="1">
      <alignment/>
    </xf>
    <xf numFmtId="173" fontId="17" fillId="0" borderId="10" xfId="58" applyNumberFormat="1" applyFont="1" applyFill="1" applyBorder="1">
      <alignment/>
      <protection/>
    </xf>
    <xf numFmtId="173" fontId="23" fillId="0" borderId="0" xfId="58" applyNumberFormat="1" applyFont="1" applyFill="1" applyBorder="1" applyAlignment="1">
      <alignment horizontal="right"/>
      <protection/>
    </xf>
    <xf numFmtId="173" fontId="23" fillId="0" borderId="0" xfId="58" applyNumberFormat="1" applyFont="1" applyFill="1" applyBorder="1" applyAlignment="1">
      <alignment horizontal="right" wrapText="1"/>
      <protection/>
    </xf>
    <xf numFmtId="173" fontId="23" fillId="0" borderId="10" xfId="58" applyNumberFormat="1" applyFont="1" applyFill="1" applyBorder="1">
      <alignment/>
      <protection/>
    </xf>
    <xf numFmtId="0" fontId="29" fillId="0" borderId="10" xfId="0" applyFont="1" applyFill="1" applyBorder="1" applyAlignment="1">
      <alignment/>
    </xf>
    <xf numFmtId="173" fontId="23" fillId="0" borderId="11" xfId="58" applyNumberFormat="1" applyFont="1" applyFill="1" applyBorder="1">
      <alignment/>
      <protection/>
    </xf>
    <xf numFmtId="0" fontId="29" fillId="0" borderId="11" xfId="0" applyFont="1" applyFill="1" applyBorder="1" applyAlignment="1">
      <alignment/>
    </xf>
    <xf numFmtId="0" fontId="0" fillId="0" borderId="0" xfId="0" applyFont="1" applyAlignment="1">
      <alignment wrapText="1"/>
    </xf>
    <xf numFmtId="206" fontId="2" fillId="0" borderId="0" xfId="0" applyNumberFormat="1" applyFont="1" applyAlignment="1">
      <alignment/>
    </xf>
    <xf numFmtId="14" fontId="0" fillId="33" borderId="0" xfId="58" applyNumberFormat="1" applyFont="1" applyFill="1">
      <alignment/>
      <protection/>
    </xf>
    <xf numFmtId="0" fontId="0" fillId="33" borderId="0" xfId="58" applyFont="1" applyFill="1">
      <alignment/>
      <protection/>
    </xf>
    <xf numFmtId="0" fontId="30" fillId="33" borderId="0" xfId="58" applyFont="1" applyFill="1" applyBorder="1" applyAlignment="1">
      <alignment horizontal="right"/>
      <protection/>
    </xf>
    <xf numFmtId="0" fontId="0" fillId="33" borderId="0" xfId="0" applyFont="1" applyFill="1" applyAlignment="1">
      <alignment wrapText="1"/>
    </xf>
    <xf numFmtId="0" fontId="0" fillId="33" borderId="0" xfId="58" applyFont="1" applyFill="1" applyBorder="1">
      <alignment/>
      <protection/>
    </xf>
    <xf numFmtId="202" fontId="1" fillId="0" borderId="0" xfId="0" applyNumberFormat="1" applyFont="1" applyBorder="1" applyAlignment="1">
      <alignment horizontal="right"/>
    </xf>
    <xf numFmtId="202" fontId="2" fillId="0" borderId="0" xfId="0" applyNumberFormat="1" applyFont="1" applyBorder="1" applyAlignment="1">
      <alignment horizontal="right"/>
    </xf>
    <xf numFmtId="9" fontId="2" fillId="0" borderId="0" xfId="0" applyNumberFormat="1" applyFont="1" applyBorder="1" applyAlignment="1">
      <alignment horizontal="right"/>
    </xf>
    <xf numFmtId="0" fontId="0" fillId="33" borderId="0" xfId="0" applyFont="1" applyFill="1" applyAlignment="1">
      <alignment/>
    </xf>
    <xf numFmtId="0" fontId="17" fillId="33" borderId="0" xfId="0" applyFont="1" applyFill="1" applyAlignment="1">
      <alignment horizontal="right" wrapText="1"/>
    </xf>
    <xf numFmtId="0" fontId="17" fillId="33" borderId="10" xfId="0" applyFont="1" applyFill="1" applyBorder="1" applyAlignment="1">
      <alignment horizontal="right" vertical="top" wrapText="1"/>
    </xf>
    <xf numFmtId="0" fontId="0" fillId="33" borderId="12" xfId="0" applyFill="1" applyBorder="1" applyAlignment="1">
      <alignment/>
    </xf>
    <xf numFmtId="0" fontId="0" fillId="0" borderId="0" xfId="0" applyFont="1" applyAlignment="1">
      <alignment vertical="top" wrapText="1"/>
    </xf>
    <xf numFmtId="0" fontId="0"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185" fontId="0" fillId="33" borderId="0" xfId="58" applyNumberFormat="1" applyFont="1" applyFill="1" applyBorder="1" applyAlignment="1">
      <alignment/>
      <protection/>
    </xf>
    <xf numFmtId="202" fontId="2" fillId="0" borderId="13" xfId="58" applyNumberFormat="1" applyBorder="1" applyAlignment="1">
      <alignment vertical="center"/>
      <protection/>
    </xf>
    <xf numFmtId="202" fontId="2" fillId="0" borderId="13" xfId="58" applyNumberFormat="1" applyFont="1" applyBorder="1" applyAlignment="1">
      <alignment vertical="center"/>
      <protection/>
    </xf>
    <xf numFmtId="202" fontId="2" fillId="0" borderId="12" xfId="58" applyNumberFormat="1" applyBorder="1" applyAlignment="1">
      <alignment vertical="center"/>
      <protection/>
    </xf>
    <xf numFmtId="202" fontId="2" fillId="0" borderId="12" xfId="58" applyNumberFormat="1" applyFont="1" applyBorder="1" applyAlignment="1">
      <alignment vertical="center"/>
      <protection/>
    </xf>
    <xf numFmtId="202" fontId="2" fillId="0" borderId="12" xfId="58" applyNumberFormat="1" applyFont="1" applyBorder="1" applyAlignment="1">
      <alignment/>
      <protection/>
    </xf>
    <xf numFmtId="202" fontId="2" fillId="0" borderId="12" xfId="58" applyNumberFormat="1" applyBorder="1" applyAlignment="1">
      <alignment/>
      <protection/>
    </xf>
    <xf numFmtId="14" fontId="11" fillId="33" borderId="0" xfId="58" applyNumberFormat="1" applyFont="1" applyFill="1">
      <alignment/>
      <protection/>
    </xf>
    <xf numFmtId="0" fontId="11" fillId="33" borderId="0" xfId="58" applyFont="1" applyFill="1">
      <alignment/>
      <protection/>
    </xf>
    <xf numFmtId="0" fontId="7" fillId="33" borderId="0" xfId="58" applyFont="1" applyFill="1" applyBorder="1" applyAlignment="1">
      <alignment horizontal="right"/>
      <protection/>
    </xf>
    <xf numFmtId="0" fontId="11" fillId="33" borderId="0" xfId="0" applyFont="1" applyFill="1" applyAlignment="1">
      <alignment/>
    </xf>
    <xf numFmtId="0" fontId="11" fillId="33" borderId="0" xfId="58" applyFont="1" applyFill="1" applyBorder="1">
      <alignment/>
      <protection/>
    </xf>
    <xf numFmtId="173" fontId="6" fillId="33" borderId="0" xfId="58" applyNumberFormat="1" applyFont="1" applyFill="1" applyBorder="1" applyAlignment="1">
      <alignment vertical="center"/>
      <protection/>
    </xf>
    <xf numFmtId="173" fontId="11" fillId="33" borderId="0" xfId="58" applyNumberFormat="1" applyFont="1" applyFill="1" applyBorder="1" applyAlignment="1">
      <alignment vertical="center"/>
      <protection/>
    </xf>
    <xf numFmtId="0" fontId="6" fillId="33" borderId="0" xfId="58" applyFont="1" applyFill="1" applyAlignment="1">
      <alignment horizontal="right" wrapText="1"/>
      <protection/>
    </xf>
    <xf numFmtId="0" fontId="11" fillId="33" borderId="0" xfId="58" applyFont="1" applyFill="1" applyAlignment="1">
      <alignment horizontal="right" wrapText="1"/>
      <protection/>
    </xf>
    <xf numFmtId="0" fontId="6" fillId="33" borderId="10" xfId="58" applyFont="1" applyFill="1" applyBorder="1" applyAlignment="1">
      <alignment horizontal="right"/>
      <protection/>
    </xf>
    <xf numFmtId="0" fontId="11" fillId="33" borderId="10" xfId="58" applyFont="1" applyFill="1" applyBorder="1" applyAlignment="1">
      <alignment horizontal="right"/>
      <protection/>
    </xf>
    <xf numFmtId="0" fontId="11" fillId="33" borderId="0" xfId="0" applyFont="1" applyFill="1" applyBorder="1" applyAlignment="1">
      <alignment/>
    </xf>
    <xf numFmtId="173" fontId="11" fillId="33" borderId="0" xfId="0" applyNumberFormat="1" applyFont="1" applyFill="1" applyBorder="1" applyAlignment="1">
      <alignment/>
    </xf>
    <xf numFmtId="173" fontId="6" fillId="33" borderId="10" xfId="58" applyNumberFormat="1" applyFont="1" applyFill="1" applyBorder="1" applyAlignment="1">
      <alignment vertical="center"/>
      <protection/>
    </xf>
    <xf numFmtId="173" fontId="11" fillId="33" borderId="10" xfId="0" applyNumberFormat="1" applyFont="1" applyFill="1" applyBorder="1" applyAlignment="1">
      <alignment/>
    </xf>
    <xf numFmtId="173" fontId="11" fillId="33" borderId="0" xfId="0" applyNumberFormat="1" applyFont="1" applyFill="1" applyAlignment="1">
      <alignment/>
    </xf>
    <xf numFmtId="185" fontId="6" fillId="0" borderId="10" xfId="58" applyNumberFormat="1" applyFont="1" applyBorder="1" applyAlignment="1">
      <alignment/>
      <protection/>
    </xf>
    <xf numFmtId="173" fontId="6" fillId="33" borderId="12" xfId="58" applyNumberFormat="1" applyFont="1" applyFill="1" applyBorder="1" applyAlignment="1">
      <alignment vertical="center"/>
      <protection/>
    </xf>
    <xf numFmtId="173" fontId="11" fillId="33" borderId="12" xfId="58" applyNumberFormat="1" applyFont="1" applyFill="1" applyBorder="1" applyAlignment="1">
      <alignment vertical="center"/>
      <protection/>
    </xf>
    <xf numFmtId="173" fontId="11" fillId="33" borderId="12" xfId="0" applyNumberFormat="1" applyFont="1" applyFill="1" applyBorder="1" applyAlignment="1">
      <alignment/>
    </xf>
    <xf numFmtId="173" fontId="11" fillId="33" borderId="14" xfId="0" applyNumberFormat="1" applyFont="1" applyFill="1" applyBorder="1" applyAlignment="1">
      <alignment/>
    </xf>
    <xf numFmtId="173" fontId="6" fillId="33" borderId="11" xfId="58" applyNumberFormat="1" applyFont="1" applyFill="1" applyBorder="1" applyAlignment="1">
      <alignment vertical="center"/>
      <protection/>
    </xf>
    <xf numFmtId="173" fontId="11" fillId="33" borderId="11" xfId="58" applyNumberFormat="1" applyFont="1" applyFill="1" applyBorder="1" applyAlignment="1">
      <alignment vertical="center"/>
      <protection/>
    </xf>
    <xf numFmtId="0" fontId="2" fillId="0" borderId="0" xfId="58" applyAlignment="1">
      <alignment horizontal="justify" vertical="top" wrapText="1"/>
      <protection/>
    </xf>
    <xf numFmtId="0" fontId="30" fillId="0" borderId="0" xfId="58" applyFont="1" applyBorder="1" applyAlignment="1">
      <alignment horizontal="right"/>
      <protection/>
    </xf>
    <xf numFmtId="0" fontId="17" fillId="0" borderId="0" xfId="58" applyFont="1" applyBorder="1">
      <alignment/>
      <protection/>
    </xf>
    <xf numFmtId="186" fontId="0" fillId="0" borderId="10" xfId="58" applyNumberFormat="1" applyFont="1" applyBorder="1">
      <alignment/>
      <protection/>
    </xf>
    <xf numFmtId="178" fontId="7" fillId="0" borderId="0" xfId="62" applyNumberFormat="1" applyFont="1" applyBorder="1" applyAlignment="1">
      <alignment horizontal="right" wrapText="1"/>
    </xf>
    <xf numFmtId="186" fontId="0" fillId="0" borderId="0" xfId="58" applyNumberFormat="1" applyFont="1" applyBorder="1">
      <alignment/>
      <protection/>
    </xf>
    <xf numFmtId="0" fontId="0" fillId="0" borderId="14" xfId="58" applyFont="1" applyBorder="1">
      <alignment/>
      <protection/>
    </xf>
    <xf numFmtId="0" fontId="17" fillId="0" borderId="0" xfId="58" applyFont="1" applyBorder="1" applyAlignment="1">
      <alignment vertical="top"/>
      <protection/>
    </xf>
    <xf numFmtId="0" fontId="0" fillId="33" borderId="0" xfId="58" applyFont="1" applyFill="1" applyBorder="1" applyAlignment="1">
      <alignment horizontal="left" vertical="top" wrapText="1"/>
      <protection/>
    </xf>
    <xf numFmtId="186" fontId="0" fillId="0" borderId="0" xfId="58" applyNumberFormat="1" applyFont="1" applyBorder="1" applyAlignment="1">
      <alignment horizontal="justify"/>
      <protection/>
    </xf>
    <xf numFmtId="186" fontId="17" fillId="0" borderId="0" xfId="58" applyNumberFormat="1" applyFont="1" applyBorder="1" applyAlignment="1">
      <alignment horizontal="right" wrapText="1"/>
      <protection/>
    </xf>
    <xf numFmtId="186" fontId="0" fillId="0" borderId="10" xfId="58" applyNumberFormat="1" applyFont="1" applyBorder="1" applyAlignment="1">
      <alignment horizontal="justify"/>
      <protection/>
    </xf>
    <xf numFmtId="186" fontId="17" fillId="0" borderId="10" xfId="58" applyNumberFormat="1" applyFont="1" applyBorder="1" applyAlignment="1">
      <alignment horizontal="right" wrapText="1"/>
      <protection/>
    </xf>
    <xf numFmtId="186" fontId="0" fillId="0" borderId="0" xfId="58" applyNumberFormat="1" applyFont="1" applyBorder="1" applyAlignment="1">
      <alignment horizontal="right"/>
      <protection/>
    </xf>
    <xf numFmtId="186" fontId="0" fillId="0" borderId="10" xfId="58" applyNumberFormat="1" applyFont="1" applyBorder="1" applyAlignment="1">
      <alignment horizontal="right"/>
      <protection/>
    </xf>
    <xf numFmtId="0" fontId="0" fillId="0" borderId="0" xfId="58" applyFont="1" applyBorder="1" applyAlignment="1">
      <alignment horizontal="justify" vertical="top" wrapText="1"/>
      <protection/>
    </xf>
    <xf numFmtId="186" fontId="17" fillId="0" borderId="10" xfId="58" applyNumberFormat="1" applyFont="1" applyBorder="1" applyAlignment="1">
      <alignment horizontal="right"/>
      <protection/>
    </xf>
    <xf numFmtId="0" fontId="0" fillId="0" borderId="0" xfId="58" applyFont="1" applyBorder="1" applyAlignment="1">
      <alignment horizontal="left" indent="2"/>
      <protection/>
    </xf>
    <xf numFmtId="0" fontId="0" fillId="0" borderId="10" xfId="58" applyFont="1" applyBorder="1" applyAlignment="1">
      <alignment horizontal="left"/>
      <protection/>
    </xf>
    <xf numFmtId="0" fontId="0" fillId="0" borderId="10" xfId="58" applyFont="1" applyBorder="1" applyAlignment="1">
      <alignment horizontal="left" indent="3"/>
      <protection/>
    </xf>
    <xf numFmtId="0" fontId="0" fillId="0" borderId="11" xfId="58" applyFont="1" applyBorder="1">
      <alignment/>
      <protection/>
    </xf>
    <xf numFmtId="186" fontId="0" fillId="0" borderId="11" xfId="58" applyNumberFormat="1" applyFont="1" applyBorder="1">
      <alignment/>
      <protection/>
    </xf>
    <xf numFmtId="15" fontId="17" fillId="0" borderId="0" xfId="58" applyNumberFormat="1" applyFont="1" applyAlignment="1" quotePrefix="1">
      <alignment horizontal="right"/>
      <protection/>
    </xf>
    <xf numFmtId="15" fontId="0" fillId="0" borderId="0" xfId="58" applyNumberFormat="1" applyFont="1" applyAlignment="1" quotePrefix="1">
      <alignment horizontal="right"/>
      <protection/>
    </xf>
    <xf numFmtId="15" fontId="17" fillId="0" borderId="10" xfId="58" applyNumberFormat="1" applyFont="1" applyBorder="1" applyAlignment="1">
      <alignment horizontal="right"/>
      <protection/>
    </xf>
    <xf numFmtId="179" fontId="0" fillId="0" borderId="0" xfId="58" applyNumberFormat="1" applyFont="1" applyAlignment="1">
      <alignment horizontal="right"/>
      <protection/>
    </xf>
    <xf numFmtId="179" fontId="0" fillId="0" borderId="10" xfId="58" applyNumberFormat="1" applyFont="1" applyBorder="1" applyAlignment="1">
      <alignment horizontal="right"/>
      <protection/>
    </xf>
    <xf numFmtId="0" fontId="17" fillId="0" borderId="0" xfId="58" applyFont="1" applyAlignment="1">
      <alignment horizontal="center"/>
      <protection/>
    </xf>
    <xf numFmtId="0" fontId="0" fillId="0" borderId="0" xfId="58" applyFont="1" applyBorder="1" applyAlignment="1">
      <alignment horizontal="right"/>
      <protection/>
    </xf>
    <xf numFmtId="202" fontId="0" fillId="0" borderId="14" xfId="58" applyNumberFormat="1" applyFont="1" applyBorder="1" applyAlignment="1">
      <alignment horizontal="right"/>
      <protection/>
    </xf>
    <xf numFmtId="202" fontId="0" fillId="0" borderId="0" xfId="58" applyNumberFormat="1" applyFont="1" applyBorder="1" applyAlignment="1">
      <alignment horizontal="right"/>
      <protection/>
    </xf>
    <xf numFmtId="202" fontId="0" fillId="0" borderId="10" xfId="58" applyNumberFormat="1" applyFont="1" applyBorder="1" applyAlignment="1">
      <alignment horizontal="right"/>
      <protection/>
    </xf>
    <xf numFmtId="0" fontId="0" fillId="0" borderId="0" xfId="0" applyFont="1" applyBorder="1" applyAlignment="1">
      <alignment horizontal="justify" vertical="top" wrapText="1"/>
    </xf>
    <xf numFmtId="186" fontId="0" fillId="0" borderId="11" xfId="58" applyNumberFormat="1" applyFont="1" applyBorder="1" applyAlignment="1">
      <alignment horizontal="right"/>
      <protection/>
    </xf>
    <xf numFmtId="0" fontId="0" fillId="0" borderId="0" xfId="0" applyFont="1" applyBorder="1" applyAlignment="1">
      <alignment horizontal="justify"/>
    </xf>
    <xf numFmtId="186" fontId="17" fillId="0" borderId="0" xfId="58" applyNumberFormat="1" applyFont="1" applyBorder="1" applyAlignment="1">
      <alignment horizontal="right"/>
      <protection/>
    </xf>
    <xf numFmtId="0" fontId="0" fillId="33" borderId="0" xfId="0" applyFont="1" applyFill="1" applyAlignment="1">
      <alignment/>
    </xf>
    <xf numFmtId="0" fontId="30" fillId="33" borderId="0" xfId="0" applyFont="1" applyFill="1" applyAlignment="1">
      <alignment horizontal="right"/>
    </xf>
    <xf numFmtId="0" fontId="17" fillId="33" borderId="0" xfId="0" applyFont="1" applyFill="1" applyAlignment="1">
      <alignment horizontal="right"/>
    </xf>
    <xf numFmtId="0" fontId="0" fillId="33" borderId="0" xfId="0" applyFont="1" applyFill="1" applyAlignment="1">
      <alignment vertical="top"/>
    </xf>
    <xf numFmtId="0" fontId="0" fillId="33" borderId="0" xfId="0" applyFont="1" applyFill="1" applyAlignment="1">
      <alignment/>
    </xf>
    <xf numFmtId="49" fontId="42" fillId="33" borderId="10" xfId="0" applyNumberFormat="1" applyFont="1" applyFill="1" applyBorder="1" applyAlignment="1">
      <alignment horizontal="center" wrapText="1"/>
    </xf>
    <xf numFmtId="177" fontId="42" fillId="33" borderId="0" xfId="0" applyNumberFormat="1" applyFont="1" applyFill="1" applyAlignment="1">
      <alignment horizontal="center" vertical="top" wrapText="1"/>
    </xf>
    <xf numFmtId="0" fontId="0" fillId="33" borderId="0" xfId="0" applyFont="1" applyFill="1" applyAlignment="1">
      <alignment/>
    </xf>
    <xf numFmtId="177" fontId="42" fillId="33" borderId="0" xfId="0" applyNumberFormat="1" applyFont="1" applyFill="1" applyAlignment="1">
      <alignment horizontal="right" wrapText="1"/>
    </xf>
    <xf numFmtId="177" fontId="42" fillId="33" borderId="0" xfId="0" applyNumberFormat="1" applyFont="1" applyFill="1" applyBorder="1" applyAlignment="1">
      <alignment horizontal="right" wrapText="1"/>
    </xf>
    <xf numFmtId="177" fontId="42" fillId="33" borderId="0" xfId="0" applyNumberFormat="1" applyFont="1" applyFill="1" applyAlignment="1">
      <alignment horizontal="right" vertical="top" wrapText="1"/>
    </xf>
    <xf numFmtId="177" fontId="42" fillId="33" borderId="10" xfId="0" applyNumberFormat="1" applyFont="1" applyFill="1" applyBorder="1" applyAlignment="1">
      <alignment horizontal="right" wrapText="1"/>
    </xf>
    <xf numFmtId="172" fontId="0" fillId="33" borderId="0" xfId="58" applyNumberFormat="1" applyFont="1" applyFill="1">
      <alignment/>
      <protection/>
    </xf>
    <xf numFmtId="0" fontId="0" fillId="33" borderId="0" xfId="58" applyFont="1" applyFill="1">
      <alignment/>
      <protection/>
    </xf>
    <xf numFmtId="173" fontId="0" fillId="33" borderId="0" xfId="58" applyNumberFormat="1" applyFont="1" applyFill="1" applyAlignment="1">
      <alignment vertical="center"/>
      <protection/>
    </xf>
    <xf numFmtId="173" fontId="0" fillId="33" borderId="0" xfId="58" applyNumberFormat="1" applyFont="1" applyFill="1" applyAlignment="1">
      <alignment horizontal="right" vertical="center"/>
      <protection/>
    </xf>
    <xf numFmtId="174" fontId="0" fillId="33" borderId="0" xfId="59" applyNumberFormat="1" applyFont="1" applyFill="1" applyBorder="1" applyAlignment="1">
      <alignment horizontal="right" vertical="center"/>
      <protection/>
    </xf>
    <xf numFmtId="173" fontId="0" fillId="33" borderId="10" xfId="58" applyNumberFormat="1" applyFont="1" applyFill="1" applyBorder="1" applyAlignment="1">
      <alignment vertical="center"/>
      <protection/>
    </xf>
    <xf numFmtId="0" fontId="0" fillId="33" borderId="10" xfId="0" applyFont="1" applyFill="1" applyBorder="1" applyAlignment="1">
      <alignment/>
    </xf>
    <xf numFmtId="173" fontId="0" fillId="33" borderId="10" xfId="58" applyNumberFormat="1" applyFont="1" applyFill="1" applyBorder="1" applyAlignment="1">
      <alignment horizontal="right" vertical="center"/>
      <protection/>
    </xf>
    <xf numFmtId="174" fontId="0" fillId="33" borderId="10" xfId="59" applyNumberFormat="1" applyFont="1" applyFill="1" applyBorder="1" applyAlignment="1">
      <alignment horizontal="right" vertical="center"/>
      <protection/>
    </xf>
    <xf numFmtId="177" fontId="42" fillId="33" borderId="10" xfId="0" applyNumberFormat="1" applyFont="1" applyFill="1" applyBorder="1" applyAlignment="1">
      <alignment horizontal="center" wrapText="1"/>
    </xf>
    <xf numFmtId="177" fontId="29" fillId="33" borderId="0" xfId="0" applyNumberFormat="1" applyFont="1" applyFill="1" applyAlignment="1">
      <alignment horizontal="right" wrapText="1"/>
    </xf>
    <xf numFmtId="177" fontId="29" fillId="33" borderId="10" xfId="0" applyNumberFormat="1" applyFont="1" applyFill="1" applyBorder="1" applyAlignment="1">
      <alignment horizontal="right" wrapText="1"/>
    </xf>
    <xf numFmtId="177" fontId="29" fillId="33" borderId="0" xfId="0" applyNumberFormat="1" applyFont="1" applyFill="1" applyBorder="1" applyAlignment="1">
      <alignment horizontal="right" wrapText="1"/>
    </xf>
    <xf numFmtId="177" fontId="29" fillId="33" borderId="11" xfId="0" applyNumberFormat="1" applyFont="1" applyFill="1" applyBorder="1" applyAlignment="1">
      <alignment horizontal="right" wrapText="1"/>
    </xf>
    <xf numFmtId="173" fontId="0" fillId="33" borderId="0" xfId="58" applyNumberFormat="1" applyFont="1" applyFill="1" applyBorder="1" applyAlignment="1">
      <alignment/>
      <protection/>
    </xf>
    <xf numFmtId="174" fontId="0" fillId="33" borderId="0" xfId="59" applyNumberFormat="1" applyFont="1" applyFill="1" applyBorder="1" applyAlignment="1">
      <alignment horizontal="right"/>
      <protection/>
    </xf>
    <xf numFmtId="173" fontId="0" fillId="33" borderId="11" xfId="58" applyNumberFormat="1" applyFont="1" applyFill="1" applyBorder="1" applyAlignment="1">
      <alignment/>
      <protection/>
    </xf>
    <xf numFmtId="0" fontId="0" fillId="33" borderId="11" xfId="0" applyFont="1" applyFill="1" applyBorder="1" applyAlignment="1">
      <alignment/>
    </xf>
    <xf numFmtId="174" fontId="0" fillId="33" borderId="11" xfId="59" applyNumberFormat="1" applyFont="1" applyFill="1" applyBorder="1" applyAlignment="1">
      <alignment horizontal="right"/>
      <protection/>
    </xf>
    <xf numFmtId="0" fontId="2" fillId="0" borderId="11" xfId="57" applyFont="1" applyFill="1" applyBorder="1">
      <alignment/>
      <protection/>
    </xf>
    <xf numFmtId="0" fontId="1" fillId="0" borderId="11" xfId="57" applyFont="1" applyFill="1" applyBorder="1">
      <alignment/>
      <protection/>
    </xf>
    <xf numFmtId="177" fontId="23" fillId="0" borderId="11" xfId="57" applyNumberFormat="1" applyFont="1" applyFill="1" applyBorder="1" applyAlignment="1">
      <alignment horizontal="right"/>
      <protection/>
    </xf>
    <xf numFmtId="177" fontId="24" fillId="0" borderId="11" xfId="57" applyNumberFormat="1" applyFont="1" applyFill="1" applyBorder="1" applyAlignment="1">
      <alignment horizontal="right"/>
      <protection/>
    </xf>
    <xf numFmtId="0" fontId="2" fillId="0" borderId="0" xfId="58" applyBorder="1" applyAlignment="1">
      <alignment horizontal="right"/>
      <protection/>
    </xf>
    <xf numFmtId="203" fontId="2" fillId="0" borderId="0" xfId="58" applyNumberFormat="1" applyFont="1" applyBorder="1" applyAlignment="1">
      <alignment horizontal="right"/>
      <protection/>
    </xf>
    <xf numFmtId="203" fontId="2" fillId="0" borderId="0" xfId="58" applyNumberFormat="1" applyFont="1" applyBorder="1">
      <alignment/>
      <protection/>
    </xf>
    <xf numFmtId="0" fontId="0" fillId="33" borderId="0" xfId="0" applyFont="1" applyFill="1" applyBorder="1" applyAlignment="1">
      <alignment/>
    </xf>
    <xf numFmtId="0" fontId="0" fillId="0" borderId="0" xfId="0" applyBorder="1" applyAlignment="1">
      <alignment/>
    </xf>
    <xf numFmtId="172" fontId="2" fillId="0" borderId="0" xfId="58" applyNumberFormat="1" applyFont="1" applyBorder="1">
      <alignment/>
      <protection/>
    </xf>
    <xf numFmtId="180" fontId="1" fillId="0" borderId="0" xfId="58" applyNumberFormat="1" applyFont="1" applyBorder="1" applyAlignment="1">
      <alignment vertical="center"/>
      <protection/>
    </xf>
    <xf numFmtId="180" fontId="2" fillId="0" borderId="0" xfId="58" applyNumberFormat="1" applyFont="1" applyBorder="1" applyAlignment="1">
      <alignment vertical="center"/>
      <protection/>
    </xf>
    <xf numFmtId="0" fontId="9" fillId="0" borderId="0" xfId="59" applyFont="1" applyBorder="1">
      <alignment/>
      <protection/>
    </xf>
    <xf numFmtId="0" fontId="2" fillId="0" borderId="0" xfId="0" applyFont="1" applyBorder="1" applyAlignment="1">
      <alignment horizontal="left" wrapText="1" indent="1"/>
    </xf>
    <xf numFmtId="202" fontId="1" fillId="0" borderId="10" xfId="0" applyNumberFormat="1" applyFont="1" applyBorder="1" applyAlignment="1">
      <alignment horizontal="right"/>
    </xf>
    <xf numFmtId="0" fontId="0" fillId="0" borderId="0" xfId="0" applyBorder="1" applyAlignment="1">
      <alignment horizontal="justify" vertical="top" wrapText="1"/>
    </xf>
    <xf numFmtId="0" fontId="6" fillId="0" borderId="0" xfId="59" applyFont="1" applyAlignment="1" quotePrefix="1">
      <alignment vertical="top"/>
      <protection/>
    </xf>
    <xf numFmtId="0" fontId="7" fillId="0" borderId="0" xfId="59" applyFont="1" applyAlignment="1">
      <alignment vertical="top"/>
      <protection/>
    </xf>
    <xf numFmtId="0" fontId="10" fillId="0" borderId="0" xfId="59" applyFont="1" applyAlignment="1">
      <alignment vertical="top"/>
      <protection/>
    </xf>
    <xf numFmtId="0" fontId="9" fillId="0" borderId="0" xfId="59" applyFont="1" applyAlignment="1">
      <alignment vertical="top"/>
      <protection/>
    </xf>
    <xf numFmtId="0" fontId="6" fillId="0" borderId="0" xfId="59" applyFont="1" applyAlignment="1" quotePrefix="1">
      <alignment horizontal="left" vertical="top"/>
      <protection/>
    </xf>
    <xf numFmtId="0" fontId="6" fillId="0" borderId="0" xfId="59" applyFont="1" applyAlignment="1">
      <alignment vertical="top"/>
      <protection/>
    </xf>
    <xf numFmtId="0" fontId="11" fillId="0" borderId="0" xfId="59" applyFont="1" applyAlignment="1">
      <alignment vertical="top"/>
      <protection/>
    </xf>
    <xf numFmtId="0" fontId="6" fillId="0" borderId="0" xfId="0" applyFont="1" applyBorder="1" applyAlignment="1">
      <alignment/>
    </xf>
    <xf numFmtId="173" fontId="0" fillId="0" borderId="0" xfId="58" applyNumberFormat="1" applyFont="1" applyBorder="1">
      <alignment/>
      <protection/>
    </xf>
    <xf numFmtId="0" fontId="6" fillId="0" borderId="12" xfId="58" applyFont="1" applyFill="1" applyBorder="1">
      <alignment/>
      <protection/>
    </xf>
    <xf numFmtId="200" fontId="17" fillId="0" borderId="0" xfId="58" applyNumberFormat="1" applyFont="1" applyBorder="1" applyAlignment="1">
      <alignment horizontal="right"/>
      <protection/>
    </xf>
    <xf numFmtId="200" fontId="0" fillId="0" borderId="0" xfId="58" applyNumberFormat="1" applyFont="1" applyBorder="1" applyAlignment="1">
      <alignment horizontal="right"/>
      <protection/>
    </xf>
    <xf numFmtId="0" fontId="2" fillId="0" borderId="0" xfId="58" applyFont="1" applyBorder="1" applyAlignment="1">
      <alignment horizontal="left" indent="1"/>
      <protection/>
    </xf>
    <xf numFmtId="0" fontId="23" fillId="33" borderId="10" xfId="0" applyFont="1" applyFill="1" applyBorder="1" applyAlignment="1">
      <alignment horizontal="right" vertical="top" wrapText="1"/>
    </xf>
    <xf numFmtId="0" fontId="24" fillId="33" borderId="10" xfId="0" applyFont="1" applyFill="1" applyBorder="1" applyAlignment="1">
      <alignment horizontal="right" vertical="top" wrapText="1"/>
    </xf>
    <xf numFmtId="205" fontId="1" fillId="35" borderId="10" xfId="0" applyNumberFormat="1" applyFont="1" applyFill="1" applyBorder="1" applyAlignment="1">
      <alignment horizontal="right" vertical="center"/>
    </xf>
    <xf numFmtId="202" fontId="2" fillId="0" borderId="23" xfId="58" applyNumberFormat="1" applyFont="1" applyBorder="1" applyAlignment="1">
      <alignment vertical="center"/>
      <protection/>
    </xf>
    <xf numFmtId="202" fontId="2" fillId="0" borderId="24" xfId="58" applyNumberFormat="1" applyFont="1" applyBorder="1" applyAlignment="1">
      <alignment vertical="center"/>
      <protection/>
    </xf>
    <xf numFmtId="203" fontId="2" fillId="0" borderId="10" xfId="58" applyNumberFormat="1" applyFont="1" applyBorder="1" applyAlignment="1">
      <alignment horizontal="right"/>
      <protection/>
    </xf>
    <xf numFmtId="203" fontId="2" fillId="0" borderId="10" xfId="58" applyNumberFormat="1" applyFont="1" applyBorder="1">
      <alignment/>
      <protection/>
    </xf>
    <xf numFmtId="0" fontId="17" fillId="0" borderId="0" xfId="0" applyFont="1" applyBorder="1" applyAlignment="1">
      <alignment horizontal="justify" wrapText="1"/>
    </xf>
    <xf numFmtId="187" fontId="2" fillId="0" borderId="0" xfId="0" applyNumberFormat="1" applyFont="1" applyBorder="1" applyAlignment="1">
      <alignment horizontal="right"/>
    </xf>
    <xf numFmtId="201" fontId="2" fillId="0" borderId="0" xfId="0" applyNumberFormat="1" applyFont="1" applyBorder="1" applyAlignment="1">
      <alignment horizontal="right"/>
    </xf>
    <xf numFmtId="0" fontId="0" fillId="0" borderId="10" xfId="0" applyFont="1" applyBorder="1" applyAlignment="1">
      <alignment horizontal="justify" vertical="top" wrapText="1"/>
    </xf>
    <xf numFmtId="173" fontId="0" fillId="33" borderId="0" xfId="58" applyNumberFormat="1" applyFont="1" applyFill="1" applyBorder="1" applyAlignment="1">
      <alignment vertical="center"/>
      <protection/>
    </xf>
    <xf numFmtId="0" fontId="0" fillId="33" borderId="0" xfId="0" applyFont="1" applyFill="1" applyBorder="1" applyAlignment="1">
      <alignment/>
    </xf>
    <xf numFmtId="173" fontId="0" fillId="33" borderId="0" xfId="58" applyNumberFormat="1" applyFont="1" applyFill="1" applyBorder="1" applyAlignment="1">
      <alignment horizontal="right" vertical="center"/>
      <protection/>
    </xf>
    <xf numFmtId="173" fontId="0" fillId="33" borderId="12" xfId="58" applyNumberFormat="1" applyFont="1" applyFill="1" applyBorder="1" applyAlignment="1">
      <alignment vertical="center"/>
      <protection/>
    </xf>
    <xf numFmtId="0" fontId="0" fillId="33" borderId="12" xfId="0" applyFont="1" applyFill="1" applyBorder="1" applyAlignment="1">
      <alignment/>
    </xf>
    <xf numFmtId="173" fontId="0" fillId="33" borderId="12" xfId="58" applyNumberFormat="1" applyFont="1" applyFill="1" applyBorder="1" applyAlignment="1">
      <alignment horizontal="right" vertical="center"/>
      <protection/>
    </xf>
    <xf numFmtId="174" fontId="0" fillId="33" borderId="12" xfId="59" applyNumberFormat="1" applyFont="1" applyFill="1" applyBorder="1" applyAlignment="1">
      <alignment horizontal="right" vertical="center"/>
      <protection/>
    </xf>
    <xf numFmtId="173" fontId="2" fillId="0" borderId="13" xfId="57" applyNumberFormat="1" applyFont="1" applyBorder="1" applyAlignment="1">
      <alignment horizontal="right"/>
      <protection/>
    </xf>
    <xf numFmtId="173" fontId="2" fillId="0" borderId="0" xfId="57" applyNumberFormat="1" applyFont="1" applyAlignment="1" applyProtection="1">
      <alignment horizontal="right"/>
      <protection/>
    </xf>
    <xf numFmtId="173" fontId="2" fillId="0" borderId="11" xfId="57" applyNumberFormat="1" applyFont="1" applyFill="1" applyBorder="1" applyAlignment="1" applyProtection="1">
      <alignment horizontal="right"/>
      <protection/>
    </xf>
    <xf numFmtId="0" fontId="0" fillId="0" borderId="12" xfId="0" applyFont="1" applyBorder="1" applyAlignment="1">
      <alignment horizontal="justify" vertical="top" wrapText="1"/>
    </xf>
    <xf numFmtId="49" fontId="1" fillId="0" borderId="10" xfId="0" applyNumberFormat="1" applyFont="1" applyBorder="1" applyAlignment="1">
      <alignment vertical="top"/>
    </xf>
    <xf numFmtId="0" fontId="1" fillId="0" borderId="10" xfId="0" applyFont="1" applyBorder="1" applyAlignment="1">
      <alignment vertical="top"/>
    </xf>
    <xf numFmtId="0" fontId="2" fillId="0" borderId="10" xfId="0" applyFont="1" applyBorder="1" applyAlignment="1">
      <alignment horizontal="left" vertical="top" indent="1"/>
    </xf>
    <xf numFmtId="206" fontId="2" fillId="0" borderId="10" xfId="0" applyNumberFormat="1" applyFont="1" applyFill="1" applyBorder="1" applyAlignment="1">
      <alignment/>
    </xf>
    <xf numFmtId="202" fontId="2" fillId="0" borderId="0" xfId="0" applyNumberFormat="1" applyFont="1" applyFill="1" applyAlignment="1">
      <alignment vertical="top"/>
    </xf>
    <xf numFmtId="202" fontId="2" fillId="0" borderId="0" xfId="0" applyNumberFormat="1" applyFont="1" applyAlignment="1">
      <alignment vertical="top"/>
    </xf>
    <xf numFmtId="206" fontId="2" fillId="0" borderId="0" xfId="0" applyNumberFormat="1" applyFont="1" applyFill="1" applyAlignment="1">
      <alignment vertical="top"/>
    </xf>
    <xf numFmtId="202" fontId="2" fillId="0" borderId="13" xfId="0" applyNumberFormat="1" applyFont="1" applyFill="1" applyBorder="1" applyAlignment="1">
      <alignment vertical="top"/>
    </xf>
    <xf numFmtId="202" fontId="2" fillId="0" borderId="0" xfId="0" applyNumberFormat="1" applyFont="1" applyFill="1" applyAlignment="1">
      <alignment horizontal="right" vertical="top"/>
    </xf>
    <xf numFmtId="202" fontId="2" fillId="0" borderId="10" xfId="0" applyNumberFormat="1" applyFont="1" applyFill="1" applyBorder="1" applyAlignment="1">
      <alignment vertical="top"/>
    </xf>
    <xf numFmtId="0" fontId="1" fillId="33" borderId="0" xfId="0" applyFont="1" applyFill="1" applyAlignment="1">
      <alignment/>
    </xf>
    <xf numFmtId="0" fontId="2" fillId="33" borderId="0" xfId="0" applyFont="1" applyFill="1" applyAlignment="1">
      <alignment horizontal="right" wrapText="1"/>
    </xf>
    <xf numFmtId="0" fontId="2" fillId="33" borderId="0" xfId="0" applyFont="1" applyFill="1" applyAlignment="1">
      <alignment vertical="top" wrapText="1"/>
    </xf>
    <xf numFmtId="200" fontId="17" fillId="0" borderId="0" xfId="0" applyNumberFormat="1" applyFont="1" applyAlignment="1">
      <alignment horizontal="right"/>
    </xf>
    <xf numFmtId="200" fontId="17" fillId="0" borderId="20" xfId="0" applyNumberFormat="1" applyFont="1" applyBorder="1" applyAlignment="1">
      <alignment horizontal="right"/>
    </xf>
    <xf numFmtId="201" fontId="17" fillId="0" borderId="0" xfId="0" applyNumberFormat="1" applyFont="1" applyBorder="1" applyAlignment="1">
      <alignment horizontal="right"/>
    </xf>
    <xf numFmtId="0" fontId="0" fillId="0" borderId="0" xfId="0" applyFont="1" applyAlignment="1">
      <alignment horizontal="right"/>
    </xf>
    <xf numFmtId="173" fontId="0" fillId="0" borderId="0" xfId="0" applyNumberFormat="1" applyFont="1" applyAlignment="1">
      <alignment horizontal="right"/>
    </xf>
    <xf numFmtId="177" fontId="11" fillId="0" borderId="0" xfId="0" applyNumberFormat="1" applyFont="1" applyFill="1" applyAlignment="1">
      <alignment horizontal="justify" vertical="top"/>
    </xf>
    <xf numFmtId="178" fontId="11" fillId="0" borderId="0" xfId="62" applyNumberFormat="1" applyFont="1" applyFill="1" applyAlignment="1">
      <alignment horizontal="justify" vertical="top"/>
    </xf>
    <xf numFmtId="179" fontId="6" fillId="0" borderId="0" xfId="0" applyNumberFormat="1" applyFont="1" applyBorder="1" applyAlignment="1">
      <alignment vertical="top"/>
    </xf>
    <xf numFmtId="179" fontId="6" fillId="33" borderId="0" xfId="0" applyNumberFormat="1" applyFont="1" applyFill="1" applyBorder="1" applyAlignment="1" quotePrefix="1">
      <alignment horizontal="right" vertical="top"/>
    </xf>
    <xf numFmtId="180" fontId="1" fillId="0" borderId="0" xfId="0" applyNumberFormat="1" applyFont="1" applyFill="1" applyAlignment="1">
      <alignment vertical="top"/>
    </xf>
    <xf numFmtId="180" fontId="1" fillId="0" borderId="0" xfId="0" applyNumberFormat="1" applyFont="1" applyAlignment="1">
      <alignment/>
    </xf>
    <xf numFmtId="180" fontId="1" fillId="0" borderId="0" xfId="0" applyNumberFormat="1" applyFont="1" applyAlignment="1">
      <alignment vertical="top"/>
    </xf>
    <xf numFmtId="180" fontId="1" fillId="0" borderId="0" xfId="0" applyNumberFormat="1" applyFont="1" applyFill="1" applyAlignment="1">
      <alignment horizontal="right"/>
    </xf>
    <xf numFmtId="180" fontId="1" fillId="0" borderId="13" xfId="0" applyNumberFormat="1" applyFont="1" applyFill="1" applyBorder="1" applyAlignment="1">
      <alignment vertical="top"/>
    </xf>
    <xf numFmtId="180" fontId="1" fillId="0" borderId="0" xfId="0" applyNumberFormat="1" applyFont="1" applyFill="1" applyBorder="1" applyAlignment="1">
      <alignment vertical="top"/>
    </xf>
    <xf numFmtId="180" fontId="1" fillId="0" borderId="10" xfId="0" applyNumberFormat="1" applyFont="1" applyFill="1" applyBorder="1" applyAlignment="1">
      <alignment vertical="top"/>
    </xf>
    <xf numFmtId="180" fontId="1" fillId="0" borderId="0" xfId="0" applyNumberFormat="1" applyFont="1" applyAlignment="1">
      <alignment horizontal="right"/>
    </xf>
    <xf numFmtId="180" fontId="1" fillId="0" borderId="10" xfId="0" applyNumberFormat="1" applyFont="1" applyBorder="1" applyAlignment="1">
      <alignment horizontal="right"/>
    </xf>
    <xf numFmtId="180" fontId="1" fillId="0" borderId="10" xfId="0" applyNumberFormat="1" applyFont="1" applyBorder="1" applyAlignment="1">
      <alignment/>
    </xf>
    <xf numFmtId="173" fontId="0" fillId="0" borderId="0" xfId="58" applyNumberFormat="1" applyFont="1" applyFill="1">
      <alignment/>
      <protection/>
    </xf>
    <xf numFmtId="173" fontId="0" fillId="0" borderId="0" xfId="0" applyNumberFormat="1" applyFill="1" applyBorder="1" applyAlignment="1">
      <alignment/>
    </xf>
    <xf numFmtId="173" fontId="42" fillId="0" borderId="0" xfId="58" applyNumberFormat="1" applyFont="1" applyFill="1">
      <alignment/>
      <protection/>
    </xf>
    <xf numFmtId="173" fontId="42" fillId="0" borderId="0" xfId="58" applyNumberFormat="1" applyFont="1" applyFill="1" applyBorder="1" quotePrefix="1">
      <alignment/>
      <protection/>
    </xf>
    <xf numFmtId="173" fontId="42" fillId="0" borderId="10" xfId="58" applyNumberFormat="1" applyFont="1" applyFill="1" applyBorder="1">
      <alignment/>
      <protection/>
    </xf>
    <xf numFmtId="173" fontId="42" fillId="0" borderId="10" xfId="58" applyNumberFormat="1" applyFont="1" applyFill="1" applyBorder="1" quotePrefix="1">
      <alignment/>
      <protection/>
    </xf>
    <xf numFmtId="173" fontId="0" fillId="0" borderId="0" xfId="0" applyNumberFormat="1" applyFont="1" applyFill="1" applyAlignment="1">
      <alignment/>
    </xf>
    <xf numFmtId="173" fontId="29" fillId="0" borderId="0" xfId="58" applyNumberFormat="1" applyFont="1" applyFill="1" applyBorder="1">
      <alignment/>
      <protection/>
    </xf>
    <xf numFmtId="173" fontId="17" fillId="0" borderId="11" xfId="58" applyNumberFormat="1" applyFont="1" applyFill="1" applyBorder="1">
      <alignment/>
      <protection/>
    </xf>
    <xf numFmtId="173" fontId="42" fillId="0" borderId="11" xfId="58" applyNumberFormat="1" applyFont="1" applyFill="1" applyBorder="1">
      <alignment/>
      <protection/>
    </xf>
    <xf numFmtId="173" fontId="17" fillId="0" borderId="0" xfId="58" applyNumberFormat="1" applyFont="1" applyFill="1" applyBorder="1" applyAlignment="1">
      <alignment horizontal="right"/>
      <protection/>
    </xf>
    <xf numFmtId="173" fontId="0" fillId="0" borderId="0" xfId="0" applyNumberFormat="1" applyFont="1" applyFill="1" applyBorder="1" applyAlignment="1">
      <alignment/>
    </xf>
    <xf numFmtId="173" fontId="11" fillId="0" borderId="0" xfId="0" applyNumberFormat="1" applyFont="1" applyFill="1" applyAlignment="1">
      <alignment/>
    </xf>
    <xf numFmtId="173" fontId="11" fillId="0" borderId="10" xfId="0" applyNumberFormat="1" applyFont="1" applyFill="1" applyBorder="1" applyAlignment="1">
      <alignment/>
    </xf>
    <xf numFmtId="0" fontId="0" fillId="0" borderId="0" xfId="58" applyFont="1" applyFill="1" applyBorder="1">
      <alignment/>
      <protection/>
    </xf>
    <xf numFmtId="0" fontId="0" fillId="0" borderId="0" xfId="0" applyFont="1" applyFill="1" applyAlignment="1">
      <alignment/>
    </xf>
    <xf numFmtId="173" fontId="17" fillId="0" borderId="0" xfId="58" applyNumberFormat="1" applyFont="1" applyFill="1" applyBorder="1">
      <alignment/>
      <protection/>
    </xf>
    <xf numFmtId="173" fontId="0" fillId="0" borderId="0" xfId="0" applyNumberFormat="1" applyFont="1" applyFill="1" applyAlignment="1">
      <alignment/>
    </xf>
    <xf numFmtId="0" fontId="0" fillId="0" borderId="0" xfId="0" applyFont="1" applyFill="1" applyBorder="1" applyAlignment="1">
      <alignment/>
    </xf>
    <xf numFmtId="173" fontId="17" fillId="0" borderId="0" xfId="58" applyNumberFormat="1" applyFont="1" applyFill="1">
      <alignment/>
      <protection/>
    </xf>
    <xf numFmtId="0" fontId="0" fillId="0" borderId="0" xfId="58" applyFont="1" applyFill="1" applyBorder="1" quotePrefix="1">
      <alignment/>
      <protection/>
    </xf>
    <xf numFmtId="173" fontId="0" fillId="0" borderId="0" xfId="58" applyNumberFormat="1" applyFont="1" applyFill="1" applyBorder="1">
      <alignment/>
      <protection/>
    </xf>
    <xf numFmtId="173" fontId="17" fillId="0" borderId="0" xfId="58" applyNumberFormat="1" applyFont="1" applyFill="1" applyBorder="1" applyAlignment="1">
      <alignment horizontal="right"/>
      <protection/>
    </xf>
    <xf numFmtId="0" fontId="17" fillId="0" borderId="11" xfId="58" applyFont="1" applyFill="1" applyBorder="1">
      <alignment/>
      <protection/>
    </xf>
    <xf numFmtId="0" fontId="0" fillId="0" borderId="11" xfId="0" applyFont="1" applyFill="1" applyBorder="1" applyAlignment="1">
      <alignment/>
    </xf>
    <xf numFmtId="173" fontId="17" fillId="0" borderId="11" xfId="58" applyNumberFormat="1" applyFont="1" applyFill="1" applyBorder="1" applyAlignment="1">
      <alignment horizontal="right"/>
      <protection/>
    </xf>
    <xf numFmtId="173" fontId="0" fillId="0" borderId="11" xfId="0" applyNumberFormat="1" applyFont="1" applyFill="1" applyBorder="1" applyAlignment="1">
      <alignment/>
    </xf>
    <xf numFmtId="0" fontId="17" fillId="0" borderId="0" xfId="58" applyFont="1" applyFill="1" applyBorder="1">
      <alignment/>
      <protection/>
    </xf>
    <xf numFmtId="0" fontId="0" fillId="0" borderId="0" xfId="58" applyFont="1" applyFill="1" applyBorder="1">
      <alignment/>
      <protection/>
    </xf>
    <xf numFmtId="0" fontId="0" fillId="0" borderId="0" xfId="0" applyFont="1" applyFill="1" applyBorder="1" applyAlignment="1">
      <alignment/>
    </xf>
    <xf numFmtId="0" fontId="17" fillId="0" borderId="0" xfId="58" applyFont="1" applyFill="1" applyBorder="1" applyAlignment="1">
      <alignment horizontal="right"/>
      <protection/>
    </xf>
    <xf numFmtId="0" fontId="17" fillId="0" borderId="0" xfId="58" applyFont="1" applyFill="1" applyBorder="1" applyAlignment="1">
      <alignment horizontal="left"/>
      <protection/>
    </xf>
    <xf numFmtId="0" fontId="17" fillId="0" borderId="0" xfId="0" applyFont="1" applyFill="1" applyBorder="1" applyAlignment="1">
      <alignment horizontal="right"/>
    </xf>
    <xf numFmtId="0" fontId="0" fillId="0" borderId="0" xfId="58" applyFont="1" applyFill="1">
      <alignment/>
      <protection/>
    </xf>
    <xf numFmtId="0" fontId="17" fillId="0" borderId="0" xfId="58" applyFont="1" applyFill="1">
      <alignment/>
      <protection/>
    </xf>
    <xf numFmtId="172" fontId="17" fillId="0" borderId="0" xfId="58" applyNumberFormat="1" applyFont="1" applyFill="1" applyBorder="1">
      <alignment/>
      <protection/>
    </xf>
    <xf numFmtId="0" fontId="0" fillId="0" borderId="10" xfId="58" applyFont="1" applyFill="1" applyBorder="1">
      <alignment/>
      <protection/>
    </xf>
    <xf numFmtId="0" fontId="0" fillId="0" borderId="10" xfId="0" applyFont="1" applyFill="1" applyBorder="1" applyAlignment="1">
      <alignment/>
    </xf>
    <xf numFmtId="173" fontId="0" fillId="0" borderId="10" xfId="58" applyNumberFormat="1" applyFont="1" applyFill="1" applyBorder="1">
      <alignment/>
      <protection/>
    </xf>
    <xf numFmtId="172" fontId="17" fillId="0" borderId="0" xfId="58" applyNumberFormat="1" applyFont="1" applyFill="1" applyBorder="1" applyAlignment="1">
      <alignment horizontal="right"/>
      <protection/>
    </xf>
    <xf numFmtId="0" fontId="17" fillId="0" borderId="0" xfId="0" applyFont="1" applyFill="1" applyAlignment="1">
      <alignment horizontal="right"/>
    </xf>
    <xf numFmtId="0" fontId="17" fillId="0" borderId="0" xfId="58" applyFont="1" applyFill="1" applyAlignment="1">
      <alignment horizontal="right"/>
      <protection/>
    </xf>
    <xf numFmtId="0" fontId="13" fillId="33" borderId="0" xfId="0" applyFont="1" applyFill="1" applyAlignment="1">
      <alignment/>
    </xf>
    <xf numFmtId="0" fontId="1" fillId="33" borderId="0" xfId="0" applyFont="1" applyFill="1" applyAlignment="1">
      <alignment horizontal="right"/>
    </xf>
    <xf numFmtId="209" fontId="2" fillId="33" borderId="0" xfId="0" applyNumberFormat="1" applyFont="1" applyFill="1" applyAlignment="1">
      <alignment/>
    </xf>
    <xf numFmtId="209" fontId="2" fillId="33" borderId="12" xfId="0" applyNumberFormat="1" applyFont="1" applyFill="1" applyBorder="1" applyAlignment="1">
      <alignment/>
    </xf>
    <xf numFmtId="0" fontId="1" fillId="33" borderId="12" xfId="0" applyFont="1" applyFill="1" applyBorder="1" applyAlignment="1">
      <alignment/>
    </xf>
    <xf numFmtId="0" fontId="2" fillId="33" borderId="12" xfId="0" applyFont="1" applyFill="1" applyBorder="1" applyAlignment="1">
      <alignment/>
    </xf>
    <xf numFmtId="0" fontId="1" fillId="33" borderId="10" xfId="0" applyFont="1" applyFill="1" applyBorder="1" applyAlignment="1">
      <alignment horizontal="right"/>
    </xf>
    <xf numFmtId="209" fontId="2" fillId="33" borderId="0" xfId="0" applyNumberFormat="1" applyFont="1" applyFill="1" applyBorder="1" applyAlignment="1">
      <alignment/>
    </xf>
    <xf numFmtId="201" fontId="1" fillId="0" borderId="13" xfId="0" applyNumberFormat="1" applyFont="1" applyBorder="1" applyAlignment="1">
      <alignment/>
    </xf>
    <xf numFmtId="173" fontId="1" fillId="0" borderId="0" xfId="0" applyNumberFormat="1" applyFont="1" applyBorder="1" applyAlignment="1">
      <alignment wrapText="1"/>
    </xf>
    <xf numFmtId="173" fontId="1" fillId="0" borderId="0" xfId="0" applyNumberFormat="1" applyFont="1" applyAlignment="1">
      <alignment wrapText="1"/>
    </xf>
    <xf numFmtId="173" fontId="1" fillId="0" borderId="10" xfId="0" applyNumberFormat="1" applyFont="1" applyBorder="1" applyAlignment="1">
      <alignment wrapText="1"/>
    </xf>
    <xf numFmtId="173" fontId="2" fillId="0" borderId="10" xfId="58" applyNumberFormat="1" applyFont="1" applyBorder="1" applyAlignment="1">
      <alignment/>
      <protection/>
    </xf>
    <xf numFmtId="173" fontId="2" fillId="33" borderId="0" xfId="0" applyNumberFormat="1" applyFont="1" applyFill="1" applyAlignment="1">
      <alignment vertical="top" wrapText="1"/>
    </xf>
    <xf numFmtId="0" fontId="2" fillId="33" borderId="0" xfId="0" applyFont="1" applyFill="1" applyBorder="1" applyAlignment="1">
      <alignment horizontal="justify" vertical="top" wrapText="1"/>
    </xf>
    <xf numFmtId="173" fontId="2" fillId="33" borderId="0" xfId="0" applyNumberFormat="1" applyFont="1" applyFill="1" applyBorder="1" applyAlignment="1">
      <alignment vertical="top" wrapText="1"/>
    </xf>
    <xf numFmtId="0" fontId="2" fillId="0" borderId="0" xfId="58" applyFont="1" applyFill="1" applyAlignment="1">
      <alignment horizontal="left"/>
      <protection/>
    </xf>
    <xf numFmtId="202" fontId="1" fillId="0" borderId="10" xfId="58" applyNumberFormat="1" applyFont="1" applyFill="1" applyBorder="1" applyAlignment="1">
      <alignment horizontal="right" vertical="center"/>
      <protection/>
    </xf>
    <xf numFmtId="0" fontId="2" fillId="33" borderId="0" xfId="0" applyFont="1" applyFill="1" applyBorder="1" applyAlignment="1">
      <alignment vertical="top" wrapText="1"/>
    </xf>
    <xf numFmtId="0" fontId="2" fillId="33" borderId="10" xfId="0" applyFont="1" applyFill="1" applyBorder="1" applyAlignment="1">
      <alignment vertical="top" wrapText="1"/>
    </xf>
    <xf numFmtId="0" fontId="23" fillId="0" borderId="0" xfId="0" applyFont="1" applyAlignment="1">
      <alignment horizontal="right"/>
    </xf>
    <xf numFmtId="0" fontId="23" fillId="0" borderId="10" xfId="0" applyFont="1" applyBorder="1" applyAlignment="1">
      <alignment horizontal="right"/>
    </xf>
    <xf numFmtId="0" fontId="13" fillId="0" borderId="0" xfId="58" applyFont="1" applyFill="1" applyAlignment="1">
      <alignment horizontal="left"/>
      <protection/>
    </xf>
    <xf numFmtId="0" fontId="2" fillId="33" borderId="10" xfId="0" applyFont="1" applyFill="1" applyBorder="1" applyAlignment="1">
      <alignment horizontal="right" vertical="top" wrapText="1"/>
    </xf>
    <xf numFmtId="173" fontId="2" fillId="33" borderId="10" xfId="0" applyNumberFormat="1" applyFont="1" applyFill="1" applyBorder="1" applyAlignment="1">
      <alignment vertical="top" wrapText="1"/>
    </xf>
    <xf numFmtId="0" fontId="2" fillId="33" borderId="10" xfId="0" applyFont="1" applyFill="1" applyBorder="1" applyAlignment="1">
      <alignment horizontal="justify" vertical="top" wrapText="1"/>
    </xf>
    <xf numFmtId="208" fontId="2" fillId="0" borderId="0" xfId="58" applyNumberFormat="1" applyFont="1" applyBorder="1" applyAlignment="1">
      <alignment horizontal="right"/>
      <protection/>
    </xf>
    <xf numFmtId="0" fontId="0" fillId="0" borderId="0" xfId="0" applyFont="1" applyAlignment="1">
      <alignment horizontal="left" wrapText="1"/>
    </xf>
    <xf numFmtId="0" fontId="2" fillId="0" borderId="14" xfId="0" applyFont="1" applyBorder="1" applyAlignment="1">
      <alignment/>
    </xf>
    <xf numFmtId="200" fontId="0" fillId="0" borderId="12" xfId="0" applyNumberFormat="1" applyFont="1" applyBorder="1" applyAlignment="1">
      <alignment horizontal="right"/>
    </xf>
    <xf numFmtId="180" fontId="1" fillId="0" borderId="10" xfId="58" applyNumberFormat="1" applyFont="1" applyFill="1" applyBorder="1" applyAlignment="1">
      <alignment/>
      <protection/>
    </xf>
    <xf numFmtId="49" fontId="6" fillId="0" borderId="0" xfId="0" applyNumberFormat="1" applyFont="1" applyAlignment="1">
      <alignment horizontal="left" vertical="top"/>
    </xf>
    <xf numFmtId="49" fontId="11" fillId="0" borderId="0" xfId="0" applyNumberFormat="1" applyFont="1" applyAlignment="1">
      <alignment horizontal="left" vertical="top" indent="3"/>
    </xf>
    <xf numFmtId="177" fontId="2" fillId="0" borderId="0" xfId="0" applyNumberFormat="1" applyFont="1" applyFill="1" applyBorder="1" applyAlignment="1">
      <alignment vertical="top"/>
    </xf>
    <xf numFmtId="178" fontId="2" fillId="0" borderId="0" xfId="62" applyNumberFormat="1" applyFont="1" applyBorder="1" applyAlignment="1">
      <alignment horizontal="right" vertical="top"/>
    </xf>
    <xf numFmtId="10" fontId="11" fillId="0" borderId="0" xfId="0" applyNumberFormat="1" applyFont="1" applyAlignment="1">
      <alignment horizontal="left" vertical="top" indent="1"/>
    </xf>
    <xf numFmtId="177" fontId="11" fillId="0" borderId="0" xfId="0" applyNumberFormat="1" applyFont="1" applyBorder="1" applyAlignment="1">
      <alignment horizontal="left" vertical="top" indent="2"/>
    </xf>
    <xf numFmtId="177" fontId="11" fillId="0" borderId="0" xfId="0" applyNumberFormat="1" applyFont="1" applyAlignment="1">
      <alignment horizontal="left" vertical="top" indent="2"/>
    </xf>
    <xf numFmtId="49" fontId="11" fillId="0" borderId="0" xfId="0" applyNumberFormat="1" applyFont="1" applyAlignment="1">
      <alignment horizontal="left" vertical="top" indent="2"/>
    </xf>
    <xf numFmtId="0" fontId="0" fillId="0" borderId="0" xfId="0" applyFont="1" applyAlignment="1">
      <alignment horizontal="left" wrapText="1" indent="1"/>
    </xf>
    <xf numFmtId="0" fontId="29" fillId="0" borderId="0" xfId="0" applyFont="1" applyAlignment="1">
      <alignment horizontal="left"/>
    </xf>
    <xf numFmtId="0" fontId="42" fillId="0" borderId="0" xfId="0" applyFont="1" applyAlignment="1">
      <alignment horizontal="right"/>
    </xf>
    <xf numFmtId="0" fontId="0" fillId="0" borderId="0" xfId="0" applyFont="1" applyAlignment="1">
      <alignment/>
    </xf>
    <xf numFmtId="0" fontId="29" fillId="0" borderId="0" xfId="0" applyFont="1" applyAlignment="1">
      <alignment horizontal="justify"/>
    </xf>
    <xf numFmtId="173" fontId="29" fillId="0" borderId="0" xfId="0" applyNumberFormat="1" applyFont="1" applyAlignment="1">
      <alignment horizontal="right"/>
    </xf>
    <xf numFmtId="0" fontId="0" fillId="0" borderId="12" xfId="0" applyFont="1" applyBorder="1" applyAlignment="1">
      <alignment/>
    </xf>
    <xf numFmtId="173" fontId="29" fillId="0" borderId="12" xfId="0" applyNumberFormat="1" applyFont="1" applyBorder="1" applyAlignment="1">
      <alignment horizontal="right"/>
    </xf>
    <xf numFmtId="0" fontId="0" fillId="0" borderId="10" xfId="0" applyFont="1" applyBorder="1" applyAlignment="1">
      <alignment/>
    </xf>
    <xf numFmtId="0" fontId="42" fillId="0" borderId="10" xfId="0" applyFont="1" applyBorder="1" applyAlignment="1">
      <alignment horizontal="right"/>
    </xf>
    <xf numFmtId="173" fontId="1" fillId="0" borderId="0" xfId="42" applyNumberFormat="1" applyFont="1" applyAlignment="1">
      <alignment/>
    </xf>
    <xf numFmtId="173" fontId="2" fillId="0" borderId="0" xfId="58" applyNumberFormat="1" applyFont="1" applyAlignment="1">
      <alignment horizontal="right"/>
      <protection/>
    </xf>
    <xf numFmtId="173" fontId="2" fillId="0" borderId="12" xfId="58" applyNumberFormat="1" applyFont="1" applyBorder="1">
      <alignment/>
      <protection/>
    </xf>
    <xf numFmtId="173" fontId="1" fillId="0" borderId="12" xfId="58" applyNumberFormat="1" applyFont="1" applyBorder="1">
      <alignment/>
      <protection/>
    </xf>
    <xf numFmtId="202" fontId="1" fillId="0" borderId="19" xfId="42" applyNumberFormat="1" applyFont="1" applyBorder="1" applyAlignment="1">
      <alignment/>
    </xf>
    <xf numFmtId="202" fontId="1" fillId="0" borderId="14" xfId="42" applyNumberFormat="1" applyFont="1" applyBorder="1" applyAlignment="1">
      <alignment/>
    </xf>
    <xf numFmtId="202" fontId="1" fillId="0" borderId="17" xfId="58" applyNumberFormat="1" applyFont="1" applyBorder="1">
      <alignment/>
      <protection/>
    </xf>
    <xf numFmtId="202" fontId="1" fillId="0" borderId="20" xfId="58" applyNumberFormat="1" applyFont="1" applyBorder="1" applyAlignment="1">
      <alignment horizontal="right"/>
      <protection/>
    </xf>
    <xf numFmtId="202" fontId="1" fillId="0" borderId="18" xfId="58" applyNumberFormat="1" applyFont="1" applyBorder="1">
      <alignment/>
      <protection/>
    </xf>
    <xf numFmtId="2" fontId="17" fillId="0" borderId="10" xfId="0" applyNumberFormat="1" applyFont="1" applyBorder="1" applyAlignment="1">
      <alignment vertical="top"/>
    </xf>
    <xf numFmtId="173" fontId="1" fillId="0" borderId="0" xfId="0" applyNumberFormat="1" applyFont="1" applyAlignment="1">
      <alignment horizontal="right"/>
    </xf>
    <xf numFmtId="0" fontId="2" fillId="0" borderId="0" xfId="0" applyFont="1" applyBorder="1" applyAlignment="1">
      <alignment horizontal="justify"/>
    </xf>
    <xf numFmtId="173" fontId="1" fillId="0" borderId="0" xfId="0" applyNumberFormat="1" applyFont="1" applyBorder="1" applyAlignment="1">
      <alignment horizontal="right"/>
    </xf>
    <xf numFmtId="208" fontId="2" fillId="0" borderId="0" xfId="58" applyNumberFormat="1" applyFont="1" applyBorder="1">
      <alignment/>
      <protection/>
    </xf>
    <xf numFmtId="0" fontId="2" fillId="0" borderId="12" xfId="0" applyFont="1" applyBorder="1" applyAlignment="1">
      <alignment horizontal="justify"/>
    </xf>
    <xf numFmtId="208" fontId="1" fillId="0" borderId="12" xfId="58" applyNumberFormat="1" applyFont="1" applyBorder="1">
      <alignment/>
      <protection/>
    </xf>
    <xf numFmtId="208" fontId="2" fillId="0" borderId="12" xfId="58" applyNumberFormat="1" applyFont="1" applyBorder="1">
      <alignment/>
      <protection/>
    </xf>
    <xf numFmtId="208" fontId="2" fillId="0" borderId="14" xfId="58" applyNumberFormat="1" applyFont="1" applyBorder="1" applyAlignment="1">
      <alignment horizontal="right"/>
      <protection/>
    </xf>
    <xf numFmtId="0" fontId="2" fillId="0" borderId="0" xfId="58" applyFont="1" applyFill="1" applyAlignment="1">
      <alignment horizontal="justify" vertical="top" wrapText="1"/>
      <protection/>
    </xf>
    <xf numFmtId="0" fontId="0" fillId="0" borderId="10" xfId="0" applyFont="1" applyBorder="1" applyAlignment="1">
      <alignment wrapText="1"/>
    </xf>
    <xf numFmtId="202" fontId="1" fillId="0" borderId="0" xfId="0" applyNumberFormat="1" applyFont="1" applyFill="1" applyBorder="1" applyAlignment="1">
      <alignment horizontal="right"/>
    </xf>
    <xf numFmtId="202" fontId="1" fillId="0" borderId="12" xfId="58" applyNumberFormat="1" applyFont="1" applyFill="1" applyBorder="1">
      <alignment/>
      <protection/>
    </xf>
    <xf numFmtId="202" fontId="1" fillId="0" borderId="0" xfId="0" applyNumberFormat="1" applyFont="1" applyFill="1" applyAlignment="1">
      <alignment horizontal="right"/>
    </xf>
    <xf numFmtId="202" fontId="2" fillId="0" borderId="0" xfId="58" applyNumberFormat="1" applyFont="1" applyFill="1" applyAlignment="1">
      <alignment horizontal="right"/>
      <protection/>
    </xf>
    <xf numFmtId="0" fontId="11" fillId="0" borderId="0" xfId="0" applyNumberFormat="1" applyFont="1" applyAlignment="1">
      <alignment horizontal="justify" vertical="top" wrapText="1"/>
    </xf>
    <xf numFmtId="202" fontId="2" fillId="0" borderId="0" xfId="58" applyNumberFormat="1" applyFont="1" applyFill="1">
      <alignment/>
      <protection/>
    </xf>
    <xf numFmtId="202" fontId="1" fillId="0" borderId="0" xfId="0" applyNumberFormat="1" applyFont="1" applyFill="1" applyAlignment="1">
      <alignment/>
    </xf>
    <xf numFmtId="202" fontId="1" fillId="0" borderId="14" xfId="0" applyNumberFormat="1" applyFont="1" applyFill="1" applyBorder="1" applyAlignment="1">
      <alignment/>
    </xf>
    <xf numFmtId="202" fontId="1" fillId="0" borderId="10" xfId="0" applyNumberFormat="1" applyFont="1" applyFill="1" applyBorder="1" applyAlignment="1">
      <alignment/>
    </xf>
    <xf numFmtId="202" fontId="1" fillId="0" borderId="12" xfId="0" applyNumberFormat="1" applyFont="1" applyFill="1" applyBorder="1" applyAlignment="1">
      <alignment/>
    </xf>
    <xf numFmtId="202" fontId="2" fillId="0" borderId="12" xfId="58" applyNumberFormat="1" applyFont="1" applyFill="1" applyBorder="1">
      <alignment/>
      <protection/>
    </xf>
    <xf numFmtId="180" fontId="2" fillId="0" borderId="0" xfId="58" applyNumberFormat="1" applyFont="1" applyFill="1" applyBorder="1">
      <alignment/>
      <protection/>
    </xf>
    <xf numFmtId="180" fontId="1" fillId="0" borderId="0" xfId="58" applyNumberFormat="1" applyFont="1" applyFill="1" applyBorder="1">
      <alignment/>
      <protection/>
    </xf>
    <xf numFmtId="173" fontId="2" fillId="0" borderId="0" xfId="58" applyNumberFormat="1" applyFont="1" applyFill="1" applyBorder="1">
      <alignment/>
      <protection/>
    </xf>
    <xf numFmtId="176" fontId="1" fillId="0" borderId="0" xfId="58" applyNumberFormat="1" applyFont="1" applyFill="1" applyAlignment="1" quotePrefix="1">
      <alignment horizontal="right"/>
      <protection/>
    </xf>
    <xf numFmtId="1" fontId="2" fillId="0" borderId="0" xfId="58" applyNumberFormat="1" applyFont="1" applyFill="1" applyAlignment="1" quotePrefix="1">
      <alignment horizontal="right"/>
      <protection/>
    </xf>
    <xf numFmtId="180" fontId="2" fillId="0" borderId="10" xfId="58" applyNumberFormat="1" applyFont="1" applyFill="1" applyBorder="1">
      <alignment/>
      <protection/>
    </xf>
    <xf numFmtId="172" fontId="1" fillId="0" borderId="10" xfId="58" applyNumberFormat="1" applyFont="1" applyFill="1" applyBorder="1" applyAlignment="1">
      <alignment horizontal="right" wrapText="1"/>
      <protection/>
    </xf>
    <xf numFmtId="172" fontId="2" fillId="0" borderId="10" xfId="58" applyNumberFormat="1" applyFont="1" applyFill="1" applyBorder="1" applyAlignment="1">
      <alignment horizontal="right" wrapText="1"/>
      <protection/>
    </xf>
    <xf numFmtId="180" fontId="2" fillId="0" borderId="12" xfId="58" applyNumberFormat="1" applyFont="1" applyFill="1" applyBorder="1">
      <alignment/>
      <protection/>
    </xf>
    <xf numFmtId="173" fontId="42" fillId="0" borderId="19" xfId="58" applyNumberFormat="1" applyFont="1" applyFill="1" applyBorder="1">
      <alignment/>
      <protection/>
    </xf>
    <xf numFmtId="173" fontId="42" fillId="0" borderId="14" xfId="58" applyNumberFormat="1" applyFont="1" applyFill="1" applyBorder="1">
      <alignment/>
      <protection/>
    </xf>
    <xf numFmtId="173" fontId="17" fillId="0" borderId="17" xfId="58" applyNumberFormat="1" applyFont="1" applyFill="1" applyBorder="1">
      <alignment/>
      <protection/>
    </xf>
    <xf numFmtId="173" fontId="42" fillId="0" borderId="21" xfId="58" applyNumberFormat="1" applyFont="1" applyFill="1" applyBorder="1">
      <alignment/>
      <protection/>
    </xf>
    <xf numFmtId="173" fontId="17" fillId="0" borderId="22" xfId="58" applyNumberFormat="1" applyFont="1" applyFill="1" applyBorder="1">
      <alignment/>
      <protection/>
    </xf>
    <xf numFmtId="173" fontId="42" fillId="0" borderId="20" xfId="58" applyNumberFormat="1" applyFont="1" applyFill="1" applyBorder="1">
      <alignment/>
      <protection/>
    </xf>
    <xf numFmtId="173" fontId="17" fillId="0" borderId="18" xfId="58" applyNumberFormat="1" applyFont="1" applyFill="1" applyBorder="1">
      <alignment/>
      <protection/>
    </xf>
    <xf numFmtId="173" fontId="17" fillId="0" borderId="19" xfId="58" applyNumberFormat="1" applyFont="1" applyFill="1" applyBorder="1">
      <alignment/>
      <protection/>
    </xf>
    <xf numFmtId="173" fontId="17" fillId="0" borderId="14" xfId="58" applyNumberFormat="1" applyFont="1" applyFill="1" applyBorder="1">
      <alignment/>
      <protection/>
    </xf>
    <xf numFmtId="173" fontId="0" fillId="0" borderId="14" xfId="0" applyNumberFormat="1" applyFont="1" applyFill="1" applyBorder="1" applyAlignment="1">
      <alignment/>
    </xf>
    <xf numFmtId="173" fontId="17" fillId="0" borderId="20" xfId="58" applyNumberFormat="1" applyFont="1" applyFill="1" applyBorder="1">
      <alignment/>
      <protection/>
    </xf>
    <xf numFmtId="173" fontId="17" fillId="0" borderId="10" xfId="58" applyNumberFormat="1" applyFont="1" applyFill="1" applyBorder="1">
      <alignment/>
      <protection/>
    </xf>
    <xf numFmtId="173" fontId="0" fillId="0" borderId="10" xfId="0" applyNumberFormat="1" applyFont="1" applyFill="1" applyBorder="1" applyAlignment="1">
      <alignment/>
    </xf>
    <xf numFmtId="173" fontId="17" fillId="0" borderId="14" xfId="58" applyNumberFormat="1" applyFont="1" applyFill="1" applyBorder="1" applyAlignment="1">
      <alignment horizontal="right"/>
      <protection/>
    </xf>
    <xf numFmtId="173" fontId="17" fillId="0" borderId="21" xfId="58" applyNumberFormat="1" applyFont="1" applyFill="1" applyBorder="1">
      <alignment/>
      <protection/>
    </xf>
    <xf numFmtId="173" fontId="0" fillId="0" borderId="0" xfId="0" applyNumberFormat="1" applyFont="1" applyFill="1" applyBorder="1" applyAlignment="1">
      <alignment/>
    </xf>
    <xf numFmtId="173" fontId="2" fillId="0" borderId="0" xfId="0" applyNumberFormat="1" applyFont="1" applyAlignment="1">
      <alignment horizontal="right"/>
    </xf>
    <xf numFmtId="173" fontId="2" fillId="0" borderId="0" xfId="0" applyNumberFormat="1" applyFont="1" applyAlignment="1">
      <alignment horizontal="right" vertical="top"/>
    </xf>
    <xf numFmtId="0" fontId="2" fillId="0" borderId="0" xfId="0" applyFont="1" applyFill="1" applyAlignment="1">
      <alignment/>
    </xf>
    <xf numFmtId="0" fontId="2" fillId="0" borderId="10" xfId="0" applyFont="1" applyBorder="1" applyAlignment="1">
      <alignment horizontal="justify" vertical="center" wrapText="1"/>
    </xf>
    <xf numFmtId="202" fontId="6" fillId="0" borderId="11" xfId="0" applyNumberFormat="1" applyFont="1" applyBorder="1" applyAlignment="1">
      <alignment/>
    </xf>
    <xf numFmtId="173" fontId="2" fillId="33" borderId="12" xfId="0" applyNumberFormat="1" applyFont="1" applyFill="1" applyBorder="1" applyAlignment="1">
      <alignment vertical="top" wrapText="1"/>
    </xf>
    <xf numFmtId="0" fontId="4" fillId="33" borderId="0" xfId="0" applyFont="1" applyFill="1" applyAlignment="1">
      <alignment horizontal="right"/>
    </xf>
    <xf numFmtId="0" fontId="2" fillId="33" borderId="13" xfId="0" applyFont="1" applyFill="1" applyBorder="1" applyAlignment="1">
      <alignment wrapText="1"/>
    </xf>
    <xf numFmtId="0" fontId="2" fillId="33" borderId="13" xfId="0" applyFont="1" applyFill="1" applyBorder="1" applyAlignment="1">
      <alignment/>
    </xf>
    <xf numFmtId="0" fontId="2" fillId="0" borderId="10" xfId="0" applyFont="1" applyBorder="1" applyAlignment="1">
      <alignment horizontal="left" wrapText="1" indent="1"/>
    </xf>
    <xf numFmtId="9" fontId="2" fillId="33" borderId="0" xfId="0" applyNumberFormat="1" applyFont="1" applyFill="1" applyAlignment="1">
      <alignment horizontal="right" wrapText="1" indent="1"/>
    </xf>
    <xf numFmtId="173" fontId="2" fillId="33" borderId="0" xfId="0" applyNumberFormat="1" applyFont="1" applyFill="1" applyAlignment="1">
      <alignment horizontal="right" wrapText="1"/>
    </xf>
    <xf numFmtId="173" fontId="2" fillId="33" borderId="13" xfId="0" applyNumberFormat="1" applyFont="1" applyFill="1" applyBorder="1" applyAlignment="1">
      <alignment horizontal="right" wrapText="1"/>
    </xf>
    <xf numFmtId="173" fontId="2" fillId="33" borderId="0" xfId="0" applyNumberFormat="1" applyFont="1" applyFill="1" applyAlignment="1">
      <alignment/>
    </xf>
    <xf numFmtId="173" fontId="2" fillId="33" borderId="13" xfId="0" applyNumberFormat="1" applyFont="1" applyFill="1" applyBorder="1" applyAlignment="1">
      <alignment/>
    </xf>
    <xf numFmtId="173" fontId="1" fillId="0" borderId="0" xfId="0" applyNumberFormat="1" applyFont="1" applyAlignment="1">
      <alignment/>
    </xf>
    <xf numFmtId="173" fontId="1" fillId="0" borderId="12" xfId="0" applyNumberFormat="1" applyFont="1" applyBorder="1" applyAlignment="1">
      <alignment/>
    </xf>
    <xf numFmtId="173" fontId="0" fillId="33" borderId="0" xfId="0" applyNumberFormat="1" applyFont="1" applyFill="1" applyBorder="1" applyAlignment="1">
      <alignment wrapText="1"/>
    </xf>
    <xf numFmtId="173" fontId="0" fillId="33" borderId="10" xfId="0" applyNumberFormat="1" applyFont="1" applyFill="1" applyBorder="1" applyAlignment="1">
      <alignment wrapText="1"/>
    </xf>
    <xf numFmtId="0" fontId="0" fillId="33" borderId="0" xfId="0" applyFont="1" applyFill="1" applyBorder="1" applyAlignment="1">
      <alignment vertical="top" wrapText="1"/>
    </xf>
    <xf numFmtId="184" fontId="1" fillId="0" borderId="0" xfId="0" applyNumberFormat="1" applyFont="1" applyBorder="1" applyAlignment="1">
      <alignment horizontal="right"/>
    </xf>
    <xf numFmtId="184" fontId="1" fillId="0" borderId="13" xfId="0" applyNumberFormat="1" applyFont="1" applyBorder="1" applyAlignment="1">
      <alignment horizontal="right"/>
    </xf>
    <xf numFmtId="184" fontId="1" fillId="0" borderId="0" xfId="0" applyNumberFormat="1" applyFont="1" applyAlignment="1">
      <alignment horizontal="right"/>
    </xf>
    <xf numFmtId="184" fontId="1" fillId="0" borderId="12" xfId="0" applyNumberFormat="1" applyFont="1" applyBorder="1" applyAlignment="1">
      <alignment horizontal="right"/>
    </xf>
    <xf numFmtId="0" fontId="2" fillId="0" borderId="10" xfId="0" applyFont="1" applyBorder="1" applyAlignment="1">
      <alignment/>
    </xf>
    <xf numFmtId="0" fontId="2" fillId="33" borderId="0" xfId="0" applyFont="1" applyFill="1" applyAlignment="1">
      <alignment horizontal="justify"/>
    </xf>
    <xf numFmtId="173" fontId="1" fillId="33" borderId="0" xfId="0" applyNumberFormat="1" applyFont="1" applyFill="1" applyAlignment="1">
      <alignment horizontal="right"/>
    </xf>
    <xf numFmtId="173" fontId="1" fillId="33" borderId="0" xfId="0" applyNumberFormat="1" applyFont="1" applyFill="1" applyAlignment="1">
      <alignment/>
    </xf>
    <xf numFmtId="173" fontId="1" fillId="33" borderId="13" xfId="0" applyNumberFormat="1" applyFont="1" applyFill="1" applyBorder="1" applyAlignment="1">
      <alignment horizontal="right"/>
    </xf>
    <xf numFmtId="173" fontId="2" fillId="33" borderId="0" xfId="0" applyNumberFormat="1" applyFont="1" applyFill="1" applyAlignment="1">
      <alignment horizontal="right"/>
    </xf>
    <xf numFmtId="173" fontId="2" fillId="33" borderId="13" xfId="0" applyNumberFormat="1" applyFont="1" applyFill="1" applyBorder="1" applyAlignment="1">
      <alignment horizontal="right"/>
    </xf>
    <xf numFmtId="0" fontId="17" fillId="0" borderId="10" xfId="0" applyFont="1" applyBorder="1" applyAlignment="1">
      <alignment horizontal="right" wrapText="1"/>
    </xf>
    <xf numFmtId="186" fontId="0" fillId="0" borderId="0" xfId="58" applyNumberFormat="1" applyFont="1">
      <alignment/>
      <protection/>
    </xf>
    <xf numFmtId="179" fontId="0" fillId="0" borderId="0" xfId="58" applyNumberFormat="1" applyFont="1">
      <alignment/>
      <protection/>
    </xf>
    <xf numFmtId="202" fontId="17" fillId="0" borderId="10" xfId="58" applyNumberFormat="1" applyFont="1" applyBorder="1" applyAlignment="1">
      <alignment horizontal="right"/>
      <protection/>
    </xf>
    <xf numFmtId="177" fontId="42" fillId="33" borderId="0" xfId="0" applyNumberFormat="1" applyFont="1" applyFill="1" applyAlignment="1">
      <alignment horizontal="right" wrapText="1"/>
    </xf>
    <xf numFmtId="177" fontId="42" fillId="33" borderId="11" xfId="0" applyNumberFormat="1" applyFont="1" applyFill="1" applyBorder="1" applyAlignment="1">
      <alignment horizontal="right" wrapText="1"/>
    </xf>
    <xf numFmtId="177" fontId="29" fillId="33" borderId="14" xfId="0" applyNumberFormat="1" applyFont="1" applyFill="1" applyBorder="1" applyAlignment="1">
      <alignment horizontal="right" wrapText="1"/>
    </xf>
    <xf numFmtId="177" fontId="29" fillId="33" borderId="13" xfId="0" applyNumberFormat="1" applyFont="1" applyFill="1" applyBorder="1" applyAlignment="1">
      <alignment horizontal="right" wrapText="1"/>
    </xf>
    <xf numFmtId="177" fontId="42" fillId="33" borderId="14" xfId="0" applyNumberFormat="1" applyFont="1" applyFill="1" applyBorder="1" applyAlignment="1">
      <alignment horizontal="right" wrapText="1"/>
    </xf>
    <xf numFmtId="177" fontId="42" fillId="33" borderId="0" xfId="0" applyNumberFormat="1" applyFont="1" applyFill="1" applyBorder="1" applyAlignment="1">
      <alignment horizontal="right" wrapText="1"/>
    </xf>
    <xf numFmtId="177" fontId="42" fillId="33" borderId="10" xfId="0" applyNumberFormat="1" applyFont="1" applyFill="1" applyBorder="1" applyAlignment="1">
      <alignment horizontal="right" wrapText="1"/>
    </xf>
    <xf numFmtId="177" fontId="42" fillId="33" borderId="13" xfId="0" applyNumberFormat="1" applyFont="1" applyFill="1" applyBorder="1" applyAlignment="1">
      <alignment horizontal="right" wrapText="1"/>
    </xf>
    <xf numFmtId="0" fontId="2" fillId="0" borderId="14" xfId="57" applyFont="1" applyFill="1" applyBorder="1">
      <alignment/>
      <protection/>
    </xf>
    <xf numFmtId="0" fontId="1" fillId="0" borderId="14" xfId="57" applyFont="1" applyFill="1" applyBorder="1">
      <alignment/>
      <protection/>
    </xf>
    <xf numFmtId="173" fontId="1" fillId="0" borderId="14" xfId="57" applyNumberFormat="1" applyFont="1" applyFill="1" applyBorder="1" applyAlignment="1">
      <alignment horizontal="right"/>
      <protection/>
    </xf>
    <xf numFmtId="173" fontId="2" fillId="0" borderId="14" xfId="57" applyNumberFormat="1" applyFont="1" applyFill="1" applyBorder="1" applyAlignment="1">
      <alignment horizontal="right"/>
      <protection/>
    </xf>
    <xf numFmtId="0" fontId="2" fillId="0" borderId="0" xfId="0" applyFont="1" applyFill="1" applyBorder="1" applyAlignment="1">
      <alignment wrapText="1"/>
    </xf>
    <xf numFmtId="173" fontId="1" fillId="0" borderId="0" xfId="0" applyNumberFormat="1" applyFont="1" applyAlignment="1">
      <alignment horizontal="right" wrapText="1"/>
    </xf>
    <xf numFmtId="173" fontId="2" fillId="0" borderId="0" xfId="0" applyNumberFormat="1" applyFont="1" applyAlignment="1">
      <alignment horizontal="right" wrapText="1"/>
    </xf>
    <xf numFmtId="202" fontId="0" fillId="0" borderId="0" xfId="0" applyNumberFormat="1" applyAlignment="1">
      <alignment horizontal="right"/>
    </xf>
    <xf numFmtId="185" fontId="17" fillId="0" borderId="0" xfId="58" applyNumberFormat="1" applyFont="1" applyFill="1">
      <alignment/>
      <protection/>
    </xf>
    <xf numFmtId="185" fontId="17" fillId="0" borderId="17" xfId="58" applyNumberFormat="1" applyFont="1" applyFill="1" applyBorder="1">
      <alignment/>
      <protection/>
    </xf>
    <xf numFmtId="173" fontId="2" fillId="0" borderId="10" xfId="0" applyNumberFormat="1" applyFont="1" applyBorder="1" applyAlignment="1">
      <alignment horizontal="right" wrapText="1"/>
    </xf>
    <xf numFmtId="0" fontId="2" fillId="0" borderId="0" xfId="0" applyFont="1" applyAlignment="1">
      <alignment horizontal="left" vertical="top"/>
    </xf>
    <xf numFmtId="202" fontId="1" fillId="0" borderId="0" xfId="58" applyNumberFormat="1" applyFont="1" applyFill="1" applyBorder="1" applyAlignment="1">
      <alignment vertical="top"/>
      <protection/>
    </xf>
    <xf numFmtId="173" fontId="1" fillId="0" borderId="0" xfId="58" applyNumberFormat="1" applyFont="1" applyFill="1" applyBorder="1" applyAlignment="1">
      <alignment vertical="top"/>
      <protection/>
    </xf>
    <xf numFmtId="0" fontId="1" fillId="0" borderId="0" xfId="0" applyFont="1" applyBorder="1" applyAlignment="1">
      <alignment wrapText="1"/>
    </xf>
    <xf numFmtId="173" fontId="1" fillId="0" borderId="10" xfId="0" applyNumberFormat="1" applyFont="1" applyBorder="1" applyAlignment="1">
      <alignment horizontal="right" wrapText="1"/>
    </xf>
    <xf numFmtId="202" fontId="0" fillId="0" borderId="0" xfId="0" applyNumberFormat="1" applyFill="1" applyAlignment="1">
      <alignment horizontal="right"/>
    </xf>
    <xf numFmtId="0" fontId="2" fillId="0" borderId="0" xfId="58" applyFont="1" applyFill="1" applyBorder="1" applyAlignment="1">
      <alignment/>
      <protection/>
    </xf>
    <xf numFmtId="0" fontId="2" fillId="0" borderId="10" xfId="58" applyFont="1" applyFill="1" applyBorder="1" applyAlignment="1">
      <alignment/>
      <protection/>
    </xf>
    <xf numFmtId="0" fontId="23" fillId="0" borderId="0" xfId="0" applyFont="1" applyAlignment="1">
      <alignment/>
    </xf>
    <xf numFmtId="0" fontId="1" fillId="0" borderId="10" xfId="0" applyFont="1" applyBorder="1" applyAlignment="1">
      <alignment horizontal="right"/>
    </xf>
    <xf numFmtId="173" fontId="2" fillId="0" borderId="0" xfId="0" applyNumberFormat="1" applyFont="1" applyAlignment="1">
      <alignment/>
    </xf>
    <xf numFmtId="0" fontId="2" fillId="0" borderId="0" xfId="0" applyFont="1" applyBorder="1" applyAlignment="1">
      <alignment horizontal="left" indent="1"/>
    </xf>
    <xf numFmtId="173" fontId="2" fillId="0" borderId="10" xfId="0" applyNumberFormat="1" applyFont="1" applyBorder="1" applyAlignment="1">
      <alignment/>
    </xf>
    <xf numFmtId="0" fontId="2" fillId="0" borderId="0" xfId="0" applyFont="1" applyFill="1" applyBorder="1" applyAlignment="1">
      <alignment/>
    </xf>
    <xf numFmtId="0" fontId="1" fillId="0" borderId="0" xfId="0" applyFont="1" applyFill="1" applyAlignment="1">
      <alignment/>
    </xf>
    <xf numFmtId="0" fontId="2" fillId="0" borderId="0" xfId="0" applyFont="1" applyBorder="1" applyAlignment="1">
      <alignment horizontal="justify" vertical="center" wrapText="1"/>
    </xf>
    <xf numFmtId="0" fontId="2" fillId="0" borderId="0" xfId="0" applyFont="1" applyFill="1" applyBorder="1" applyAlignment="1">
      <alignment horizontal="right"/>
    </xf>
    <xf numFmtId="0" fontId="2" fillId="0" borderId="0" xfId="0" applyFont="1" applyFill="1" applyBorder="1" applyAlignment="1">
      <alignment vertical="top"/>
    </xf>
    <xf numFmtId="0" fontId="1" fillId="0" borderId="0" xfId="0" applyFont="1" applyFill="1" applyBorder="1" applyAlignment="1">
      <alignment horizontal="right"/>
    </xf>
    <xf numFmtId="0" fontId="2" fillId="0" borderId="0" xfId="57" applyFont="1" applyFill="1" applyAlignment="1">
      <alignment horizontal="right" wrapText="1"/>
      <protection/>
    </xf>
    <xf numFmtId="173" fontId="2" fillId="0" borderId="0" xfId="57" applyNumberFormat="1" applyFont="1" applyFill="1">
      <alignment/>
      <protection/>
    </xf>
    <xf numFmtId="173" fontId="2" fillId="0" borderId="10" xfId="57" applyNumberFormat="1" applyFont="1" applyFill="1" applyBorder="1">
      <alignment/>
      <protection/>
    </xf>
    <xf numFmtId="191" fontId="2" fillId="0" borderId="0" xfId="57" applyNumberFormat="1" applyFont="1" applyFill="1" applyAlignment="1" applyProtection="1">
      <alignment horizontal="right"/>
      <protection/>
    </xf>
    <xf numFmtId="173" fontId="2" fillId="0" borderId="0" xfId="57" applyNumberFormat="1" applyFont="1" applyFill="1" applyProtection="1" quotePrefix="1">
      <alignment/>
      <protection/>
    </xf>
    <xf numFmtId="173" fontId="2" fillId="0" borderId="0" xfId="57" applyNumberFormat="1" applyFont="1" applyFill="1" applyBorder="1" applyProtection="1" quotePrefix="1">
      <alignment/>
      <protection/>
    </xf>
    <xf numFmtId="173" fontId="2" fillId="0" borderId="10" xfId="57" applyNumberFormat="1" applyFont="1" applyFill="1" applyBorder="1" applyProtection="1" quotePrefix="1">
      <alignment/>
      <protection/>
    </xf>
    <xf numFmtId="173" fontId="2" fillId="0" borderId="12" xfId="57" applyNumberFormat="1" applyFont="1" applyFill="1" applyBorder="1" applyAlignment="1" applyProtection="1">
      <alignment horizontal="right"/>
      <protection/>
    </xf>
    <xf numFmtId="191" fontId="2" fillId="0" borderId="0" xfId="57" applyNumberFormat="1" applyFont="1" applyFill="1" applyBorder="1" applyAlignment="1" applyProtection="1">
      <alignment/>
      <protection/>
    </xf>
    <xf numFmtId="191" fontId="2" fillId="0" borderId="0" xfId="57" applyNumberFormat="1" applyFont="1" applyFill="1" applyBorder="1" applyProtection="1">
      <alignment/>
      <protection/>
    </xf>
    <xf numFmtId="173" fontId="2" fillId="0" borderId="10" xfId="57" applyNumberFormat="1" applyFont="1" applyFill="1" applyBorder="1" applyAlignment="1" applyProtection="1" quotePrefix="1">
      <alignment horizontal="right"/>
      <protection/>
    </xf>
    <xf numFmtId="173" fontId="2" fillId="0" borderId="0" xfId="57" applyNumberFormat="1" applyFont="1" applyFill="1" applyBorder="1" applyAlignment="1" applyProtection="1">
      <alignment/>
      <protection/>
    </xf>
    <xf numFmtId="173" fontId="2" fillId="0" borderId="10" xfId="57" applyNumberFormat="1" applyFont="1" applyFill="1" applyBorder="1" applyAlignment="1" applyProtection="1">
      <alignment/>
      <protection/>
    </xf>
    <xf numFmtId="173" fontId="2" fillId="0" borderId="13" xfId="57" applyNumberFormat="1" applyFont="1" applyFill="1" applyBorder="1" applyAlignment="1">
      <alignment/>
      <protection/>
    </xf>
    <xf numFmtId="0" fontId="1" fillId="33" borderId="0" xfId="0" applyNumberFormat="1" applyFont="1" applyFill="1" applyBorder="1" applyAlignment="1">
      <alignment horizontal="right" vertical="center"/>
    </xf>
    <xf numFmtId="0" fontId="25" fillId="33" borderId="0" xfId="0" applyFont="1" applyFill="1" applyAlignment="1">
      <alignment/>
    </xf>
    <xf numFmtId="0" fontId="1" fillId="33" borderId="0" xfId="0" applyNumberFormat="1" applyFont="1" applyFill="1" applyBorder="1" applyAlignment="1">
      <alignment horizontal="center" vertical="center"/>
    </xf>
    <xf numFmtId="0" fontId="1" fillId="33" borderId="0" xfId="0" applyNumberFormat="1" applyFont="1" applyFill="1" applyBorder="1" applyAlignment="1">
      <alignment horizontal="left" vertical="center"/>
    </xf>
    <xf numFmtId="191" fontId="1" fillId="33" borderId="0" xfId="0" applyNumberFormat="1" applyFont="1" applyFill="1" applyBorder="1" applyAlignment="1">
      <alignment horizontal="right" vertical="center"/>
    </xf>
    <xf numFmtId="191" fontId="2" fillId="33" borderId="0" xfId="0" applyNumberFormat="1" applyFont="1" applyFill="1" applyBorder="1" applyAlignment="1">
      <alignment horizontal="right" vertical="center"/>
    </xf>
    <xf numFmtId="194" fontId="2" fillId="33" borderId="0" xfId="0" applyNumberFormat="1" applyFont="1" applyFill="1" applyBorder="1" applyAlignment="1">
      <alignment horizontal="right" vertical="center"/>
    </xf>
    <xf numFmtId="0" fontId="2" fillId="33" borderId="0" xfId="0" applyNumberFormat="1" applyFont="1" applyFill="1" applyBorder="1" applyAlignment="1">
      <alignment horizontal="right" vertical="center"/>
    </xf>
    <xf numFmtId="0" fontId="2" fillId="33" borderId="0" xfId="0" applyNumberFormat="1" applyFont="1" applyFill="1" applyBorder="1" applyAlignment="1">
      <alignment horizontal="center" vertical="center"/>
    </xf>
    <xf numFmtId="191" fontId="1" fillId="33" borderId="10" xfId="0" applyNumberFormat="1" applyFont="1" applyFill="1" applyBorder="1" applyAlignment="1">
      <alignment horizontal="right" vertical="center"/>
    </xf>
    <xf numFmtId="191" fontId="2" fillId="33" borderId="10" xfId="0" applyNumberFormat="1" applyFont="1" applyFill="1" applyBorder="1" applyAlignment="1">
      <alignment horizontal="right" vertical="center"/>
    </xf>
    <xf numFmtId="194" fontId="2" fillId="33" borderId="10" xfId="0" applyNumberFormat="1" applyFont="1" applyFill="1" applyBorder="1" applyAlignment="1">
      <alignment horizontal="right" vertical="center"/>
    </xf>
    <xf numFmtId="0" fontId="2" fillId="33" borderId="10" xfId="0" applyNumberFormat="1" applyFont="1" applyFill="1" applyBorder="1" applyAlignment="1">
      <alignment horizontal="center" vertical="center"/>
    </xf>
    <xf numFmtId="0" fontId="25" fillId="33" borderId="0" xfId="0" applyFont="1" applyFill="1" applyBorder="1" applyAlignment="1">
      <alignment/>
    </xf>
    <xf numFmtId="191" fontId="1" fillId="33" borderId="12" xfId="0" applyNumberFormat="1" applyFont="1" applyFill="1" applyBorder="1" applyAlignment="1">
      <alignment horizontal="right" vertical="center"/>
    </xf>
    <xf numFmtId="191" fontId="2" fillId="33" borderId="12" xfId="0" applyNumberFormat="1" applyFont="1" applyFill="1" applyBorder="1" applyAlignment="1">
      <alignment horizontal="right" vertical="center"/>
    </xf>
    <xf numFmtId="194" fontId="2" fillId="33" borderId="12" xfId="0" applyNumberFormat="1" applyFont="1" applyFill="1" applyBorder="1" applyAlignment="1">
      <alignment horizontal="right" vertical="center"/>
    </xf>
    <xf numFmtId="0" fontId="2" fillId="33" borderId="22" xfId="0" applyNumberFormat="1" applyFont="1" applyFill="1" applyBorder="1" applyAlignment="1">
      <alignment horizontal="center" vertical="center"/>
    </xf>
    <xf numFmtId="0" fontId="2" fillId="33" borderId="25" xfId="0" applyNumberFormat="1" applyFont="1" applyFill="1" applyBorder="1" applyAlignment="1">
      <alignment horizontal="right" vertical="center"/>
    </xf>
    <xf numFmtId="0" fontId="2" fillId="33" borderId="22" xfId="0" applyNumberFormat="1" applyFont="1" applyFill="1" applyBorder="1" applyAlignment="1">
      <alignment horizontal="right" vertical="center"/>
    </xf>
    <xf numFmtId="0" fontId="1" fillId="33" borderId="22" xfId="0" applyNumberFormat="1" applyFont="1" applyFill="1" applyBorder="1" applyAlignment="1">
      <alignment horizontal="center" vertical="center"/>
    </xf>
    <xf numFmtId="0" fontId="1" fillId="33" borderId="10" xfId="0" applyNumberFormat="1" applyFont="1" applyFill="1" applyBorder="1" applyAlignment="1">
      <alignment horizontal="right" vertical="center"/>
    </xf>
    <xf numFmtId="0" fontId="2" fillId="33" borderId="10" xfId="0" applyNumberFormat="1" applyFont="1" applyFill="1" applyBorder="1" applyAlignment="1">
      <alignment horizontal="right" vertical="center"/>
    </xf>
    <xf numFmtId="0" fontId="2" fillId="33" borderId="18" xfId="0" applyNumberFormat="1" applyFont="1" applyFill="1" applyBorder="1" applyAlignment="1">
      <alignment horizontal="right" vertical="center"/>
    </xf>
    <xf numFmtId="0" fontId="1" fillId="33" borderId="21" xfId="0" applyNumberFormat="1" applyFont="1" applyFill="1" applyBorder="1" applyAlignment="1">
      <alignment horizontal="left" vertical="center"/>
    </xf>
    <xf numFmtId="0" fontId="1" fillId="33" borderId="21" xfId="0" applyNumberFormat="1" applyFont="1" applyFill="1" applyBorder="1" applyAlignment="1">
      <alignment horizontal="center" vertical="center"/>
    </xf>
    <xf numFmtId="0" fontId="1" fillId="33" borderId="19" xfId="0" applyNumberFormat="1" applyFont="1" applyFill="1" applyBorder="1" applyAlignment="1">
      <alignment horizontal="center" vertical="center"/>
    </xf>
    <xf numFmtId="0" fontId="1" fillId="33" borderId="22" xfId="0" applyNumberFormat="1" applyFont="1" applyFill="1" applyBorder="1" applyAlignment="1">
      <alignment horizontal="right" vertical="center"/>
    </xf>
    <xf numFmtId="0" fontId="1" fillId="33" borderId="18" xfId="0" applyNumberFormat="1" applyFont="1" applyFill="1" applyBorder="1" applyAlignment="1">
      <alignment horizontal="right" vertical="center"/>
    </xf>
    <xf numFmtId="0" fontId="1" fillId="33" borderId="14" xfId="0" applyNumberFormat="1" applyFont="1" applyFill="1" applyBorder="1" applyAlignment="1">
      <alignment horizontal="center" vertical="center"/>
    </xf>
    <xf numFmtId="0" fontId="1" fillId="33" borderId="17" xfId="0" applyNumberFormat="1" applyFont="1" applyFill="1" applyBorder="1" applyAlignment="1">
      <alignment horizontal="center" vertical="center"/>
    </xf>
    <xf numFmtId="191" fontId="1" fillId="33" borderId="21" xfId="0" applyNumberFormat="1" applyFont="1" applyFill="1" applyBorder="1" applyAlignment="1">
      <alignment horizontal="right" vertical="center"/>
    </xf>
    <xf numFmtId="0" fontId="1" fillId="33" borderId="22" xfId="0" applyNumberFormat="1" applyFont="1" applyFill="1" applyBorder="1" applyAlignment="1">
      <alignment horizontal="left" vertical="center"/>
    </xf>
    <xf numFmtId="191" fontId="1" fillId="33" borderId="26" xfId="0" applyNumberFormat="1" applyFont="1" applyFill="1" applyBorder="1" applyAlignment="1">
      <alignment horizontal="right" vertical="center"/>
    </xf>
    <xf numFmtId="0" fontId="1" fillId="33" borderId="21" xfId="0" applyNumberFormat="1" applyFont="1" applyFill="1" applyBorder="1" applyAlignment="1">
      <alignment horizontal="right" vertical="center"/>
    </xf>
    <xf numFmtId="0" fontId="1" fillId="33" borderId="20" xfId="0" applyNumberFormat="1" applyFont="1" applyFill="1" applyBorder="1" applyAlignment="1">
      <alignment horizontal="right" vertical="center"/>
    </xf>
    <xf numFmtId="0" fontId="1" fillId="33" borderId="10" xfId="0" applyNumberFormat="1" applyFont="1" applyFill="1" applyBorder="1" applyAlignment="1">
      <alignment horizontal="center" vertical="center"/>
    </xf>
    <xf numFmtId="0" fontId="2" fillId="33" borderId="10" xfId="0" applyNumberFormat="1" applyFont="1" applyFill="1" applyBorder="1" applyAlignment="1">
      <alignment/>
    </xf>
    <xf numFmtId="0" fontId="2" fillId="33" borderId="18" xfId="0" applyNumberFormat="1" applyFont="1" applyFill="1" applyBorder="1" applyAlignment="1">
      <alignment horizontal="center" vertical="center"/>
    </xf>
    <xf numFmtId="191" fontId="1" fillId="33" borderId="20" xfId="0" applyNumberFormat="1" applyFont="1" applyFill="1" applyBorder="1" applyAlignment="1">
      <alignment horizontal="right" vertical="center"/>
    </xf>
    <xf numFmtId="0" fontId="1" fillId="33" borderId="20" xfId="0" applyNumberFormat="1" applyFont="1" applyFill="1" applyBorder="1" applyAlignment="1">
      <alignment horizontal="center" vertical="center"/>
    </xf>
    <xf numFmtId="0" fontId="1" fillId="33" borderId="18" xfId="0" applyNumberFormat="1" applyFont="1" applyFill="1" applyBorder="1" applyAlignment="1">
      <alignment horizontal="center" vertical="center"/>
    </xf>
    <xf numFmtId="0" fontId="1" fillId="33" borderId="14" xfId="0" applyNumberFormat="1" applyFont="1" applyFill="1" applyBorder="1" applyAlignment="1">
      <alignment horizontal="left" vertical="center"/>
    </xf>
    <xf numFmtId="0" fontId="1" fillId="33" borderId="14" xfId="0" applyNumberFormat="1" applyFont="1" applyFill="1" applyBorder="1" applyAlignment="1">
      <alignment horizontal="right" vertical="center"/>
    </xf>
    <xf numFmtId="0" fontId="1" fillId="33" borderId="17" xfId="0" applyNumberFormat="1" applyFont="1" applyFill="1" applyBorder="1" applyAlignment="1">
      <alignment horizontal="right" vertical="center"/>
    </xf>
    <xf numFmtId="0" fontId="1" fillId="33" borderId="19" xfId="0" applyNumberFormat="1" applyFont="1" applyFill="1" applyBorder="1" applyAlignment="1">
      <alignment horizontal="right" vertical="center"/>
    </xf>
    <xf numFmtId="0" fontId="1" fillId="36" borderId="0" xfId="0" applyNumberFormat="1" applyFont="1" applyFill="1" applyBorder="1" applyAlignment="1">
      <alignment horizontal="center" vertical="center"/>
    </xf>
    <xf numFmtId="0" fontId="1" fillId="37" borderId="0" xfId="0" applyNumberFormat="1" applyFont="1" applyFill="1" applyBorder="1" applyAlignment="1">
      <alignment horizontal="center" vertical="center"/>
    </xf>
    <xf numFmtId="0" fontId="1" fillId="36" borderId="0" xfId="0" applyNumberFormat="1" applyFont="1" applyFill="1" applyBorder="1" applyAlignment="1">
      <alignment horizontal="left" vertical="center"/>
    </xf>
    <xf numFmtId="0" fontId="1" fillId="37" borderId="0" xfId="0" applyNumberFormat="1" applyFont="1" applyFill="1" applyBorder="1" applyAlignment="1">
      <alignment horizontal="right" vertical="center"/>
    </xf>
    <xf numFmtId="0" fontId="1" fillId="36" borderId="0" xfId="0" applyNumberFormat="1" applyFont="1" applyFill="1" applyBorder="1" applyAlignment="1">
      <alignment horizontal="right" vertical="center"/>
    </xf>
    <xf numFmtId="191" fontId="1" fillId="37" borderId="0" xfId="0" applyNumberFormat="1" applyFont="1" applyFill="1" applyBorder="1" applyAlignment="1">
      <alignment horizontal="right" vertical="center"/>
    </xf>
    <xf numFmtId="191" fontId="2" fillId="37" borderId="0" xfId="0" applyNumberFormat="1" applyFont="1" applyFill="1" applyBorder="1" applyAlignment="1">
      <alignment horizontal="right" vertical="center"/>
    </xf>
    <xf numFmtId="194" fontId="2" fillId="36" borderId="0" xfId="0" applyNumberFormat="1" applyFont="1" applyFill="1" applyBorder="1" applyAlignment="1">
      <alignment horizontal="right" vertical="center"/>
    </xf>
    <xf numFmtId="0" fontId="2" fillId="36" borderId="0" xfId="0" applyNumberFormat="1" applyFont="1" applyFill="1" applyBorder="1" applyAlignment="1">
      <alignment horizontal="right" vertical="center"/>
    </xf>
    <xf numFmtId="191" fontId="1" fillId="36" borderId="0" xfId="0" applyNumberFormat="1" applyFont="1" applyFill="1" applyBorder="1" applyAlignment="1">
      <alignment horizontal="right" vertical="center"/>
    </xf>
    <xf numFmtId="191" fontId="2" fillId="36" borderId="0" xfId="0" applyNumberFormat="1" applyFont="1" applyFill="1" applyBorder="1" applyAlignment="1">
      <alignment horizontal="right" vertical="center"/>
    </xf>
    <xf numFmtId="194" fontId="2" fillId="37" borderId="0" xfId="0" applyNumberFormat="1" applyFont="1" applyFill="1" applyBorder="1" applyAlignment="1">
      <alignment horizontal="right" vertical="center"/>
    </xf>
    <xf numFmtId="0" fontId="2" fillId="37" borderId="0" xfId="0" applyNumberFormat="1" applyFont="1" applyFill="1" applyBorder="1" applyAlignment="1">
      <alignment horizontal="center" vertical="center"/>
    </xf>
    <xf numFmtId="0" fontId="1" fillId="37" borderId="0" xfId="0" applyNumberFormat="1" applyFont="1" applyFill="1" applyBorder="1" applyAlignment="1">
      <alignment horizontal="left" vertical="center"/>
    </xf>
    <xf numFmtId="0" fontId="1" fillId="36" borderId="19" xfId="0" applyNumberFormat="1" applyFont="1" applyFill="1" applyBorder="1" applyAlignment="1">
      <alignment horizontal="left" vertical="center"/>
    </xf>
    <xf numFmtId="0" fontId="1" fillId="36" borderId="14" xfId="0" applyNumberFormat="1" applyFont="1" applyFill="1" applyBorder="1" applyAlignment="1">
      <alignment horizontal="left" vertical="center"/>
    </xf>
    <xf numFmtId="0" fontId="1" fillId="36" borderId="14" xfId="0" applyNumberFormat="1" applyFont="1" applyFill="1" applyBorder="1" applyAlignment="1">
      <alignment horizontal="center" vertical="center"/>
    </xf>
    <xf numFmtId="0" fontId="1" fillId="36" borderId="14" xfId="0" applyNumberFormat="1" applyFont="1" applyFill="1" applyBorder="1" applyAlignment="1">
      <alignment horizontal="right" vertical="center"/>
    </xf>
    <xf numFmtId="0" fontId="1" fillId="36" borderId="21" xfId="0" applyNumberFormat="1" applyFont="1" applyFill="1" applyBorder="1" applyAlignment="1">
      <alignment horizontal="left" vertical="center"/>
    </xf>
    <xf numFmtId="0" fontId="1" fillId="37" borderId="22" xfId="0" applyNumberFormat="1" applyFont="1" applyFill="1" applyBorder="1" applyAlignment="1">
      <alignment horizontal="right" vertical="center"/>
    </xf>
    <xf numFmtId="0" fontId="1" fillId="36" borderId="22" xfId="0" applyNumberFormat="1" applyFont="1" applyFill="1" applyBorder="1" applyAlignment="1">
      <alignment horizontal="center" vertical="center"/>
    </xf>
    <xf numFmtId="0" fontId="1" fillId="36" borderId="20" xfId="0" applyNumberFormat="1" applyFont="1" applyFill="1" applyBorder="1" applyAlignment="1">
      <alignment horizontal="left" vertical="center"/>
    </xf>
    <xf numFmtId="0" fontId="1" fillId="36" borderId="10" xfId="0" applyNumberFormat="1" applyFont="1" applyFill="1" applyBorder="1" applyAlignment="1">
      <alignment horizontal="right" vertical="center"/>
    </xf>
    <xf numFmtId="0" fontId="1" fillId="36" borderId="18" xfId="0" applyNumberFormat="1" applyFont="1" applyFill="1" applyBorder="1" applyAlignment="1">
      <alignment horizontal="right" vertical="center"/>
    </xf>
    <xf numFmtId="0" fontId="1" fillId="37" borderId="21" xfId="0" applyNumberFormat="1" applyFont="1" applyFill="1" applyBorder="1" applyAlignment="1">
      <alignment horizontal="right" vertical="center"/>
    </xf>
    <xf numFmtId="0" fontId="1" fillId="36" borderId="21" xfId="0" applyNumberFormat="1" applyFont="1" applyFill="1" applyBorder="1" applyAlignment="1">
      <alignment horizontal="right" vertical="center"/>
    </xf>
    <xf numFmtId="0" fontId="1" fillId="36" borderId="20" xfId="0" applyNumberFormat="1" applyFont="1" applyFill="1" applyBorder="1" applyAlignment="1">
      <alignment horizontal="right" vertical="center"/>
    </xf>
    <xf numFmtId="191" fontId="2" fillId="37" borderId="12" xfId="0" applyNumberFormat="1" applyFont="1" applyFill="1" applyBorder="1" applyAlignment="1">
      <alignment horizontal="right" vertical="center"/>
    </xf>
    <xf numFmtId="194" fontId="2" fillId="36" borderId="12" xfId="0" applyNumberFormat="1" applyFont="1" applyFill="1" applyBorder="1" applyAlignment="1">
      <alignment horizontal="right" vertical="center"/>
    </xf>
    <xf numFmtId="0" fontId="2" fillId="36" borderId="25" xfId="0" applyNumberFormat="1" applyFont="1" applyFill="1" applyBorder="1" applyAlignment="1">
      <alignment horizontal="right" vertical="center"/>
    </xf>
    <xf numFmtId="0" fontId="1" fillId="36" borderId="12" xfId="0" applyNumberFormat="1" applyFont="1" applyFill="1" applyBorder="1" applyAlignment="1">
      <alignment horizontal="right" vertical="center"/>
    </xf>
    <xf numFmtId="0" fontId="1" fillId="36" borderId="25" xfId="0" applyNumberFormat="1" applyFont="1" applyFill="1" applyBorder="1" applyAlignment="1">
      <alignment horizontal="right" vertical="center"/>
    </xf>
    <xf numFmtId="0" fontId="1" fillId="36" borderId="17" xfId="0" applyNumberFormat="1" applyFont="1" applyFill="1" applyBorder="1" applyAlignment="1">
      <alignment horizontal="left" vertical="center"/>
    </xf>
    <xf numFmtId="191" fontId="1" fillId="37" borderId="12" xfId="0" applyNumberFormat="1" applyFont="1" applyFill="1" applyBorder="1" applyAlignment="1">
      <alignment horizontal="right" vertical="center"/>
    </xf>
    <xf numFmtId="0" fontId="1" fillId="36" borderId="17" xfId="0" applyNumberFormat="1" applyFont="1" applyFill="1" applyBorder="1" applyAlignment="1">
      <alignment horizontal="right" vertical="center"/>
    </xf>
    <xf numFmtId="0" fontId="2" fillId="36" borderId="22" xfId="0" applyNumberFormat="1" applyFont="1" applyFill="1" applyBorder="1" applyAlignment="1">
      <alignment horizontal="right" vertical="center"/>
    </xf>
    <xf numFmtId="0" fontId="2" fillId="36" borderId="27" xfId="0" applyNumberFormat="1" applyFont="1" applyFill="1" applyBorder="1" applyAlignment="1">
      <alignment horizontal="right" vertical="center"/>
    </xf>
    <xf numFmtId="0" fontId="1" fillId="36" borderId="17" xfId="0" applyNumberFormat="1" applyFont="1" applyFill="1" applyBorder="1" applyAlignment="1">
      <alignment horizontal="center" vertical="center"/>
    </xf>
    <xf numFmtId="0" fontId="2" fillId="37" borderId="21" xfId="0" applyNumberFormat="1" applyFont="1" applyFill="1" applyBorder="1" applyAlignment="1">
      <alignment horizontal="left" vertical="center"/>
    </xf>
    <xf numFmtId="0" fontId="2" fillId="37" borderId="22" xfId="0" applyNumberFormat="1" applyFont="1" applyFill="1" applyBorder="1" applyAlignment="1">
      <alignment horizontal="center" vertical="center"/>
    </xf>
    <xf numFmtId="0" fontId="1" fillId="37" borderId="21" xfId="0" applyNumberFormat="1" applyFont="1" applyFill="1" applyBorder="1" applyAlignment="1">
      <alignment horizontal="left" vertical="center"/>
    </xf>
    <xf numFmtId="0" fontId="2" fillId="36" borderId="28" xfId="0" applyNumberFormat="1" applyFont="1" applyFill="1" applyBorder="1" applyAlignment="1">
      <alignment horizontal="right" vertical="center"/>
    </xf>
    <xf numFmtId="0" fontId="1" fillId="36" borderId="22" xfId="0" applyNumberFormat="1" applyFont="1" applyFill="1" applyBorder="1" applyAlignment="1">
      <alignment horizontal="left" vertical="center"/>
    </xf>
    <xf numFmtId="0" fontId="1" fillId="36" borderId="21" xfId="0" applyNumberFormat="1" applyFont="1" applyFill="1" applyBorder="1" applyAlignment="1">
      <alignment horizontal="center" vertical="center"/>
    </xf>
    <xf numFmtId="0" fontId="1" fillId="37" borderId="20" xfId="0" applyNumberFormat="1" applyFont="1" applyFill="1" applyBorder="1" applyAlignment="1">
      <alignment horizontal="left" vertical="center"/>
    </xf>
    <xf numFmtId="0" fontId="1" fillId="36" borderId="22" xfId="0" applyNumberFormat="1" applyFont="1" applyFill="1" applyBorder="1" applyAlignment="1">
      <alignment horizontal="right" vertical="center"/>
    </xf>
    <xf numFmtId="0" fontId="2" fillId="36" borderId="22" xfId="0" applyNumberFormat="1" applyFont="1" applyFill="1" applyBorder="1" applyAlignment="1">
      <alignment horizontal="center" vertical="center"/>
    </xf>
    <xf numFmtId="0" fontId="2" fillId="36" borderId="10" xfId="0" applyNumberFormat="1" applyFont="1" applyFill="1" applyBorder="1" applyAlignment="1">
      <alignment horizontal="right" vertical="center"/>
    </xf>
    <xf numFmtId="0" fontId="2" fillId="36" borderId="18" xfId="0" applyNumberFormat="1" applyFont="1" applyFill="1" applyBorder="1" applyAlignment="1">
      <alignment horizontal="right" vertical="center"/>
    </xf>
    <xf numFmtId="191" fontId="1" fillId="36" borderId="12" xfId="0" applyNumberFormat="1" applyFont="1" applyFill="1" applyBorder="1" applyAlignment="1">
      <alignment horizontal="right" vertical="center"/>
    </xf>
    <xf numFmtId="191" fontId="2" fillId="36" borderId="12" xfId="0" applyNumberFormat="1" applyFont="1" applyFill="1" applyBorder="1" applyAlignment="1">
      <alignment horizontal="right" vertical="center"/>
    </xf>
    <xf numFmtId="194" fontId="2" fillId="37" borderId="12" xfId="0" applyNumberFormat="1" applyFont="1" applyFill="1" applyBorder="1" applyAlignment="1">
      <alignment horizontal="right" vertical="center"/>
    </xf>
    <xf numFmtId="0" fontId="2" fillId="37" borderId="25" xfId="0" applyNumberFormat="1" applyFont="1" applyFill="1" applyBorder="1" applyAlignment="1">
      <alignment horizontal="center" vertical="center"/>
    </xf>
    <xf numFmtId="191" fontId="1" fillId="37" borderId="10" xfId="0" applyNumberFormat="1" applyFont="1" applyFill="1" applyBorder="1" applyAlignment="1">
      <alignment horizontal="right" vertical="center"/>
    </xf>
    <xf numFmtId="191" fontId="2" fillId="37" borderId="10" xfId="0" applyNumberFormat="1" applyFont="1" applyFill="1" applyBorder="1" applyAlignment="1">
      <alignment horizontal="right" vertical="center"/>
    </xf>
    <xf numFmtId="194" fontId="2" fillId="37" borderId="10" xfId="0" applyNumberFormat="1" applyFont="1" applyFill="1" applyBorder="1" applyAlignment="1">
      <alignment horizontal="right" vertical="center"/>
    </xf>
    <xf numFmtId="0" fontId="2" fillId="37" borderId="18" xfId="0" applyNumberFormat="1" applyFont="1" applyFill="1" applyBorder="1" applyAlignment="1">
      <alignment horizontal="center" vertical="center"/>
    </xf>
    <xf numFmtId="0" fontId="1" fillId="36" borderId="28" xfId="0" applyNumberFormat="1" applyFont="1" applyFill="1" applyBorder="1" applyAlignment="1">
      <alignment horizontal="center" vertical="center"/>
    </xf>
    <xf numFmtId="0" fontId="1" fillId="36" borderId="27" xfId="0" applyNumberFormat="1" applyFont="1" applyFill="1" applyBorder="1" applyAlignment="1">
      <alignment horizontal="center" vertical="center"/>
    </xf>
    <xf numFmtId="0" fontId="2" fillId="36" borderId="0" xfId="0" applyNumberFormat="1" applyFont="1" applyFill="1" applyBorder="1" applyAlignment="1">
      <alignment horizontal="left" vertical="center"/>
    </xf>
    <xf numFmtId="0" fontId="25" fillId="33" borderId="0" xfId="0" applyNumberFormat="1" applyFont="1" applyFill="1" applyBorder="1" applyAlignment="1">
      <alignment horizontal="center" vertical="center"/>
    </xf>
    <xf numFmtId="0" fontId="1" fillId="37" borderId="29" xfId="0" applyNumberFormat="1" applyFont="1" applyFill="1" applyBorder="1" applyAlignment="1">
      <alignment horizontal="center" vertical="center"/>
    </xf>
    <xf numFmtId="0" fontId="2" fillId="33" borderId="0" xfId="0" applyNumberFormat="1" applyFont="1" applyFill="1" applyBorder="1" applyAlignment="1">
      <alignment/>
    </xf>
    <xf numFmtId="194" fontId="1" fillId="37" borderId="0" xfId="0" applyNumberFormat="1" applyFont="1" applyFill="1" applyBorder="1" applyAlignment="1">
      <alignment horizontal="right" vertical="center"/>
    </xf>
    <xf numFmtId="0" fontId="2" fillId="37" borderId="21" xfId="0" applyNumberFormat="1" applyFont="1" applyFill="1" applyBorder="1" applyAlignment="1">
      <alignment horizontal="center" vertical="center"/>
    </xf>
    <xf numFmtId="0" fontId="2" fillId="37" borderId="22" xfId="0" applyNumberFormat="1" applyFont="1" applyFill="1" applyBorder="1" applyAlignment="1">
      <alignment horizontal="left" vertical="center"/>
    </xf>
    <xf numFmtId="0" fontId="1" fillId="37" borderId="21" xfId="0" applyNumberFormat="1" applyFont="1" applyFill="1" applyBorder="1" applyAlignment="1">
      <alignment horizontal="center" vertical="center"/>
    </xf>
    <xf numFmtId="0" fontId="1" fillId="37" borderId="22" xfId="0" applyNumberFormat="1" applyFont="1" applyFill="1" applyBorder="1" applyAlignment="1">
      <alignment horizontal="left" vertical="center"/>
    </xf>
    <xf numFmtId="0" fontId="1" fillId="37" borderId="22" xfId="0" applyNumberFormat="1" applyFont="1" applyFill="1" applyBorder="1" applyAlignment="1">
      <alignment horizontal="center" vertical="center"/>
    </xf>
    <xf numFmtId="0" fontId="25" fillId="33" borderId="21" xfId="0" applyNumberFormat="1" applyFont="1" applyFill="1" applyBorder="1" applyAlignment="1">
      <alignment horizontal="center" vertical="center"/>
    </xf>
    <xf numFmtId="0" fontId="25" fillId="33" borderId="20" xfId="0" applyNumberFormat="1" applyFont="1" applyFill="1" applyBorder="1" applyAlignment="1">
      <alignment horizontal="center" vertical="center"/>
    </xf>
    <xf numFmtId="0" fontId="25" fillId="33" borderId="10" xfId="0" applyNumberFormat="1" applyFont="1" applyFill="1" applyBorder="1" applyAlignment="1">
      <alignment horizontal="center" vertical="center"/>
    </xf>
    <xf numFmtId="0" fontId="1" fillId="37" borderId="18" xfId="0" applyNumberFormat="1" applyFont="1" applyFill="1" applyBorder="1" applyAlignment="1">
      <alignment horizontal="center" vertical="center"/>
    </xf>
    <xf numFmtId="0" fontId="2" fillId="36" borderId="19" xfId="0" applyNumberFormat="1" applyFont="1" applyFill="1" applyBorder="1" applyAlignment="1">
      <alignment horizontal="right" vertical="center"/>
    </xf>
    <xf numFmtId="0" fontId="2" fillId="36" borderId="14" xfId="0" applyNumberFormat="1" applyFont="1" applyFill="1" applyBorder="1" applyAlignment="1">
      <alignment horizontal="right" vertical="center"/>
    </xf>
    <xf numFmtId="0" fontId="2" fillId="36" borderId="17" xfId="0" applyNumberFormat="1" applyFont="1" applyFill="1" applyBorder="1" applyAlignment="1">
      <alignment horizontal="right" vertical="center"/>
    </xf>
    <xf numFmtId="0" fontId="2" fillId="36" borderId="21" xfId="0" applyNumberFormat="1" applyFont="1" applyFill="1" applyBorder="1" applyAlignment="1">
      <alignment horizontal="right" vertical="center"/>
    </xf>
    <xf numFmtId="0" fontId="2" fillId="36" borderId="21" xfId="0" applyNumberFormat="1" applyFont="1" applyFill="1" applyBorder="1" applyAlignment="1">
      <alignment horizontal="left" vertical="center"/>
    </xf>
    <xf numFmtId="0" fontId="2" fillId="36" borderId="22" xfId="0" applyNumberFormat="1" applyFont="1" applyFill="1" applyBorder="1" applyAlignment="1">
      <alignment horizontal="left" vertical="center"/>
    </xf>
    <xf numFmtId="191" fontId="2" fillId="37" borderId="21" xfId="0" applyNumberFormat="1" applyFont="1" applyFill="1" applyBorder="1" applyAlignment="1">
      <alignment horizontal="right" vertical="center"/>
    </xf>
    <xf numFmtId="191" fontId="2" fillId="37" borderId="20" xfId="0" applyNumberFormat="1" applyFont="1" applyFill="1" applyBorder="1" applyAlignment="1">
      <alignment horizontal="right" vertical="center"/>
    </xf>
    <xf numFmtId="191" fontId="2" fillId="37" borderId="26" xfId="0" applyNumberFormat="1" applyFont="1" applyFill="1" applyBorder="1" applyAlignment="1">
      <alignment horizontal="right" vertical="center"/>
    </xf>
    <xf numFmtId="0" fontId="2" fillId="37" borderId="26" xfId="0" applyNumberFormat="1" applyFont="1" applyFill="1" applyBorder="1" applyAlignment="1">
      <alignment horizontal="center" vertical="center"/>
    </xf>
    <xf numFmtId="0" fontId="2" fillId="37" borderId="12" xfId="0" applyNumberFormat="1" applyFont="1" applyFill="1" applyBorder="1" applyAlignment="1">
      <alignment horizontal="center" vertical="center"/>
    </xf>
    <xf numFmtId="0" fontId="1" fillId="37" borderId="12" xfId="0" applyNumberFormat="1" applyFont="1" applyFill="1" applyBorder="1" applyAlignment="1">
      <alignment horizontal="center" vertical="center"/>
    </xf>
    <xf numFmtId="0" fontId="2" fillId="37" borderId="19" xfId="0" applyNumberFormat="1" applyFont="1" applyFill="1" applyBorder="1" applyAlignment="1">
      <alignment horizontal="center" vertical="center"/>
    </xf>
    <xf numFmtId="0" fontId="2" fillId="37" borderId="14" xfId="0" applyNumberFormat="1" applyFont="1" applyFill="1" applyBorder="1" applyAlignment="1">
      <alignment horizontal="center" vertical="center"/>
    </xf>
    <xf numFmtId="0" fontId="1" fillId="37" borderId="14" xfId="0" applyNumberFormat="1" applyFont="1" applyFill="1" applyBorder="1" applyAlignment="1">
      <alignment horizontal="center" vertical="center"/>
    </xf>
    <xf numFmtId="0" fontId="2" fillId="37" borderId="17" xfId="0" applyNumberFormat="1" applyFont="1" applyFill="1" applyBorder="1" applyAlignment="1">
      <alignment horizontal="center" vertical="center"/>
    </xf>
    <xf numFmtId="0" fontId="2" fillId="37" borderId="20" xfId="0" applyNumberFormat="1" applyFont="1" applyFill="1" applyBorder="1" applyAlignment="1">
      <alignment horizontal="center" vertical="center"/>
    </xf>
    <xf numFmtId="0" fontId="2" fillId="37" borderId="10" xfId="0" applyNumberFormat="1" applyFont="1" applyFill="1" applyBorder="1" applyAlignment="1">
      <alignment horizontal="center" vertical="center"/>
    </xf>
    <xf numFmtId="0" fontId="1" fillId="37" borderId="10" xfId="0" applyNumberFormat="1" applyFont="1" applyFill="1" applyBorder="1" applyAlignment="1">
      <alignment horizontal="center" vertical="center"/>
    </xf>
    <xf numFmtId="0" fontId="1" fillId="36" borderId="15" xfId="0" applyNumberFormat="1" applyFont="1" applyFill="1" applyBorder="1" applyAlignment="1">
      <alignment horizontal="right" vertical="center"/>
    </xf>
    <xf numFmtId="0" fontId="1" fillId="36" borderId="23" xfId="0" applyNumberFormat="1" applyFont="1" applyFill="1" applyBorder="1" applyAlignment="1">
      <alignment horizontal="right" vertical="center"/>
    </xf>
    <xf numFmtId="0" fontId="1" fillId="36" borderId="23" xfId="0" applyNumberFormat="1" applyFont="1" applyFill="1" applyBorder="1" applyAlignment="1">
      <alignment horizontal="left" vertical="center"/>
    </xf>
    <xf numFmtId="191" fontId="1" fillId="37" borderId="23" xfId="0" applyNumberFormat="1" applyFont="1" applyFill="1" applyBorder="1" applyAlignment="1">
      <alignment horizontal="right" vertical="center"/>
    </xf>
    <xf numFmtId="0" fontId="1" fillId="36" borderId="19" xfId="0" applyNumberFormat="1" applyFont="1" applyFill="1" applyBorder="1" applyAlignment="1">
      <alignment horizontal="right" vertical="center"/>
    </xf>
    <xf numFmtId="191" fontId="1" fillId="37" borderId="24" xfId="0" applyNumberFormat="1" applyFont="1" applyFill="1" applyBorder="1" applyAlignment="1">
      <alignment horizontal="right" vertical="center"/>
    </xf>
    <xf numFmtId="191" fontId="1" fillId="37" borderId="26" xfId="0" applyNumberFormat="1" applyFont="1" applyFill="1" applyBorder="1" applyAlignment="1">
      <alignment horizontal="right" vertical="center"/>
    </xf>
    <xf numFmtId="194" fontId="1" fillId="37" borderId="26" xfId="0" applyNumberFormat="1" applyFont="1" applyFill="1" applyBorder="1" applyAlignment="1">
      <alignment horizontal="right" vertical="center"/>
    </xf>
    <xf numFmtId="0" fontId="1" fillId="37" borderId="25" xfId="0" applyNumberFormat="1" applyFont="1" applyFill="1" applyBorder="1" applyAlignment="1">
      <alignment horizontal="center" vertical="center"/>
    </xf>
    <xf numFmtId="0" fontId="1" fillId="37" borderId="24" xfId="0" applyNumberFormat="1" applyFont="1" applyFill="1" applyBorder="1" applyAlignment="1">
      <alignment horizontal="center" vertical="center"/>
    </xf>
    <xf numFmtId="0" fontId="1" fillId="37" borderId="26" xfId="0" applyNumberFormat="1" applyFont="1" applyFill="1" applyBorder="1" applyAlignment="1">
      <alignment horizontal="center" vertical="center"/>
    </xf>
    <xf numFmtId="0" fontId="25" fillId="33" borderId="25" xfId="0" applyNumberFormat="1" applyFont="1" applyFill="1" applyBorder="1" applyAlignment="1">
      <alignment horizontal="center" vertical="center"/>
    </xf>
    <xf numFmtId="191" fontId="1" fillId="37" borderId="21" xfId="0" applyNumberFormat="1" applyFont="1" applyFill="1" applyBorder="1" applyAlignment="1">
      <alignment horizontal="right" vertical="center"/>
    </xf>
    <xf numFmtId="191" fontId="1" fillId="37" borderId="20" xfId="0" applyNumberFormat="1" applyFont="1" applyFill="1" applyBorder="1" applyAlignment="1">
      <alignment horizontal="right" vertical="center"/>
    </xf>
    <xf numFmtId="194" fontId="1" fillId="37" borderId="12" xfId="0" applyNumberFormat="1" applyFont="1" applyFill="1" applyBorder="1" applyAlignment="1">
      <alignment horizontal="right" vertical="center"/>
    </xf>
    <xf numFmtId="0" fontId="1" fillId="37" borderId="30" xfId="0" applyNumberFormat="1" applyFont="1" applyFill="1" applyBorder="1" applyAlignment="1">
      <alignment horizontal="center" vertical="center"/>
    </xf>
    <xf numFmtId="0" fontId="1" fillId="37" borderId="31" xfId="0" applyNumberFormat="1" applyFont="1" applyFill="1" applyBorder="1" applyAlignment="1">
      <alignment horizontal="center" vertical="center"/>
    </xf>
    <xf numFmtId="0" fontId="1" fillId="37" borderId="23" xfId="0" applyNumberFormat="1" applyFont="1" applyFill="1" applyBorder="1" applyAlignment="1">
      <alignment horizontal="center" vertical="center"/>
    </xf>
    <xf numFmtId="0" fontId="1" fillId="37" borderId="32" xfId="0" applyNumberFormat="1" applyFont="1" applyFill="1" applyBorder="1" applyAlignment="1">
      <alignment horizontal="center" vertical="center"/>
    </xf>
    <xf numFmtId="0" fontId="1" fillId="37" borderId="16" xfId="0" applyNumberFormat="1" applyFont="1" applyFill="1" applyBorder="1" applyAlignment="1">
      <alignment horizontal="center" vertical="center"/>
    </xf>
    <xf numFmtId="0" fontId="1" fillId="37" borderId="33" xfId="0" applyNumberFormat="1" applyFont="1" applyFill="1" applyBorder="1" applyAlignment="1">
      <alignment horizontal="center" vertical="center"/>
    </xf>
    <xf numFmtId="0" fontId="25" fillId="33" borderId="22" xfId="0" applyNumberFormat="1" applyFont="1" applyFill="1" applyBorder="1" applyAlignment="1">
      <alignment horizontal="center" vertical="center"/>
    </xf>
    <xf numFmtId="0" fontId="1" fillId="37" borderId="34" xfId="0" applyNumberFormat="1" applyFont="1" applyFill="1" applyBorder="1" applyAlignment="1">
      <alignment horizontal="center" vertical="center"/>
    </xf>
    <xf numFmtId="0" fontId="25" fillId="33" borderId="35" xfId="0" applyNumberFormat="1" applyFont="1" applyFill="1" applyBorder="1" applyAlignment="1">
      <alignment horizontal="center" vertical="center"/>
    </xf>
    <xf numFmtId="0" fontId="1" fillId="37" borderId="36" xfId="0" applyNumberFormat="1" applyFont="1" applyFill="1" applyBorder="1" applyAlignment="1">
      <alignment horizontal="center" vertical="center"/>
    </xf>
    <xf numFmtId="0" fontId="1" fillId="37" borderId="37" xfId="0" applyNumberFormat="1" applyFont="1" applyFill="1" applyBorder="1" applyAlignment="1">
      <alignment horizontal="center" vertical="center"/>
    </xf>
    <xf numFmtId="0" fontId="25" fillId="33" borderId="18" xfId="0" applyNumberFormat="1" applyFont="1" applyFill="1" applyBorder="1" applyAlignment="1">
      <alignment horizontal="center" vertical="center"/>
    </xf>
    <xf numFmtId="0" fontId="25" fillId="33" borderId="17" xfId="0" applyNumberFormat="1" applyFont="1" applyFill="1" applyBorder="1" applyAlignment="1">
      <alignment horizontal="center" vertical="center"/>
    </xf>
    <xf numFmtId="194" fontId="2" fillId="37" borderId="21" xfId="0" applyNumberFormat="1" applyFont="1" applyFill="1" applyBorder="1" applyAlignment="1">
      <alignment horizontal="right" vertical="center"/>
    </xf>
    <xf numFmtId="194" fontId="2" fillId="37" borderId="20" xfId="0" applyNumberFormat="1" applyFont="1" applyFill="1" applyBorder="1" applyAlignment="1">
      <alignment horizontal="right" vertical="center"/>
    </xf>
    <xf numFmtId="194" fontId="1" fillId="37" borderId="10" xfId="0" applyNumberFormat="1" applyFont="1" applyFill="1" applyBorder="1" applyAlignment="1">
      <alignment horizontal="right" vertical="center"/>
    </xf>
    <xf numFmtId="194" fontId="2" fillId="37" borderId="26" xfId="0" applyNumberFormat="1" applyFont="1" applyFill="1" applyBorder="1" applyAlignment="1">
      <alignment horizontal="right" vertical="center"/>
    </xf>
    <xf numFmtId="0" fontId="1" fillId="36" borderId="20" xfId="0" applyNumberFormat="1" applyFont="1" applyFill="1" applyBorder="1" applyAlignment="1">
      <alignment horizontal="center" vertical="center"/>
    </xf>
    <xf numFmtId="0" fontId="1" fillId="37" borderId="20" xfId="0" applyNumberFormat="1" applyFont="1" applyFill="1" applyBorder="1" applyAlignment="1">
      <alignment horizontal="center" vertical="center"/>
    </xf>
    <xf numFmtId="191" fontId="2" fillId="37" borderId="22" xfId="0" applyNumberFormat="1" applyFont="1" applyFill="1" applyBorder="1" applyAlignment="1">
      <alignment horizontal="right" vertical="center"/>
    </xf>
    <xf numFmtId="0" fontId="1" fillId="37" borderId="38" xfId="0" applyNumberFormat="1" applyFont="1" applyFill="1" applyBorder="1" applyAlignment="1">
      <alignment horizontal="center" vertical="center"/>
    </xf>
    <xf numFmtId="0" fontId="25" fillId="33" borderId="38" xfId="0" applyNumberFormat="1" applyFont="1" applyFill="1" applyBorder="1" applyAlignment="1">
      <alignment horizontal="center" vertical="center"/>
    </xf>
    <xf numFmtId="195" fontId="1" fillId="37" borderId="0" xfId="0" applyNumberFormat="1" applyFont="1" applyFill="1" applyBorder="1" applyAlignment="1">
      <alignment horizontal="right" vertical="center"/>
    </xf>
    <xf numFmtId="195" fontId="1" fillId="37" borderId="21" xfId="0" applyNumberFormat="1" applyFont="1" applyFill="1" applyBorder="1" applyAlignment="1">
      <alignment horizontal="right" vertical="center"/>
    </xf>
    <xf numFmtId="195" fontId="1" fillId="37" borderId="20" xfId="0" applyNumberFormat="1" applyFont="1" applyFill="1" applyBorder="1" applyAlignment="1">
      <alignment horizontal="right" vertical="center"/>
    </xf>
    <xf numFmtId="195" fontId="1" fillId="37" borderId="26" xfId="0" applyNumberFormat="1" applyFont="1" applyFill="1" applyBorder="1" applyAlignment="1">
      <alignment horizontal="right" vertical="center"/>
    </xf>
    <xf numFmtId="0" fontId="1" fillId="37" borderId="19" xfId="0" applyNumberFormat="1" applyFont="1" applyFill="1" applyBorder="1" applyAlignment="1">
      <alignment horizontal="center" vertical="center"/>
    </xf>
    <xf numFmtId="195" fontId="1" fillId="37" borderId="12" xfId="0" applyNumberFormat="1" applyFont="1" applyFill="1" applyBorder="1" applyAlignment="1">
      <alignment horizontal="right" vertical="center"/>
    </xf>
    <xf numFmtId="195" fontId="1" fillId="37" borderId="10" xfId="0" applyNumberFormat="1" applyFont="1" applyFill="1" applyBorder="1" applyAlignment="1">
      <alignment horizontal="right" vertical="center"/>
    </xf>
    <xf numFmtId="0" fontId="1" fillId="37" borderId="17" xfId="0" applyNumberFormat="1" applyFont="1" applyFill="1" applyBorder="1" applyAlignment="1">
      <alignment horizontal="center" vertical="center"/>
    </xf>
    <xf numFmtId="0" fontId="2" fillId="37" borderId="0" xfId="0" applyNumberFormat="1" applyFont="1" applyFill="1" applyBorder="1" applyAlignment="1">
      <alignment horizontal="right" vertical="center"/>
    </xf>
    <xf numFmtId="0" fontId="2" fillId="36" borderId="17" xfId="0" applyNumberFormat="1" applyFont="1" applyFill="1" applyBorder="1" applyAlignment="1">
      <alignment horizontal="left" vertical="center"/>
    </xf>
    <xf numFmtId="0" fontId="2" fillId="37" borderId="17" xfId="0" applyNumberFormat="1" applyFont="1" applyFill="1" applyBorder="1" applyAlignment="1">
      <alignment horizontal="right" vertical="center"/>
    </xf>
    <xf numFmtId="0" fontId="2" fillId="37" borderId="22" xfId="0" applyNumberFormat="1" applyFont="1" applyFill="1" applyBorder="1" applyAlignment="1">
      <alignment horizontal="right" vertical="center"/>
    </xf>
    <xf numFmtId="0" fontId="2" fillId="37" borderId="18" xfId="0" applyNumberFormat="1" applyFont="1" applyFill="1" applyBorder="1" applyAlignment="1">
      <alignment horizontal="right" vertical="center"/>
    </xf>
    <xf numFmtId="191" fontId="1" fillId="36" borderId="26" xfId="0" applyNumberFormat="1" applyFont="1" applyFill="1" applyBorder="1" applyAlignment="1">
      <alignment horizontal="right" vertical="center"/>
    </xf>
    <xf numFmtId="194" fontId="1" fillId="36" borderId="12" xfId="0" applyNumberFormat="1" applyFont="1" applyFill="1" applyBorder="1" applyAlignment="1">
      <alignment horizontal="right" vertical="center"/>
    </xf>
    <xf numFmtId="0" fontId="2" fillId="36" borderId="25" xfId="0" applyNumberFormat="1" applyFont="1" applyFill="1" applyBorder="1" applyAlignment="1">
      <alignment horizontal="center" vertical="center"/>
    </xf>
    <xf numFmtId="0" fontId="1" fillId="36" borderId="25" xfId="0" applyNumberFormat="1" applyFont="1" applyFill="1" applyBorder="1" applyAlignment="1">
      <alignment horizontal="center" vertical="center"/>
    </xf>
    <xf numFmtId="191" fontId="1" fillId="36" borderId="21" xfId="0" applyNumberFormat="1" applyFont="1" applyFill="1" applyBorder="1" applyAlignment="1">
      <alignment horizontal="right" vertical="center"/>
    </xf>
    <xf numFmtId="0" fontId="35" fillId="33" borderId="0" xfId="0" applyFont="1" applyFill="1" applyAlignment="1">
      <alignment/>
    </xf>
    <xf numFmtId="0" fontId="35" fillId="33" borderId="0" xfId="0" applyFont="1" applyFill="1" applyAlignment="1">
      <alignment/>
    </xf>
    <xf numFmtId="191" fontId="1" fillId="36" borderId="10" xfId="0" applyNumberFormat="1" applyFont="1" applyFill="1" applyBorder="1" applyAlignment="1">
      <alignment horizontal="right" vertical="center"/>
    </xf>
    <xf numFmtId="194" fontId="2" fillId="36" borderId="10" xfId="0" applyNumberFormat="1" applyFont="1" applyFill="1" applyBorder="1" applyAlignment="1">
      <alignment horizontal="right" vertical="center"/>
    </xf>
    <xf numFmtId="191" fontId="1" fillId="36" borderId="20" xfId="0" applyNumberFormat="1" applyFont="1" applyFill="1" applyBorder="1" applyAlignment="1">
      <alignment horizontal="right" vertical="center"/>
    </xf>
    <xf numFmtId="194" fontId="1" fillId="36" borderId="10" xfId="0" applyNumberFormat="1" applyFont="1" applyFill="1" applyBorder="1" applyAlignment="1">
      <alignment horizontal="right" vertical="center"/>
    </xf>
    <xf numFmtId="0" fontId="2" fillId="36" borderId="18" xfId="0" applyNumberFormat="1" applyFont="1" applyFill="1" applyBorder="1" applyAlignment="1">
      <alignment horizontal="center" vertical="center"/>
    </xf>
    <xf numFmtId="0" fontId="1" fillId="36" borderId="18" xfId="0" applyNumberFormat="1" applyFont="1" applyFill="1" applyBorder="1" applyAlignment="1">
      <alignment horizontal="center" vertical="center"/>
    </xf>
    <xf numFmtId="0" fontId="2" fillId="0" borderId="0" xfId="58" applyFont="1" applyAlignment="1">
      <alignment horizontal="justify" wrapText="1"/>
      <protection/>
    </xf>
    <xf numFmtId="0" fontId="2" fillId="0" borderId="0" xfId="0" applyFont="1" applyFill="1" applyAlignment="1">
      <alignment vertical="top" wrapText="1"/>
    </xf>
    <xf numFmtId="0" fontId="25" fillId="0" borderId="0" xfId="0" applyFont="1" applyAlignment="1">
      <alignment/>
    </xf>
    <xf numFmtId="0" fontId="25" fillId="0" borderId="10" xfId="0" applyFont="1" applyBorder="1" applyAlignment="1">
      <alignment/>
    </xf>
    <xf numFmtId="0" fontId="24" fillId="0" borderId="0" xfId="0" applyFont="1" applyBorder="1" applyAlignment="1">
      <alignment wrapText="1"/>
    </xf>
    <xf numFmtId="0" fontId="23" fillId="0" borderId="10" xfId="0" applyFont="1" applyBorder="1" applyAlignment="1">
      <alignment horizontal="right" wrapText="1"/>
    </xf>
    <xf numFmtId="0" fontId="24" fillId="0" borderId="10" xfId="0" applyFont="1" applyBorder="1" applyAlignment="1">
      <alignment horizontal="right" wrapText="1"/>
    </xf>
    <xf numFmtId="173" fontId="23" fillId="0" borderId="0" xfId="0" applyNumberFormat="1" applyFont="1" applyBorder="1" applyAlignment="1">
      <alignment wrapText="1"/>
    </xf>
    <xf numFmtId="173" fontId="24" fillId="0" borderId="0" xfId="0" applyNumberFormat="1" applyFont="1" applyBorder="1" applyAlignment="1">
      <alignment vertical="top" wrapText="1"/>
    </xf>
    <xf numFmtId="173" fontId="23" fillId="0" borderId="10" xfId="0" applyNumberFormat="1" applyFont="1" applyBorder="1" applyAlignment="1">
      <alignment wrapText="1"/>
    </xf>
    <xf numFmtId="173" fontId="24" fillId="0" borderId="10" xfId="0" applyNumberFormat="1" applyFont="1" applyBorder="1" applyAlignment="1">
      <alignment vertical="top" wrapText="1"/>
    </xf>
    <xf numFmtId="173" fontId="24" fillId="0" borderId="0" xfId="0" applyNumberFormat="1" applyFont="1" applyBorder="1" applyAlignment="1">
      <alignment wrapText="1"/>
    </xf>
    <xf numFmtId="173" fontId="24" fillId="0" borderId="10" xfId="0" applyNumberFormat="1" applyFont="1" applyBorder="1" applyAlignment="1">
      <alignment wrapText="1"/>
    </xf>
    <xf numFmtId="0" fontId="24" fillId="0" borderId="10" xfId="0" applyFont="1" applyBorder="1" applyAlignment="1">
      <alignment vertical="top" wrapText="1"/>
    </xf>
    <xf numFmtId="173" fontId="6" fillId="33" borderId="0" xfId="58" applyNumberFormat="1" applyFont="1" applyFill="1" applyBorder="1" applyAlignment="1">
      <alignment horizontal="right" vertical="center"/>
      <protection/>
    </xf>
    <xf numFmtId="173" fontId="6" fillId="33" borderId="10" xfId="58" applyNumberFormat="1" applyFont="1" applyFill="1" applyBorder="1" applyAlignment="1">
      <alignment horizontal="right" vertical="center"/>
      <protection/>
    </xf>
    <xf numFmtId="0" fontId="2" fillId="0" borderId="0" xfId="0" applyFont="1" applyAlignment="1">
      <alignment horizontal="right"/>
    </xf>
    <xf numFmtId="0" fontId="4" fillId="0" borderId="0" xfId="58" applyFont="1" applyFill="1" applyBorder="1" applyAlignment="1">
      <alignment horizontal="left"/>
      <protection/>
    </xf>
    <xf numFmtId="0" fontId="0" fillId="0" borderId="0" xfId="0" applyBorder="1" applyAlignment="1">
      <alignment wrapText="1"/>
    </xf>
    <xf numFmtId="0" fontId="0" fillId="0" borderId="0" xfId="0" applyAlignment="1">
      <alignment vertical="top" wrapText="1"/>
    </xf>
    <xf numFmtId="0" fontId="2" fillId="0" borderId="10" xfId="58" applyFont="1" applyBorder="1" applyAlignment="1">
      <alignment horizontal="justify" wrapText="1"/>
      <protection/>
    </xf>
    <xf numFmtId="0" fontId="1" fillId="0" borderId="10" xfId="42" applyNumberFormat="1" applyFont="1" applyFill="1" applyBorder="1" applyAlignment="1">
      <alignment horizontal="right"/>
    </xf>
    <xf numFmtId="0" fontId="1" fillId="0" borderId="0" xfId="58" applyFont="1" applyFill="1" applyBorder="1" applyAlignment="1">
      <alignment/>
      <protection/>
    </xf>
    <xf numFmtId="0" fontId="1" fillId="0" borderId="0" xfId="42" applyNumberFormat="1" applyFont="1" applyFill="1" applyAlignment="1">
      <alignment horizontal="right"/>
    </xf>
    <xf numFmtId="0" fontId="1" fillId="0" borderId="0" xfId="42" applyNumberFormat="1" applyFont="1" applyFill="1" applyBorder="1" applyAlignment="1">
      <alignment horizontal="right"/>
    </xf>
    <xf numFmtId="0" fontId="2" fillId="0" borderId="10" xfId="0" applyFont="1" applyBorder="1" applyAlignment="1">
      <alignment horizontal="justify" wrapText="1"/>
    </xf>
    <xf numFmtId="178" fontId="1" fillId="0" borderId="10" xfId="62" applyNumberFormat="1" applyFont="1" applyFill="1" applyBorder="1" applyAlignment="1">
      <alignment horizontal="right"/>
    </xf>
    <xf numFmtId="0" fontId="1" fillId="0" borderId="0" xfId="0" applyFont="1" applyAlignment="1">
      <alignment wrapText="1"/>
    </xf>
    <xf numFmtId="0" fontId="1" fillId="0" borderId="0" xfId="42" applyNumberFormat="1" applyFont="1" applyBorder="1" applyAlignment="1">
      <alignment horizontal="right"/>
    </xf>
    <xf numFmtId="0" fontId="1" fillId="0" borderId="10" xfId="0" applyFont="1" applyBorder="1" applyAlignment="1">
      <alignment wrapText="1"/>
    </xf>
    <xf numFmtId="183" fontId="1" fillId="0" borderId="10" xfId="0" applyNumberFormat="1" applyFont="1" applyBorder="1" applyAlignment="1">
      <alignment horizontal="right" wrapText="1"/>
    </xf>
    <xf numFmtId="0" fontId="1" fillId="0" borderId="0" xfId="0" applyFont="1" applyAlignment="1">
      <alignment horizontal="center" wrapText="1"/>
    </xf>
    <xf numFmtId="0" fontId="4" fillId="0" borderId="0" xfId="58" applyFont="1" applyFill="1" applyBorder="1" applyAlignment="1">
      <alignment vertical="top"/>
      <protection/>
    </xf>
    <xf numFmtId="0" fontId="2" fillId="0" borderId="0" xfId="58" applyFont="1" applyFill="1" applyBorder="1" applyAlignment="1">
      <alignment vertical="top"/>
      <protection/>
    </xf>
    <xf numFmtId="173" fontId="23" fillId="0" borderId="14" xfId="0" applyNumberFormat="1" applyFont="1" applyBorder="1" applyAlignment="1">
      <alignment wrapText="1"/>
    </xf>
    <xf numFmtId="173" fontId="24" fillId="0" borderId="14" xfId="0" applyNumberFormat="1" applyFont="1" applyBorder="1" applyAlignment="1">
      <alignment vertical="top" wrapText="1"/>
    </xf>
    <xf numFmtId="0" fontId="0" fillId="33" borderId="0" xfId="0" applyFill="1" applyAlignment="1">
      <alignment wrapText="1"/>
    </xf>
    <xf numFmtId="0" fontId="1" fillId="33" borderId="10" xfId="0" applyFont="1" applyFill="1" applyBorder="1" applyAlignment="1">
      <alignment horizontal="right" wrapText="1"/>
    </xf>
    <xf numFmtId="173" fontId="1" fillId="33" borderId="10" xfId="0" applyNumberFormat="1" applyFont="1" applyFill="1" applyBorder="1" applyAlignment="1">
      <alignment horizontal="right"/>
    </xf>
    <xf numFmtId="173" fontId="2" fillId="33" borderId="10" xfId="0" applyNumberFormat="1" applyFont="1" applyFill="1" applyBorder="1" applyAlignment="1">
      <alignment/>
    </xf>
    <xf numFmtId="0" fontId="2" fillId="33" borderId="10" xfId="0" applyFont="1" applyFill="1" applyBorder="1" applyAlignment="1">
      <alignment horizontal="right" wrapText="1"/>
    </xf>
    <xf numFmtId="173" fontId="2" fillId="33" borderId="0" xfId="0" applyNumberFormat="1" applyFont="1" applyFill="1" applyBorder="1" applyAlignment="1">
      <alignment horizontal="right"/>
    </xf>
    <xf numFmtId="173" fontId="2" fillId="33" borderId="0" xfId="0" applyNumberFormat="1" applyFont="1" applyFill="1" applyBorder="1" applyAlignment="1">
      <alignment/>
    </xf>
    <xf numFmtId="173" fontId="2" fillId="33" borderId="10" xfId="0" applyNumberFormat="1" applyFont="1" applyFill="1" applyBorder="1" applyAlignment="1">
      <alignment horizontal="right"/>
    </xf>
    <xf numFmtId="176" fontId="7" fillId="0" borderId="0" xfId="59" applyNumberFormat="1" applyFont="1" applyBorder="1" applyAlignment="1" applyProtection="1">
      <alignment vertical="top"/>
      <protection/>
    </xf>
    <xf numFmtId="0" fontId="2" fillId="33" borderId="0" xfId="0" applyFont="1" applyFill="1" applyBorder="1" applyAlignment="1">
      <alignment horizontal="right" vertical="top" wrapText="1" indent="1"/>
    </xf>
    <xf numFmtId="0" fontId="2" fillId="33" borderId="0" xfId="0" applyFont="1" applyFill="1" applyBorder="1" applyAlignment="1">
      <alignment wrapText="1"/>
    </xf>
    <xf numFmtId="0" fontId="2" fillId="33" borderId="10" xfId="0" applyFont="1" applyFill="1" applyBorder="1" applyAlignment="1">
      <alignment horizontal="right" vertical="top" wrapText="1" indent="1"/>
    </xf>
    <xf numFmtId="173" fontId="2" fillId="33" borderId="10" xfId="0" applyNumberFormat="1" applyFont="1" applyFill="1" applyBorder="1" applyAlignment="1">
      <alignment horizontal="right" wrapText="1"/>
    </xf>
    <xf numFmtId="0" fontId="11" fillId="0" borderId="12" xfId="0" applyFont="1" applyBorder="1" applyAlignment="1">
      <alignment horizontal="left"/>
    </xf>
    <xf numFmtId="0" fontId="29" fillId="0" borderId="0" xfId="0" applyFont="1" applyAlignment="1">
      <alignment horizontal="right"/>
    </xf>
    <xf numFmtId="0" fontId="29" fillId="0" borderId="10" xfId="0" applyFont="1" applyBorder="1" applyAlignment="1">
      <alignment horizontal="right"/>
    </xf>
    <xf numFmtId="173" fontId="42" fillId="0" borderId="0" xfId="0" applyNumberFormat="1" applyFont="1" applyAlignment="1">
      <alignment horizontal="right"/>
    </xf>
    <xf numFmtId="173" fontId="42" fillId="0" borderId="12" xfId="0" applyNumberFormat="1" applyFont="1" applyBorder="1" applyAlignment="1">
      <alignment horizontal="right"/>
    </xf>
    <xf numFmtId="0" fontId="2" fillId="33" borderId="0" xfId="58" applyFill="1" applyAlignment="1">
      <alignment horizontal="justify"/>
      <protection/>
    </xf>
    <xf numFmtId="0" fontId="2" fillId="0" borderId="10" xfId="58" applyFont="1" applyFill="1" applyBorder="1" applyAlignment="1">
      <alignment horizontal="left" wrapText="1"/>
      <protection/>
    </xf>
    <xf numFmtId="0" fontId="2" fillId="0" borderId="0" xfId="58" applyFont="1" applyFill="1" applyBorder="1" applyAlignment="1">
      <alignment horizontal="left" wrapText="1"/>
      <protection/>
    </xf>
    <xf numFmtId="173" fontId="1" fillId="33" borderId="0" xfId="0" applyNumberFormat="1" applyFont="1" applyFill="1" applyAlignment="1">
      <alignment horizontal="right" vertical="top" wrapText="1"/>
    </xf>
    <xf numFmtId="173" fontId="2" fillId="33" borderId="0" xfId="0" applyNumberFormat="1" applyFont="1" applyFill="1" applyAlignment="1">
      <alignment horizontal="right" vertical="top" wrapText="1"/>
    </xf>
    <xf numFmtId="0" fontId="1" fillId="33" borderId="0" xfId="0" applyFont="1" applyFill="1" applyBorder="1" applyAlignment="1">
      <alignment horizontal="right" wrapText="1"/>
    </xf>
    <xf numFmtId="173" fontId="1" fillId="33" borderId="10" xfId="0" applyNumberFormat="1" applyFont="1" applyFill="1" applyBorder="1" applyAlignment="1">
      <alignment horizontal="right" vertical="top" wrapText="1"/>
    </xf>
    <xf numFmtId="173" fontId="2" fillId="33" borderId="10" xfId="0" applyNumberFormat="1" applyFont="1" applyFill="1" applyBorder="1" applyAlignment="1">
      <alignment horizontal="right" vertical="top" wrapText="1"/>
    </xf>
    <xf numFmtId="0" fontId="1" fillId="0" borderId="0" xfId="58" applyFont="1">
      <alignment/>
      <protection/>
    </xf>
    <xf numFmtId="0" fontId="1" fillId="0" borderId="0" xfId="58" applyFont="1" applyBorder="1">
      <alignment/>
      <protection/>
    </xf>
    <xf numFmtId="0" fontId="4" fillId="0" borderId="0" xfId="58" applyFont="1" applyBorder="1">
      <alignment/>
      <protection/>
    </xf>
    <xf numFmtId="173" fontId="1" fillId="0" borderId="0" xfId="58" applyNumberFormat="1" applyFont="1" applyBorder="1" applyAlignment="1">
      <alignment horizontal="right" vertical="center"/>
      <protection/>
    </xf>
    <xf numFmtId="3" fontId="2" fillId="0" borderId="0" xfId="58" applyNumberFormat="1" applyFont="1" applyAlignment="1">
      <alignment horizontal="right"/>
      <protection/>
    </xf>
    <xf numFmtId="173" fontId="2" fillId="0" borderId="0" xfId="58" applyNumberFormat="1" applyFont="1" applyBorder="1" applyAlignment="1">
      <alignment horizontal="right" vertical="center"/>
      <protection/>
    </xf>
    <xf numFmtId="3" fontId="1" fillId="0" borderId="12" xfId="58" applyNumberFormat="1" applyFont="1" applyBorder="1" applyAlignment="1">
      <alignment horizontal="right"/>
      <protection/>
    </xf>
    <xf numFmtId="0" fontId="2" fillId="0" borderId="0" xfId="0" applyFont="1" applyAlignment="1">
      <alignment horizontal="center" wrapText="1"/>
    </xf>
    <xf numFmtId="0" fontId="2" fillId="0" borderId="0" xfId="0" applyFont="1" applyBorder="1" applyAlignment="1">
      <alignment horizontal="center" wrapText="1"/>
    </xf>
    <xf numFmtId="3" fontId="2" fillId="0" borderId="10" xfId="0" applyNumberFormat="1" applyFont="1" applyBorder="1" applyAlignment="1">
      <alignment horizontal="right" wrapText="1"/>
    </xf>
    <xf numFmtId="3" fontId="2" fillId="0" borderId="0" xfId="0" applyNumberFormat="1" applyFont="1" applyBorder="1" applyAlignment="1">
      <alignment horizontal="right" wrapText="1"/>
    </xf>
    <xf numFmtId="0" fontId="2" fillId="0" borderId="0" xfId="0" applyFont="1" applyAlignment="1">
      <alignment horizontal="left"/>
    </xf>
    <xf numFmtId="0" fontId="2" fillId="0" borderId="0" xfId="0" applyFont="1" applyBorder="1" applyAlignment="1">
      <alignment horizontal="right"/>
    </xf>
    <xf numFmtId="0" fontId="2" fillId="0" borderId="10" xfId="0" applyFont="1" applyBorder="1" applyAlignment="1">
      <alignment horizontal="right"/>
    </xf>
    <xf numFmtId="0" fontId="0" fillId="33" borderId="0" xfId="0" applyFill="1" applyAlignment="1">
      <alignment horizontal="justify" wrapText="1"/>
    </xf>
    <xf numFmtId="3" fontId="1" fillId="0" borderId="0" xfId="0" applyNumberFormat="1" applyFont="1" applyBorder="1" applyAlignment="1">
      <alignment horizontal="right" wrapText="1"/>
    </xf>
    <xf numFmtId="10" fontId="1" fillId="0" borderId="0" xfId="0" applyNumberFormat="1" applyFont="1" applyBorder="1" applyAlignment="1">
      <alignment horizontal="right" wrapText="1"/>
    </xf>
    <xf numFmtId="173" fontId="17" fillId="33" borderId="0" xfId="58" applyNumberFormat="1" applyFont="1" applyFill="1" applyBorder="1" applyAlignment="1">
      <alignment vertical="center"/>
      <protection/>
    </xf>
    <xf numFmtId="173" fontId="0" fillId="33" borderId="0" xfId="58" applyNumberFormat="1" applyFont="1" applyFill="1" applyBorder="1" applyAlignment="1">
      <alignment vertical="center"/>
      <protection/>
    </xf>
    <xf numFmtId="173" fontId="0" fillId="33" borderId="0" xfId="0" applyNumberFormat="1" applyFont="1" applyFill="1" applyBorder="1" applyAlignment="1">
      <alignment vertical="top" wrapText="1"/>
    </xf>
    <xf numFmtId="173" fontId="0" fillId="33" borderId="10" xfId="0" applyNumberFormat="1" applyFont="1" applyFill="1" applyBorder="1" applyAlignment="1">
      <alignment vertical="top" wrapText="1"/>
    </xf>
    <xf numFmtId="0" fontId="0" fillId="33" borderId="10" xfId="0" applyFont="1" applyFill="1" applyBorder="1" applyAlignment="1">
      <alignment/>
    </xf>
    <xf numFmtId="0" fontId="17" fillId="33" borderId="10" xfId="0" applyFont="1" applyFill="1" applyBorder="1" applyAlignment="1">
      <alignment horizontal="right"/>
    </xf>
    <xf numFmtId="173" fontId="0" fillId="33" borderId="0" xfId="0" applyNumberFormat="1" applyFont="1" applyFill="1" applyAlignment="1">
      <alignment horizontal="right"/>
    </xf>
    <xf numFmtId="173" fontId="0" fillId="33" borderId="10" xfId="0" applyNumberFormat="1" applyFont="1" applyFill="1" applyBorder="1" applyAlignment="1">
      <alignment horizontal="right"/>
    </xf>
    <xf numFmtId="173" fontId="0" fillId="33" borderId="0" xfId="0" applyNumberFormat="1" applyFill="1" applyAlignment="1">
      <alignment horizontal="right"/>
    </xf>
    <xf numFmtId="173" fontId="0" fillId="33" borderId="10" xfId="0" applyNumberFormat="1" applyFill="1" applyBorder="1" applyAlignment="1">
      <alignment horizontal="right"/>
    </xf>
    <xf numFmtId="0" fontId="2" fillId="0" borderId="0" xfId="58" applyAlignment="1">
      <alignment horizontal="right" wrapText="1"/>
      <protection/>
    </xf>
    <xf numFmtId="0" fontId="1" fillId="0" borderId="13" xfId="58" applyFont="1" applyBorder="1" applyAlignment="1">
      <alignment horizontal="right"/>
      <protection/>
    </xf>
    <xf numFmtId="0" fontId="1" fillId="0" borderId="10" xfId="58" applyFont="1" applyFill="1" applyBorder="1" applyAlignment="1">
      <alignment vertical="top"/>
      <protection/>
    </xf>
    <xf numFmtId="178" fontId="1" fillId="0" borderId="0" xfId="62" applyNumberFormat="1" applyFont="1" applyFill="1" applyBorder="1" applyAlignment="1">
      <alignment horizontal="right"/>
    </xf>
    <xf numFmtId="183" fontId="1" fillId="0" borderId="0" xfId="0" applyNumberFormat="1" applyFont="1" applyBorder="1" applyAlignment="1">
      <alignment horizontal="right" wrapText="1"/>
    </xf>
    <xf numFmtId="0" fontId="2" fillId="0" borderId="10" xfId="58" applyFont="1" applyFill="1" applyBorder="1" applyAlignment="1">
      <alignment wrapText="1"/>
      <protection/>
    </xf>
    <xf numFmtId="174" fontId="1" fillId="0" borderId="13" xfId="58" applyNumberFormat="1" applyFont="1" applyBorder="1" applyAlignment="1">
      <alignment horizontal="right"/>
      <protection/>
    </xf>
    <xf numFmtId="0" fontId="2" fillId="0" borderId="0" xfId="0" applyFont="1" applyAlignment="1">
      <alignment/>
    </xf>
    <xf numFmtId="0" fontId="0" fillId="0" borderId="10" xfId="0" applyFont="1" applyBorder="1" applyAlignment="1">
      <alignment horizontal="left" vertical="top" wrapText="1"/>
    </xf>
    <xf numFmtId="179" fontId="1" fillId="0" borderId="0" xfId="58" applyNumberFormat="1" applyFont="1">
      <alignment/>
      <protection/>
    </xf>
    <xf numFmtId="179" fontId="2" fillId="0" borderId="0" xfId="42" applyNumberFormat="1" applyFont="1" applyAlignment="1">
      <alignment/>
    </xf>
    <xf numFmtId="179" fontId="2" fillId="0" borderId="0" xfId="58" applyNumberFormat="1" applyFont="1">
      <alignment/>
      <protection/>
    </xf>
    <xf numFmtId="179" fontId="1" fillId="0" borderId="12" xfId="58" applyNumberFormat="1" applyFont="1" applyBorder="1">
      <alignment/>
      <protection/>
    </xf>
    <xf numFmtId="179" fontId="2" fillId="0" borderId="12" xfId="58" applyNumberFormat="1" applyFont="1" applyBorder="1">
      <alignment/>
      <protection/>
    </xf>
    <xf numFmtId="0" fontId="9" fillId="0" borderId="0" xfId="59" applyFont="1" applyAlignment="1">
      <alignment/>
      <protection/>
    </xf>
    <xf numFmtId="0" fontId="11" fillId="0" borderId="0" xfId="59" applyFont="1" applyBorder="1" applyAlignment="1">
      <alignment/>
      <protection/>
    </xf>
    <xf numFmtId="0" fontId="45" fillId="0" borderId="0" xfId="0" applyFont="1" applyAlignment="1">
      <alignment/>
    </xf>
    <xf numFmtId="0" fontId="46" fillId="0" borderId="0" xfId="0" applyFont="1" applyAlignment="1">
      <alignment horizontal="right"/>
    </xf>
    <xf numFmtId="0" fontId="0" fillId="33" borderId="0" xfId="0" applyFont="1" applyFill="1" applyAlignment="1">
      <alignment vertical="top"/>
    </xf>
    <xf numFmtId="0" fontId="1" fillId="33" borderId="0" xfId="58" applyFont="1" applyFill="1" applyAlignment="1">
      <alignment horizontal="right" vertical="top"/>
      <protection/>
    </xf>
    <xf numFmtId="0" fontId="2" fillId="33" borderId="0" xfId="58" applyFill="1" applyAlignment="1">
      <alignment vertical="top"/>
      <protection/>
    </xf>
    <xf numFmtId="0" fontId="17" fillId="33" borderId="0" xfId="58" applyFont="1" applyFill="1" applyBorder="1" applyAlignment="1">
      <alignment horizontal="left"/>
      <protection/>
    </xf>
    <xf numFmtId="0" fontId="0" fillId="33" borderId="0" xfId="58" applyFont="1" applyFill="1" applyAlignment="1">
      <alignment/>
      <protection/>
    </xf>
    <xf numFmtId="0" fontId="0" fillId="33" borderId="0" xfId="58" applyFont="1" applyFill="1" applyBorder="1" applyAlignment="1">
      <alignment/>
      <protection/>
    </xf>
    <xf numFmtId="0" fontId="11" fillId="33" borderId="0" xfId="58" applyFont="1" applyFill="1" applyAlignment="1">
      <alignment wrapText="1"/>
      <protection/>
    </xf>
    <xf numFmtId="0" fontId="6" fillId="33" borderId="0" xfId="58" applyFont="1" applyFill="1" applyBorder="1" applyAlignment="1">
      <alignment horizontal="right" wrapText="1"/>
      <protection/>
    </xf>
    <xf numFmtId="0" fontId="11" fillId="33" borderId="0" xfId="58" applyFont="1" applyFill="1" applyBorder="1" applyAlignment="1">
      <alignment wrapText="1"/>
      <protection/>
    </xf>
    <xf numFmtId="0" fontId="11" fillId="33" borderId="10" xfId="58" applyFont="1" applyFill="1" applyBorder="1">
      <alignment/>
      <protection/>
    </xf>
    <xf numFmtId="0" fontId="6" fillId="33" borderId="0" xfId="58" applyFont="1" applyFill="1" applyBorder="1" applyAlignment="1">
      <alignment horizontal="right"/>
      <protection/>
    </xf>
    <xf numFmtId="0" fontId="11" fillId="33" borderId="10" xfId="58" applyFont="1" applyFill="1" applyBorder="1" applyAlignment="1">
      <alignment/>
      <protection/>
    </xf>
    <xf numFmtId="0" fontId="11" fillId="33" borderId="0" xfId="58" applyFont="1" applyFill="1" applyAlignment="1">
      <alignment/>
      <protection/>
    </xf>
    <xf numFmtId="0" fontId="15" fillId="33" borderId="0" xfId="58" applyFont="1" applyFill="1" applyBorder="1">
      <alignment/>
      <protection/>
    </xf>
    <xf numFmtId="186" fontId="11" fillId="33" borderId="0" xfId="58" applyNumberFormat="1" applyFont="1" applyFill="1" applyBorder="1">
      <alignment/>
      <protection/>
    </xf>
    <xf numFmtId="186" fontId="11" fillId="33" borderId="0" xfId="58" applyNumberFormat="1" applyFont="1" applyFill="1" applyBorder="1" applyAlignment="1">
      <alignment/>
      <protection/>
    </xf>
    <xf numFmtId="186" fontId="11" fillId="33" borderId="0" xfId="58" applyNumberFormat="1" applyFont="1" applyFill="1" applyAlignment="1">
      <alignment/>
      <protection/>
    </xf>
    <xf numFmtId="186" fontId="11" fillId="33" borderId="10" xfId="58" applyNumberFormat="1" applyFont="1" applyFill="1" applyBorder="1">
      <alignment/>
      <protection/>
    </xf>
    <xf numFmtId="186" fontId="11" fillId="33" borderId="10" xfId="58" applyNumberFormat="1" applyFont="1" applyFill="1" applyBorder="1" applyAlignment="1">
      <alignment/>
      <protection/>
    </xf>
    <xf numFmtId="0" fontId="11" fillId="33" borderId="14" xfId="58" applyFont="1" applyFill="1" applyBorder="1">
      <alignment/>
      <protection/>
    </xf>
    <xf numFmtId="186" fontId="11" fillId="33" borderId="14" xfId="58" applyNumberFormat="1" applyFont="1" applyFill="1" applyBorder="1">
      <alignment/>
      <protection/>
    </xf>
    <xf numFmtId="186" fontId="11" fillId="33" borderId="14" xfId="58" applyNumberFormat="1" applyFont="1" applyFill="1" applyBorder="1" applyAlignment="1">
      <alignment/>
      <protection/>
    </xf>
    <xf numFmtId="171" fontId="11" fillId="33" borderId="0" xfId="42" applyFont="1" applyFill="1" applyBorder="1" applyAlignment="1">
      <alignment/>
    </xf>
    <xf numFmtId="0" fontId="11" fillId="33" borderId="13" xfId="58" applyFont="1" applyFill="1" applyBorder="1">
      <alignment/>
      <protection/>
    </xf>
    <xf numFmtId="186" fontId="11" fillId="33" borderId="13" xfId="58" applyNumberFormat="1" applyFont="1" applyFill="1" applyBorder="1">
      <alignment/>
      <protection/>
    </xf>
    <xf numFmtId="0" fontId="17" fillId="33" borderId="0" xfId="0" applyFont="1" applyFill="1" applyBorder="1" applyAlignment="1">
      <alignment horizontal="right" wrapText="1"/>
    </xf>
    <xf numFmtId="0" fontId="0" fillId="0" borderId="0" xfId="58" applyFont="1" applyBorder="1" applyAlignment="1">
      <alignment horizontal="justify" wrapText="1"/>
      <protection/>
    </xf>
    <xf numFmtId="0" fontId="47" fillId="0" borderId="0" xfId="0" applyFont="1" applyBorder="1" applyAlignment="1">
      <alignment horizontal="right" vertical="top" wrapText="1"/>
    </xf>
    <xf numFmtId="0" fontId="2" fillId="0" borderId="10" xfId="0" applyFont="1" applyBorder="1" applyAlignment="1">
      <alignment vertical="top" wrapText="1"/>
    </xf>
    <xf numFmtId="0" fontId="1" fillId="36" borderId="10" xfId="0" applyNumberFormat="1" applyFont="1" applyFill="1" applyBorder="1" applyAlignment="1">
      <alignment horizontal="center" vertical="center"/>
    </xf>
    <xf numFmtId="191" fontId="2" fillId="36" borderId="10" xfId="0" applyNumberFormat="1" applyFont="1" applyFill="1" applyBorder="1" applyAlignment="1">
      <alignment horizontal="right" vertical="center"/>
    </xf>
    <xf numFmtId="0" fontId="13" fillId="33" borderId="0" xfId="0" applyFont="1" applyFill="1" applyBorder="1" applyAlignment="1">
      <alignment/>
    </xf>
    <xf numFmtId="0" fontId="24" fillId="0" borderId="10" xfId="0" applyFont="1" applyBorder="1" applyAlignment="1">
      <alignment horizontal="right" vertical="top" wrapText="1"/>
    </xf>
    <xf numFmtId="0" fontId="0" fillId="0" borderId="0" xfId="0" applyFont="1" applyBorder="1" applyAlignment="1">
      <alignment horizontal="left" vertical="top" wrapText="1"/>
    </xf>
    <xf numFmtId="178" fontId="0" fillId="0" borderId="0" xfId="0" applyNumberFormat="1" applyAlignment="1">
      <alignment/>
    </xf>
    <xf numFmtId="178" fontId="0" fillId="0" borderId="10" xfId="0" applyNumberFormat="1" applyBorder="1" applyAlignment="1">
      <alignment/>
    </xf>
    <xf numFmtId="178" fontId="0" fillId="0" borderId="0" xfId="0" applyNumberFormat="1" applyBorder="1" applyAlignment="1">
      <alignment/>
    </xf>
    <xf numFmtId="0" fontId="6" fillId="0" borderId="0" xfId="59" applyFont="1" applyAlignment="1">
      <alignment/>
      <protection/>
    </xf>
    <xf numFmtId="0" fontId="2" fillId="0" borderId="11" xfId="0" applyFont="1" applyBorder="1" applyAlignment="1">
      <alignment/>
    </xf>
    <xf numFmtId="173" fontId="2" fillId="0" borderId="11" xfId="0" applyNumberFormat="1" applyFont="1" applyBorder="1" applyAlignment="1">
      <alignment/>
    </xf>
    <xf numFmtId="173" fontId="23" fillId="33" borderId="11" xfId="0" applyNumberFormat="1" applyFont="1" applyFill="1" applyBorder="1" applyAlignment="1">
      <alignment horizontal="right" wrapText="1"/>
    </xf>
    <xf numFmtId="173" fontId="24" fillId="33" borderId="11" xfId="0" applyNumberFormat="1" applyFont="1" applyFill="1" applyBorder="1" applyAlignment="1">
      <alignment horizontal="right" wrapText="1"/>
    </xf>
    <xf numFmtId="0" fontId="17" fillId="33" borderId="0" xfId="0" applyFont="1" applyFill="1" applyBorder="1" applyAlignment="1">
      <alignment wrapText="1"/>
    </xf>
    <xf numFmtId="0" fontId="0" fillId="33" borderId="0" xfId="0" applyFont="1" applyFill="1" applyBorder="1" applyAlignment="1">
      <alignment/>
    </xf>
    <xf numFmtId="173" fontId="0" fillId="33" borderId="0" xfId="0" applyNumberFormat="1" applyFont="1" applyFill="1" applyBorder="1" applyAlignment="1">
      <alignment horizontal="right"/>
    </xf>
    <xf numFmtId="0" fontId="2" fillId="33" borderId="0" xfId="58" applyFont="1" applyFill="1" applyBorder="1">
      <alignment/>
      <protection/>
    </xf>
    <xf numFmtId="0" fontId="2" fillId="33" borderId="0" xfId="0" applyFont="1" applyFill="1" applyAlignment="1">
      <alignment/>
    </xf>
    <xf numFmtId="0" fontId="2" fillId="33" borderId="0" xfId="0" applyFont="1" applyFill="1" applyAlignment="1">
      <alignment horizontal="right"/>
    </xf>
    <xf numFmtId="0" fontId="2" fillId="33" borderId="0" xfId="0" applyFont="1" applyFill="1" applyAlignment="1">
      <alignment horizontal="right" wrapText="1" shrinkToFit="1"/>
    </xf>
    <xf numFmtId="0" fontId="2" fillId="33" borderId="10" xfId="0" applyFont="1" applyFill="1" applyBorder="1" applyAlignment="1">
      <alignment/>
    </xf>
    <xf numFmtId="0" fontId="2" fillId="33" borderId="10" xfId="0" applyFont="1" applyFill="1" applyBorder="1" applyAlignment="1">
      <alignment horizontal="right"/>
    </xf>
    <xf numFmtId="173" fontId="2" fillId="33" borderId="0" xfId="0" applyNumberFormat="1" applyFont="1" applyFill="1" applyAlignment="1">
      <alignment horizontal="right"/>
    </xf>
    <xf numFmtId="9" fontId="2" fillId="33" borderId="0" xfId="62" applyFont="1" applyFill="1" applyAlignment="1">
      <alignment horizontal="right"/>
    </xf>
    <xf numFmtId="9" fontId="2" fillId="33" borderId="0" xfId="62" applyNumberFormat="1" applyFont="1" applyFill="1" applyAlignment="1">
      <alignment horizontal="right"/>
    </xf>
    <xf numFmtId="0" fontId="2" fillId="33" borderId="12" xfId="0" applyFont="1" applyFill="1" applyBorder="1" applyAlignment="1">
      <alignment/>
    </xf>
    <xf numFmtId="173" fontId="2" fillId="33" borderId="12" xfId="0" applyNumberFormat="1" applyFont="1" applyFill="1" applyBorder="1" applyAlignment="1">
      <alignment horizontal="right"/>
    </xf>
    <xf numFmtId="0" fontId="2" fillId="33" borderId="12" xfId="0" applyFont="1" applyFill="1" applyBorder="1" applyAlignment="1">
      <alignment horizontal="right"/>
    </xf>
    <xf numFmtId="173" fontId="23" fillId="0" borderId="0" xfId="0" applyNumberFormat="1" applyFont="1" applyAlignment="1">
      <alignment wrapText="1"/>
    </xf>
    <xf numFmtId="0" fontId="5" fillId="0" borderId="0" xfId="0" applyFont="1" applyAlignment="1">
      <alignment horizontal="left" indent="1"/>
    </xf>
    <xf numFmtId="0" fontId="1" fillId="0" borderId="12" xfId="58" applyFont="1" applyFill="1" applyBorder="1">
      <alignment/>
      <protection/>
    </xf>
    <xf numFmtId="216" fontId="1" fillId="0" borderId="0" xfId="58" applyNumberFormat="1" applyFont="1" applyBorder="1">
      <alignment/>
      <protection/>
    </xf>
    <xf numFmtId="173" fontId="1" fillId="33" borderId="11" xfId="0" applyNumberFormat="1" applyFont="1" applyFill="1" applyBorder="1" applyAlignment="1">
      <alignment horizontal="right" vertical="top" wrapText="1"/>
    </xf>
    <xf numFmtId="173" fontId="2" fillId="33" borderId="11" xfId="0" applyNumberFormat="1" applyFont="1" applyFill="1" applyBorder="1" applyAlignment="1">
      <alignment horizontal="right" vertical="top" wrapText="1"/>
    </xf>
    <xf numFmtId="173" fontId="17" fillId="33" borderId="10" xfId="0" applyNumberFormat="1" applyFont="1" applyFill="1" applyBorder="1" applyAlignment="1">
      <alignment vertical="top" wrapText="1"/>
    </xf>
    <xf numFmtId="173" fontId="17" fillId="33" borderId="11" xfId="0" applyNumberFormat="1" applyFont="1" applyFill="1" applyBorder="1" applyAlignment="1">
      <alignment vertical="top" wrapText="1"/>
    </xf>
    <xf numFmtId="173" fontId="17" fillId="33" borderId="0" xfId="0" applyNumberFormat="1" applyFont="1" applyFill="1" applyBorder="1" applyAlignment="1">
      <alignment vertical="top" wrapText="1"/>
    </xf>
    <xf numFmtId="173" fontId="17" fillId="33" borderId="0" xfId="0" applyNumberFormat="1" applyFont="1" applyFill="1" applyAlignment="1">
      <alignment horizontal="right"/>
    </xf>
    <xf numFmtId="173" fontId="17" fillId="33" borderId="10" xfId="0" applyNumberFormat="1" applyFont="1" applyFill="1" applyBorder="1" applyAlignment="1">
      <alignment horizontal="right"/>
    </xf>
    <xf numFmtId="173" fontId="17" fillId="33" borderId="11" xfId="0" applyNumberFormat="1" applyFont="1" applyFill="1" applyBorder="1" applyAlignment="1">
      <alignment horizontal="right"/>
    </xf>
    <xf numFmtId="172" fontId="17" fillId="33" borderId="0" xfId="0" applyNumberFormat="1" applyFont="1" applyFill="1" applyAlignment="1">
      <alignment horizontal="right"/>
    </xf>
    <xf numFmtId="172" fontId="0" fillId="33" borderId="0" xfId="0" applyNumberFormat="1" applyFont="1" applyFill="1" applyAlignment="1">
      <alignment horizontal="right"/>
    </xf>
    <xf numFmtId="173" fontId="17" fillId="33" borderId="0" xfId="0" applyNumberFormat="1" applyFont="1" applyFill="1" applyBorder="1" applyAlignment="1">
      <alignment horizontal="right"/>
    </xf>
    <xf numFmtId="185" fontId="42" fillId="33" borderId="0" xfId="0" applyNumberFormat="1" applyFont="1" applyFill="1" applyBorder="1" applyAlignment="1">
      <alignment horizontal="right" wrapText="1"/>
    </xf>
    <xf numFmtId="173" fontId="1" fillId="33" borderId="12" xfId="0" applyNumberFormat="1" applyFont="1" applyFill="1" applyBorder="1" applyAlignment="1">
      <alignment horizontal="right"/>
    </xf>
    <xf numFmtId="0" fontId="17" fillId="0" borderId="0" xfId="58" applyFont="1" applyBorder="1" applyAlignment="1">
      <alignment horizontal="right" wrapText="1"/>
      <protection/>
    </xf>
    <xf numFmtId="0" fontId="44" fillId="0" borderId="0" xfId="58" applyFont="1">
      <alignment/>
      <protection/>
    </xf>
    <xf numFmtId="177" fontId="29" fillId="33" borderId="0" xfId="0" applyNumberFormat="1" applyFont="1" applyFill="1" applyAlignment="1">
      <alignment horizontal="right" wrapText="1"/>
    </xf>
    <xf numFmtId="177" fontId="29" fillId="33" borderId="0" xfId="0" applyNumberFormat="1" applyFont="1" applyFill="1" applyBorder="1" applyAlignment="1">
      <alignment horizontal="right" wrapText="1"/>
    </xf>
    <xf numFmtId="177" fontId="29" fillId="33" borderId="10" xfId="0" applyNumberFormat="1" applyFont="1" applyFill="1" applyBorder="1" applyAlignment="1">
      <alignment horizontal="right" wrapText="1"/>
    </xf>
    <xf numFmtId="0" fontId="0" fillId="0" borderId="0" xfId="58" applyFont="1" applyFill="1" applyBorder="1" applyAlignment="1">
      <alignment horizontal="left" indent="1"/>
      <protection/>
    </xf>
    <xf numFmtId="0" fontId="0" fillId="0" borderId="0" xfId="0" applyFont="1" applyFill="1" applyAlignment="1">
      <alignment horizontal="left" indent="1"/>
    </xf>
    <xf numFmtId="0" fontId="36" fillId="33" borderId="39" xfId="0" applyNumberFormat="1" applyFont="1" applyFill="1" applyBorder="1" applyAlignment="1">
      <alignment vertical="center"/>
    </xf>
    <xf numFmtId="0" fontId="1" fillId="33" borderId="39" xfId="0" applyNumberFormat="1" applyFont="1" applyFill="1" applyBorder="1" applyAlignment="1">
      <alignment horizontal="right" vertical="center"/>
    </xf>
    <xf numFmtId="0" fontId="17" fillId="38" borderId="10" xfId="0" applyNumberFormat="1" applyFont="1" applyFill="1" applyBorder="1" applyAlignment="1">
      <alignment vertical="center"/>
    </xf>
    <xf numFmtId="0" fontId="34" fillId="38" borderId="10" xfId="0" applyNumberFormat="1" applyFont="1" applyFill="1" applyBorder="1" applyAlignment="1">
      <alignment vertical="center"/>
    </xf>
    <xf numFmtId="0" fontId="17" fillId="38" borderId="10" xfId="0" applyNumberFormat="1" applyFont="1" applyFill="1" applyBorder="1" applyAlignment="1">
      <alignment horizontal="right" vertical="center"/>
    </xf>
    <xf numFmtId="0" fontId="17" fillId="36" borderId="10" xfId="0" applyNumberFormat="1" applyFont="1" applyFill="1" applyBorder="1" applyAlignment="1">
      <alignment horizontal="right" vertical="center"/>
    </xf>
    <xf numFmtId="0" fontId="34" fillId="36" borderId="10" xfId="0" applyNumberFormat="1" applyFont="1" applyFill="1" applyBorder="1" applyAlignment="1">
      <alignment horizontal="right" vertical="center"/>
    </xf>
    <xf numFmtId="0" fontId="34" fillId="36" borderId="10" xfId="0" applyNumberFormat="1" applyFont="1" applyFill="1" applyBorder="1" applyAlignment="1">
      <alignment vertical="center" wrapText="1"/>
    </xf>
    <xf numFmtId="0" fontId="34" fillId="38" borderId="0" xfId="0" applyNumberFormat="1" applyFont="1" applyFill="1" applyBorder="1" applyAlignment="1">
      <alignment vertical="center"/>
    </xf>
    <xf numFmtId="0" fontId="17" fillId="38" borderId="0" xfId="0" applyNumberFormat="1" applyFont="1" applyFill="1" applyBorder="1" applyAlignment="1">
      <alignment horizontal="right" vertical="center"/>
    </xf>
    <xf numFmtId="0" fontId="1" fillId="36" borderId="26" xfId="0" applyNumberFormat="1" applyFont="1" applyFill="1" applyBorder="1" applyAlignment="1">
      <alignment horizontal="right" vertical="center"/>
    </xf>
    <xf numFmtId="0" fontId="1" fillId="36" borderId="19" xfId="0" applyNumberFormat="1" applyFont="1" applyFill="1" applyBorder="1" applyAlignment="1">
      <alignment horizontal="center" vertical="center"/>
    </xf>
    <xf numFmtId="191" fontId="1" fillId="36" borderId="19" xfId="0" applyNumberFormat="1" applyFont="1" applyFill="1" applyBorder="1" applyAlignment="1">
      <alignment horizontal="right" vertical="center"/>
    </xf>
    <xf numFmtId="191" fontId="2" fillId="36" borderId="14" xfId="0" applyNumberFormat="1" applyFont="1" applyFill="1" applyBorder="1" applyAlignment="1">
      <alignment horizontal="right" vertical="center"/>
    </xf>
    <xf numFmtId="194" fontId="2" fillId="36" borderId="14" xfId="0" applyNumberFormat="1" applyFont="1" applyFill="1" applyBorder="1" applyAlignment="1">
      <alignment horizontal="right" vertical="center"/>
    </xf>
    <xf numFmtId="0" fontId="2" fillId="36" borderId="17" xfId="0" applyNumberFormat="1" applyFont="1" applyFill="1" applyBorder="1" applyAlignment="1">
      <alignment horizontal="center" vertical="center"/>
    </xf>
    <xf numFmtId="0" fontId="2" fillId="36" borderId="12" xfId="0" applyNumberFormat="1" applyFont="1" applyFill="1" applyBorder="1" applyAlignment="1">
      <alignment horizontal="right" vertical="center"/>
    </xf>
    <xf numFmtId="191" fontId="1" fillId="37" borderId="14" xfId="0" applyNumberFormat="1" applyFont="1" applyFill="1" applyBorder="1" applyAlignment="1">
      <alignment horizontal="right" vertical="center"/>
    </xf>
    <xf numFmtId="191" fontId="2" fillId="37" borderId="14" xfId="0" applyNumberFormat="1" applyFont="1" applyFill="1" applyBorder="1" applyAlignment="1">
      <alignment horizontal="right" vertical="center"/>
    </xf>
    <xf numFmtId="194" fontId="2" fillId="37" borderId="14" xfId="0" applyNumberFormat="1" applyFont="1" applyFill="1" applyBorder="1" applyAlignment="1">
      <alignment horizontal="right" vertical="center"/>
    </xf>
    <xf numFmtId="191" fontId="1" fillId="37" borderId="19" xfId="0" applyNumberFormat="1" applyFont="1" applyFill="1" applyBorder="1" applyAlignment="1">
      <alignment horizontal="right" vertical="center"/>
    </xf>
    <xf numFmtId="0" fontId="2" fillId="36" borderId="14" xfId="0" applyNumberFormat="1" applyFont="1" applyFill="1" applyBorder="1" applyAlignment="1">
      <alignment horizontal="left" vertical="center"/>
    </xf>
    <xf numFmtId="191" fontId="1" fillId="36" borderId="14" xfId="0" applyNumberFormat="1" applyFont="1" applyFill="1" applyBorder="1" applyAlignment="1">
      <alignment horizontal="right" vertical="center"/>
    </xf>
    <xf numFmtId="49" fontId="2" fillId="0" borderId="0" xfId="58" applyNumberFormat="1" applyAlignment="1">
      <alignment/>
      <protection/>
    </xf>
    <xf numFmtId="0" fontId="2" fillId="0" borderId="10" xfId="58" applyBorder="1" applyAlignment="1">
      <alignment horizontal="left" indent="1"/>
      <protection/>
    </xf>
    <xf numFmtId="218" fontId="1" fillId="0" borderId="0" xfId="58" applyNumberFormat="1" applyFont="1" applyAlignment="1">
      <alignment/>
      <protection/>
    </xf>
    <xf numFmtId="218" fontId="1" fillId="0" borderId="0" xfId="58" applyNumberFormat="1" applyFont="1" applyBorder="1" applyAlignment="1">
      <alignment/>
      <protection/>
    </xf>
    <xf numFmtId="218" fontId="1" fillId="0" borderId="10" xfId="58" applyNumberFormat="1" applyFont="1" applyFill="1" applyBorder="1" applyAlignment="1">
      <alignment/>
      <protection/>
    </xf>
    <xf numFmtId="218" fontId="1" fillId="0" borderId="10" xfId="58" applyNumberFormat="1" applyFont="1" applyFill="1" applyBorder="1" applyAlignment="1">
      <alignment horizontal="right"/>
      <protection/>
    </xf>
    <xf numFmtId="218" fontId="1" fillId="0" borderId="10" xfId="58" applyNumberFormat="1" applyFont="1" applyBorder="1" applyAlignment="1">
      <alignment/>
      <protection/>
    </xf>
    <xf numFmtId="218" fontId="1" fillId="0" borderId="10" xfId="58" applyNumberFormat="1" applyFont="1" applyBorder="1" applyAlignment="1">
      <alignment horizontal="right"/>
      <protection/>
    </xf>
    <xf numFmtId="219" fontId="1" fillId="0" borderId="0" xfId="58" applyNumberFormat="1" applyFont="1" applyAlignment="1">
      <alignment/>
      <protection/>
    </xf>
    <xf numFmtId="219" fontId="1" fillId="0" borderId="0" xfId="58" applyNumberFormat="1" applyFont="1" applyBorder="1" applyAlignment="1">
      <alignment/>
      <protection/>
    </xf>
    <xf numFmtId="219" fontId="1" fillId="0" borderId="10" xfId="58" applyNumberFormat="1" applyFont="1" applyFill="1" applyBorder="1" applyAlignment="1">
      <alignment/>
      <protection/>
    </xf>
    <xf numFmtId="219" fontId="1" fillId="0" borderId="10" xfId="58" applyNumberFormat="1" applyFont="1" applyFill="1" applyBorder="1" applyAlignment="1">
      <alignment horizontal="right"/>
      <protection/>
    </xf>
    <xf numFmtId="219" fontId="1" fillId="0" borderId="10" xfId="58" applyNumberFormat="1" applyFont="1" applyBorder="1" applyAlignment="1">
      <alignment/>
      <protection/>
    </xf>
    <xf numFmtId="219" fontId="1" fillId="0" borderId="10" xfId="58" applyNumberFormat="1" applyFont="1" applyBorder="1" applyAlignment="1">
      <alignment horizontal="right"/>
      <protection/>
    </xf>
    <xf numFmtId="0" fontId="2" fillId="0" borderId="14" xfId="58" applyFill="1" applyBorder="1">
      <alignment/>
      <protection/>
    </xf>
    <xf numFmtId="0" fontId="1" fillId="0" borderId="14" xfId="58" applyFont="1" applyFill="1" applyBorder="1" applyAlignment="1">
      <alignment/>
      <protection/>
    </xf>
    <xf numFmtId="0" fontId="1" fillId="0" borderId="14" xfId="58" applyFont="1" applyFill="1" applyBorder="1" applyAlignment="1">
      <alignment vertical="top"/>
      <protection/>
    </xf>
    <xf numFmtId="0" fontId="2" fillId="0" borderId="14" xfId="58" applyBorder="1">
      <alignment/>
      <protection/>
    </xf>
    <xf numFmtId="0" fontId="2" fillId="0" borderId="0" xfId="58" applyFont="1" applyBorder="1" applyAlignment="1">
      <alignment horizontal="justify" wrapText="1"/>
      <protection/>
    </xf>
    <xf numFmtId="0" fontId="2" fillId="0" borderId="14" xfId="58" applyFont="1" applyBorder="1" applyAlignment="1">
      <alignment horizontal="justify" wrapText="1"/>
      <protection/>
    </xf>
    <xf numFmtId="0" fontId="2" fillId="0" borderId="14" xfId="58" applyBorder="1" applyAlignment="1">
      <alignment horizontal="left" indent="1"/>
      <protection/>
    </xf>
    <xf numFmtId="0" fontId="1" fillId="0" borderId="14" xfId="58" applyFont="1" applyBorder="1" applyAlignment="1">
      <alignment horizontal="left" wrapText="1" indent="1"/>
      <protection/>
    </xf>
    <xf numFmtId="0" fontId="1" fillId="0" borderId="14" xfId="0" applyFont="1" applyBorder="1" applyAlignment="1">
      <alignment horizontal="left" wrapText="1" indent="1"/>
    </xf>
    <xf numFmtId="0" fontId="17" fillId="0" borderId="0" xfId="0" applyFont="1" applyAlignment="1">
      <alignment horizontal="right" vertical="top" wrapText="1"/>
    </xf>
    <xf numFmtId="0" fontId="17" fillId="0" borderId="10" xfId="0" applyFont="1" applyBorder="1" applyAlignment="1">
      <alignment horizontal="right" vertical="top" wrapText="1"/>
    </xf>
    <xf numFmtId="173" fontId="17" fillId="0" borderId="0" xfId="0" applyNumberFormat="1" applyFont="1" applyAlignment="1">
      <alignment horizontal="right"/>
    </xf>
    <xf numFmtId="173" fontId="17" fillId="0" borderId="15" xfId="0" applyNumberFormat="1" applyFont="1" applyBorder="1" applyAlignment="1">
      <alignment horizontal="right"/>
    </xf>
    <xf numFmtId="173" fontId="17" fillId="0" borderId="23" xfId="0" applyNumberFormat="1" applyFont="1" applyBorder="1" applyAlignment="1">
      <alignment horizontal="right"/>
    </xf>
    <xf numFmtId="185" fontId="17" fillId="0" borderId="16" xfId="0" applyNumberFormat="1" applyFont="1" applyBorder="1" applyAlignment="1">
      <alignment horizontal="right"/>
    </xf>
    <xf numFmtId="173" fontId="17" fillId="0" borderId="12" xfId="0" applyNumberFormat="1" applyFont="1" applyBorder="1" applyAlignment="1">
      <alignment horizontal="right"/>
    </xf>
    <xf numFmtId="0" fontId="29" fillId="0" borderId="10" xfId="0" applyFont="1" applyBorder="1" applyAlignment="1">
      <alignment horizontal="right" vertical="top" wrapText="1"/>
    </xf>
    <xf numFmtId="173" fontId="23" fillId="0" borderId="0" xfId="0" applyNumberFormat="1" applyFont="1" applyAlignment="1">
      <alignment horizontal="right"/>
    </xf>
    <xf numFmtId="173" fontId="23" fillId="0" borderId="12" xfId="0" applyNumberFormat="1" applyFont="1" applyBorder="1" applyAlignment="1">
      <alignment horizontal="right"/>
    </xf>
    <xf numFmtId="201" fontId="1" fillId="0" borderId="0" xfId="0" applyNumberFormat="1" applyFont="1" applyBorder="1" applyAlignment="1">
      <alignment/>
    </xf>
    <xf numFmtId="201" fontId="1" fillId="0" borderId="0" xfId="42" applyNumberFormat="1" applyFont="1" applyBorder="1" applyAlignment="1">
      <alignment/>
    </xf>
    <xf numFmtId="0" fontId="1" fillId="0" borderId="0" xfId="0" applyFont="1" applyBorder="1" applyAlignment="1">
      <alignment vertical="center"/>
    </xf>
    <xf numFmtId="0" fontId="2" fillId="0" borderId="0" xfId="0" applyFont="1" applyBorder="1" applyAlignment="1">
      <alignment vertical="center"/>
    </xf>
    <xf numFmtId="0" fontId="24" fillId="33" borderId="0" xfId="0" applyFont="1" applyFill="1" applyBorder="1" applyAlignment="1">
      <alignment horizontal="right" vertical="top" wrapText="1"/>
    </xf>
    <xf numFmtId="177" fontId="42" fillId="33" borderId="0" xfId="0" applyNumberFormat="1" applyFont="1" applyFill="1" applyBorder="1" applyAlignment="1">
      <alignment horizontal="right" vertical="top" wrapText="1"/>
    </xf>
    <xf numFmtId="0" fontId="17" fillId="33" borderId="0" xfId="0" applyFont="1" applyFill="1" applyBorder="1" applyAlignment="1">
      <alignment horizontal="right"/>
    </xf>
    <xf numFmtId="0" fontId="0" fillId="33" borderId="0" xfId="58" applyFont="1" applyFill="1" applyAlignment="1">
      <alignment horizontal="right" wrapText="1"/>
      <protection/>
    </xf>
    <xf numFmtId="0" fontId="0" fillId="33" borderId="10" xfId="58" applyFont="1" applyFill="1" applyBorder="1" applyAlignment="1">
      <alignment horizontal="right"/>
      <protection/>
    </xf>
    <xf numFmtId="0" fontId="1" fillId="0" borderId="0" xfId="0" applyFont="1" applyFill="1" applyAlignment="1">
      <alignment/>
    </xf>
    <xf numFmtId="0" fontId="50" fillId="0" borderId="0" xfId="0" applyFont="1" applyAlignment="1">
      <alignment/>
    </xf>
    <xf numFmtId="179" fontId="11" fillId="0" borderId="0" xfId="0" applyNumberFormat="1" applyFont="1" applyAlignment="1">
      <alignment vertical="top"/>
    </xf>
    <xf numFmtId="0" fontId="51" fillId="0" borderId="0" xfId="58" applyFont="1" applyAlignment="1">
      <alignment/>
      <protection/>
    </xf>
    <xf numFmtId="14" fontId="52" fillId="0" borderId="0" xfId="58" applyNumberFormat="1" applyFont="1" applyAlignment="1">
      <alignment/>
      <protection/>
    </xf>
    <xf numFmtId="49" fontId="52" fillId="0" borderId="0" xfId="58" applyNumberFormat="1" applyFont="1" applyAlignment="1">
      <alignment/>
      <protection/>
    </xf>
    <xf numFmtId="0" fontId="52" fillId="0" borderId="0" xfId="58" applyFont="1" applyAlignment="1">
      <alignment/>
      <protection/>
    </xf>
    <xf numFmtId="49" fontId="51" fillId="0" borderId="0" xfId="58" applyNumberFormat="1" applyFont="1" applyAlignment="1">
      <alignment horizontal="right"/>
      <protection/>
    </xf>
    <xf numFmtId="0" fontId="53" fillId="0" borderId="0" xfId="58" applyFont="1" applyAlignment="1">
      <alignment/>
      <protection/>
    </xf>
    <xf numFmtId="0" fontId="53" fillId="0" borderId="0" xfId="58" applyFont="1" applyAlignment="1">
      <alignment horizontal="left" wrapText="1"/>
      <protection/>
    </xf>
    <xf numFmtId="49" fontId="53" fillId="0" borderId="0" xfId="58" applyNumberFormat="1" applyFont="1" applyAlignment="1">
      <alignment horizontal="left" wrapText="1"/>
      <protection/>
    </xf>
    <xf numFmtId="0" fontId="54" fillId="0" borderId="0" xfId="58" applyFont="1" applyAlignment="1">
      <alignment/>
      <protection/>
    </xf>
    <xf numFmtId="0" fontId="55" fillId="0" borderId="0" xfId="58" applyFont="1" applyAlignment="1">
      <alignment horizontal="left"/>
      <protection/>
    </xf>
    <xf numFmtId="49" fontId="55" fillId="0" borderId="0" xfId="58" applyNumberFormat="1" applyFont="1" applyAlignment="1">
      <alignment horizontal="left"/>
      <protection/>
    </xf>
    <xf numFmtId="0" fontId="51" fillId="0" borderId="0" xfId="58" applyFont="1" applyFill="1" applyAlignment="1">
      <alignment/>
      <protection/>
    </xf>
    <xf numFmtId="0" fontId="52" fillId="0" borderId="0" xfId="58" applyFont="1" applyFill="1" applyAlignment="1">
      <alignment/>
      <protection/>
    </xf>
    <xf numFmtId="49" fontId="52" fillId="0" borderId="0" xfId="58" applyNumberFormat="1" applyFont="1" applyFill="1" applyAlignment="1">
      <alignment/>
      <protection/>
    </xf>
    <xf numFmtId="49" fontId="52" fillId="0" borderId="0" xfId="58" applyNumberFormat="1" applyFont="1" applyAlignment="1">
      <alignment horizontal="left" indent="1"/>
      <protection/>
    </xf>
    <xf numFmtId="0" fontId="52" fillId="0" borderId="0" xfId="58" applyFont="1" applyAlignment="1">
      <alignment horizontal="left"/>
      <protection/>
    </xf>
    <xf numFmtId="0" fontId="52" fillId="0" borderId="0" xfId="58" applyFont="1" applyAlignment="1" quotePrefix="1">
      <alignment horizontal="left"/>
      <protection/>
    </xf>
    <xf numFmtId="0" fontId="52" fillId="0" borderId="0" xfId="58" applyFont="1" applyAlignment="1">
      <alignment horizontal="left" indent="1"/>
      <protection/>
    </xf>
    <xf numFmtId="0" fontId="52" fillId="0" borderId="0" xfId="58" applyFont="1" applyAlignment="1">
      <alignment wrapText="1"/>
      <protection/>
    </xf>
    <xf numFmtId="0" fontId="52" fillId="0" borderId="0" xfId="58" applyFont="1" applyAlignment="1" quotePrefix="1">
      <alignment horizontal="left" vertical="center"/>
      <protection/>
    </xf>
    <xf numFmtId="49" fontId="52" fillId="0" borderId="0" xfId="0" applyNumberFormat="1" applyFont="1" applyAlignment="1">
      <alignment wrapText="1"/>
    </xf>
    <xf numFmtId="49" fontId="56" fillId="0" borderId="0" xfId="0" applyNumberFormat="1" applyFont="1" applyAlignment="1">
      <alignment wrapText="1"/>
    </xf>
    <xf numFmtId="0" fontId="52" fillId="0" borderId="0" xfId="58" applyFont="1" applyFill="1" applyAlignment="1">
      <alignment horizontal="left"/>
      <protection/>
    </xf>
    <xf numFmtId="0" fontId="57" fillId="0" borderId="0" xfId="0" applyFont="1" applyAlignment="1">
      <alignment/>
    </xf>
    <xf numFmtId="0" fontId="52" fillId="0" borderId="0" xfId="0" applyFont="1" applyAlignment="1">
      <alignment/>
    </xf>
    <xf numFmtId="0" fontId="58" fillId="38" borderId="0" xfId="0" applyNumberFormat="1" applyFont="1" applyFill="1" applyBorder="1" applyAlignment="1">
      <alignment vertical="center"/>
    </xf>
    <xf numFmtId="0" fontId="56" fillId="0" borderId="0" xfId="0" applyFont="1" applyAlignment="1">
      <alignment/>
    </xf>
    <xf numFmtId="0" fontId="51" fillId="37" borderId="0" xfId="0" applyNumberFormat="1" applyFont="1" applyFill="1" applyBorder="1" applyAlignment="1">
      <alignment horizontal="center" vertical="center"/>
    </xf>
    <xf numFmtId="0" fontId="51" fillId="36" borderId="19" xfId="0" applyNumberFormat="1" applyFont="1" applyFill="1" applyBorder="1" applyAlignment="1">
      <alignment horizontal="left" vertical="center"/>
    </xf>
    <xf numFmtId="0" fontId="51" fillId="36" borderId="14" xfId="0" applyNumberFormat="1" applyFont="1" applyFill="1" applyBorder="1" applyAlignment="1">
      <alignment horizontal="left" vertical="center"/>
    </xf>
    <xf numFmtId="0" fontId="51" fillId="36" borderId="21" xfId="0" applyNumberFormat="1" applyFont="1" applyFill="1" applyBorder="1" applyAlignment="1">
      <alignment horizontal="left" vertical="center"/>
    </xf>
    <xf numFmtId="0" fontId="51" fillId="36" borderId="0" xfId="0" applyNumberFormat="1" applyFont="1" applyFill="1" applyBorder="1" applyAlignment="1">
      <alignment horizontal="left" vertical="center"/>
    </xf>
    <xf numFmtId="0" fontId="51" fillId="36" borderId="20" xfId="0" applyNumberFormat="1" applyFont="1" applyFill="1" applyBorder="1" applyAlignment="1">
      <alignment horizontal="left" vertical="center"/>
    </xf>
    <xf numFmtId="0" fontId="51" fillId="36" borderId="10" xfId="0" applyNumberFormat="1" applyFont="1" applyFill="1" applyBorder="1" applyAlignment="1">
      <alignment horizontal="left" vertical="center"/>
    </xf>
    <xf numFmtId="0" fontId="52" fillId="37" borderId="21" xfId="0" applyNumberFormat="1" applyFont="1" applyFill="1" applyBorder="1" applyAlignment="1">
      <alignment horizontal="left" vertical="center"/>
    </xf>
    <xf numFmtId="0" fontId="52" fillId="37" borderId="0" xfId="0" applyNumberFormat="1" applyFont="1" applyFill="1" applyBorder="1" applyAlignment="1">
      <alignment horizontal="left" vertical="center"/>
    </xf>
    <xf numFmtId="0" fontId="51" fillId="37" borderId="21" xfId="0" applyNumberFormat="1" applyFont="1" applyFill="1" applyBorder="1" applyAlignment="1">
      <alignment horizontal="left" vertical="center"/>
    </xf>
    <xf numFmtId="0" fontId="51" fillId="37" borderId="0" xfId="0" applyNumberFormat="1" applyFont="1" applyFill="1" applyBorder="1" applyAlignment="1">
      <alignment horizontal="left" vertical="center"/>
    </xf>
    <xf numFmtId="0" fontId="51" fillId="36" borderId="21" xfId="0" applyNumberFormat="1" applyFont="1" applyFill="1" applyBorder="1" applyAlignment="1">
      <alignment horizontal="center" vertical="center"/>
    </xf>
    <xf numFmtId="0" fontId="51" fillId="36" borderId="0" xfId="0" applyNumberFormat="1" applyFont="1" applyFill="1" applyBorder="1" applyAlignment="1">
      <alignment horizontal="center" vertical="center"/>
    </xf>
    <xf numFmtId="0" fontId="51" fillId="37" borderId="20" xfId="0" applyNumberFormat="1" applyFont="1" applyFill="1" applyBorder="1" applyAlignment="1">
      <alignment horizontal="left" vertical="center"/>
    </xf>
    <xf numFmtId="0" fontId="51" fillId="37" borderId="10" xfId="0" applyNumberFormat="1" applyFont="1" applyFill="1" applyBorder="1" applyAlignment="1">
      <alignment horizontal="left" vertical="center"/>
    </xf>
    <xf numFmtId="0" fontId="51" fillId="37" borderId="26" xfId="0" applyNumberFormat="1" applyFont="1" applyFill="1" applyBorder="1" applyAlignment="1">
      <alignment horizontal="left" vertical="center"/>
    </xf>
    <xf numFmtId="0" fontId="51" fillId="37" borderId="12" xfId="0" applyNumberFormat="1" applyFont="1" applyFill="1" applyBorder="1" applyAlignment="1">
      <alignment horizontal="left" vertical="center"/>
    </xf>
    <xf numFmtId="0" fontId="52" fillId="33" borderId="0" xfId="0" applyNumberFormat="1" applyFont="1" applyFill="1" applyBorder="1" applyAlignment="1">
      <alignment/>
    </xf>
    <xf numFmtId="0" fontId="58" fillId="36" borderId="10" xfId="0" applyNumberFormat="1" applyFont="1" applyFill="1" applyBorder="1" applyAlignment="1">
      <alignment vertical="center" wrapText="1"/>
    </xf>
    <xf numFmtId="0" fontId="52" fillId="37" borderId="21" xfId="0" applyNumberFormat="1" applyFont="1" applyFill="1" applyBorder="1" applyAlignment="1">
      <alignment horizontal="center" vertical="center"/>
    </xf>
    <xf numFmtId="0" fontId="52" fillId="37" borderId="22" xfId="0" applyNumberFormat="1" applyFont="1" applyFill="1" applyBorder="1" applyAlignment="1">
      <alignment horizontal="right" vertical="center"/>
    </xf>
    <xf numFmtId="0" fontId="52" fillId="37" borderId="0" xfId="0" applyNumberFormat="1" applyFont="1" applyFill="1" applyBorder="1" applyAlignment="1">
      <alignment horizontal="center" vertical="center"/>
    </xf>
    <xf numFmtId="0" fontId="52" fillId="37" borderId="20" xfId="0" applyNumberFormat="1" applyFont="1" applyFill="1" applyBorder="1" applyAlignment="1">
      <alignment horizontal="center" vertical="center"/>
    </xf>
    <xf numFmtId="0" fontId="52" fillId="37" borderId="10" xfId="0" applyNumberFormat="1" applyFont="1" applyFill="1" applyBorder="1" applyAlignment="1">
      <alignment horizontal="center" vertical="center"/>
    </xf>
    <xf numFmtId="0" fontId="52" fillId="37" borderId="18" xfId="0" applyNumberFormat="1" applyFont="1" applyFill="1" applyBorder="1" applyAlignment="1">
      <alignment horizontal="right" vertical="center"/>
    </xf>
    <xf numFmtId="0" fontId="52" fillId="37" borderId="19" xfId="0" applyNumberFormat="1" applyFont="1" applyFill="1" applyBorder="1" applyAlignment="1">
      <alignment horizontal="center" vertical="center"/>
    </xf>
    <xf numFmtId="0" fontId="52" fillId="37" borderId="14" xfId="0" applyNumberFormat="1" applyFont="1" applyFill="1" applyBorder="1" applyAlignment="1">
      <alignment horizontal="center" vertical="center"/>
    </xf>
    <xf numFmtId="0" fontId="52" fillId="37" borderId="17" xfId="0" applyNumberFormat="1" applyFont="1" applyFill="1" applyBorder="1" applyAlignment="1">
      <alignment horizontal="right" vertical="center"/>
    </xf>
    <xf numFmtId="0" fontId="52" fillId="33" borderId="0" xfId="0" applyFont="1" applyFill="1" applyAlignment="1">
      <alignment/>
    </xf>
    <xf numFmtId="0" fontId="57" fillId="33" borderId="0" xfId="0" applyFont="1" applyFill="1" applyAlignment="1">
      <alignment/>
    </xf>
    <xf numFmtId="0" fontId="56" fillId="33" borderId="0" xfId="0" applyFont="1" applyFill="1" applyAlignment="1">
      <alignment/>
    </xf>
    <xf numFmtId="0" fontId="58" fillId="36" borderId="10" xfId="0" applyNumberFormat="1" applyFont="1" applyFill="1" applyBorder="1" applyAlignment="1">
      <alignment horizontal="right" vertical="center"/>
    </xf>
    <xf numFmtId="0" fontId="56" fillId="33" borderId="0" xfId="0" applyFont="1" applyFill="1" applyAlignment="1">
      <alignment/>
    </xf>
    <xf numFmtId="0" fontId="52" fillId="33" borderId="0" xfId="0" applyFont="1" applyFill="1" applyBorder="1" applyAlignment="1">
      <alignment/>
    </xf>
    <xf numFmtId="0" fontId="57" fillId="38" borderId="10" xfId="0" applyNumberFormat="1" applyFont="1" applyFill="1" applyBorder="1" applyAlignment="1">
      <alignment vertical="center"/>
    </xf>
    <xf numFmtId="0" fontId="51" fillId="36" borderId="17" xfId="0" applyNumberFormat="1" applyFont="1" applyFill="1" applyBorder="1" applyAlignment="1">
      <alignment horizontal="left" vertical="center"/>
    </xf>
    <xf numFmtId="0" fontId="51" fillId="36" borderId="22" xfId="0" applyNumberFormat="1" applyFont="1" applyFill="1" applyBorder="1" applyAlignment="1">
      <alignment horizontal="left" vertical="center"/>
    </xf>
    <xf numFmtId="0" fontId="52" fillId="37" borderId="22" xfId="0" applyNumberFormat="1" applyFont="1" applyFill="1" applyBorder="1" applyAlignment="1">
      <alignment horizontal="left" vertical="center"/>
    </xf>
    <xf numFmtId="0" fontId="51" fillId="37" borderId="21" xfId="0" applyNumberFormat="1" applyFont="1" applyFill="1" applyBorder="1" applyAlignment="1">
      <alignment horizontal="center" vertical="center"/>
    </xf>
    <xf numFmtId="0" fontId="51" fillId="37" borderId="22" xfId="0" applyNumberFormat="1" applyFont="1" applyFill="1" applyBorder="1" applyAlignment="1">
      <alignment horizontal="left" vertical="center"/>
    </xf>
    <xf numFmtId="0" fontId="51" fillId="36" borderId="22" xfId="0" applyNumberFormat="1" applyFont="1" applyFill="1" applyBorder="1" applyAlignment="1">
      <alignment horizontal="center" vertical="center"/>
    </xf>
    <xf numFmtId="0" fontId="51" fillId="37" borderId="22" xfId="0" applyNumberFormat="1" applyFont="1" applyFill="1" applyBorder="1" applyAlignment="1">
      <alignment horizontal="center" vertical="center"/>
    </xf>
    <xf numFmtId="0" fontId="52" fillId="37" borderId="22" xfId="0" applyNumberFormat="1" applyFont="1" applyFill="1" applyBorder="1" applyAlignment="1">
      <alignment horizontal="center" vertical="center"/>
    </xf>
    <xf numFmtId="0" fontId="52" fillId="33" borderId="21" xfId="0" applyNumberFormat="1" applyFont="1" applyFill="1" applyBorder="1" applyAlignment="1">
      <alignment horizontal="center" vertical="center"/>
    </xf>
    <xf numFmtId="0" fontId="52" fillId="33" borderId="0" xfId="0" applyNumberFormat="1" applyFont="1" applyFill="1" applyBorder="1" applyAlignment="1">
      <alignment horizontal="center" vertical="center"/>
    </xf>
    <xf numFmtId="0" fontId="52" fillId="33" borderId="20" xfId="0" applyNumberFormat="1" applyFont="1" applyFill="1" applyBorder="1" applyAlignment="1">
      <alignment horizontal="center" vertical="center"/>
    </xf>
    <xf numFmtId="0" fontId="52" fillId="33" borderId="10" xfId="0" applyNumberFormat="1" applyFont="1" applyFill="1" applyBorder="1" applyAlignment="1">
      <alignment horizontal="center" vertical="center"/>
    </xf>
    <xf numFmtId="0" fontId="51" fillId="37" borderId="18" xfId="0" applyNumberFormat="1" applyFont="1" applyFill="1" applyBorder="1" applyAlignment="1">
      <alignment horizontal="center" vertical="center"/>
    </xf>
    <xf numFmtId="0" fontId="58" fillId="38" borderId="10" xfId="0" applyNumberFormat="1" applyFont="1" applyFill="1" applyBorder="1" applyAlignment="1">
      <alignment vertical="center"/>
    </xf>
    <xf numFmtId="0" fontId="51" fillId="36" borderId="14" xfId="0" applyNumberFormat="1" applyFont="1" applyFill="1" applyBorder="1" applyAlignment="1">
      <alignment horizontal="center" vertical="center"/>
    </xf>
    <xf numFmtId="0" fontId="51" fillId="37" borderId="0" xfId="0" applyNumberFormat="1" applyFont="1" applyFill="1" applyBorder="1" applyAlignment="1">
      <alignment horizontal="right" vertical="center"/>
    </xf>
    <xf numFmtId="0" fontId="51" fillId="36" borderId="0" xfId="0" applyNumberFormat="1" applyFont="1" applyFill="1" applyBorder="1" applyAlignment="1">
      <alignment horizontal="right" vertical="center"/>
    </xf>
    <xf numFmtId="0" fontId="51" fillId="36" borderId="14" xfId="0" applyNumberFormat="1" applyFont="1" applyFill="1" applyBorder="1" applyAlignment="1">
      <alignment horizontal="right" vertical="center"/>
    </xf>
    <xf numFmtId="191" fontId="51" fillId="37" borderId="0" xfId="0" applyNumberFormat="1" applyFont="1" applyFill="1" applyBorder="1" applyAlignment="1">
      <alignment horizontal="right" vertical="center"/>
    </xf>
    <xf numFmtId="191" fontId="51" fillId="36" borderId="0" xfId="0" applyNumberFormat="1" applyFont="1" applyFill="1" applyBorder="1" applyAlignment="1">
      <alignment horizontal="right" vertical="center"/>
    </xf>
    <xf numFmtId="0" fontId="51" fillId="36" borderId="10" xfId="0" applyNumberFormat="1" applyFont="1" applyFill="1" applyBorder="1" applyAlignment="1">
      <alignment horizontal="right" vertical="center"/>
    </xf>
    <xf numFmtId="191" fontId="51" fillId="37" borderId="10" xfId="0" applyNumberFormat="1" applyFont="1" applyFill="1" applyBorder="1" applyAlignment="1">
      <alignment horizontal="right" vertical="center"/>
    </xf>
    <xf numFmtId="191" fontId="51" fillId="36" borderId="12" xfId="0" applyNumberFormat="1" applyFont="1" applyFill="1" applyBorder="1" applyAlignment="1">
      <alignment horizontal="right" vertical="center"/>
    </xf>
    <xf numFmtId="191" fontId="51" fillId="37" borderId="12" xfId="0" applyNumberFormat="1" applyFont="1" applyFill="1" applyBorder="1" applyAlignment="1">
      <alignment horizontal="right" vertical="center"/>
    </xf>
    <xf numFmtId="0" fontId="62" fillId="33" borderId="39" xfId="0" applyNumberFormat="1" applyFont="1" applyFill="1" applyBorder="1" applyAlignment="1">
      <alignment vertical="center"/>
    </xf>
    <xf numFmtId="0" fontId="51" fillId="33" borderId="19" xfId="0" applyNumberFormat="1" applyFont="1" applyFill="1" applyBorder="1" applyAlignment="1">
      <alignment horizontal="left" vertical="center"/>
    </xf>
    <xf numFmtId="0" fontId="51" fillId="33" borderId="14" xfId="0" applyNumberFormat="1" applyFont="1" applyFill="1" applyBorder="1" applyAlignment="1">
      <alignment horizontal="left" vertical="center"/>
    </xf>
    <xf numFmtId="0" fontId="51" fillId="33" borderId="21" xfId="0" applyNumberFormat="1" applyFont="1" applyFill="1" applyBorder="1" applyAlignment="1">
      <alignment horizontal="left" vertical="center"/>
    </xf>
    <xf numFmtId="0" fontId="51" fillId="33" borderId="0" xfId="0" applyNumberFormat="1" applyFont="1" applyFill="1" applyBorder="1" applyAlignment="1">
      <alignment horizontal="left" vertical="center"/>
    </xf>
    <xf numFmtId="0" fontId="51" fillId="33" borderId="0" xfId="0" applyNumberFormat="1" applyFont="1" applyFill="1" applyBorder="1" applyAlignment="1">
      <alignment horizontal="right" vertical="center"/>
    </xf>
    <xf numFmtId="0" fontId="51" fillId="33" borderId="20" xfId="0" applyNumberFormat="1" applyFont="1" applyFill="1" applyBorder="1" applyAlignment="1">
      <alignment horizontal="left" vertical="center"/>
    </xf>
    <xf numFmtId="0" fontId="51" fillId="33" borderId="10" xfId="0" applyNumberFormat="1" applyFont="1" applyFill="1" applyBorder="1" applyAlignment="1">
      <alignment horizontal="left" vertical="center"/>
    </xf>
    <xf numFmtId="0" fontId="51" fillId="33" borderId="10" xfId="0" applyNumberFormat="1" applyFont="1" applyFill="1" applyBorder="1" applyAlignment="1">
      <alignment horizontal="right" vertical="center"/>
    </xf>
    <xf numFmtId="0" fontId="51" fillId="33" borderId="14" xfId="0" applyNumberFormat="1" applyFont="1" applyFill="1" applyBorder="1" applyAlignment="1">
      <alignment horizontal="right" vertical="center"/>
    </xf>
    <xf numFmtId="191" fontId="51" fillId="33" borderId="0" xfId="0" applyNumberFormat="1" applyFont="1" applyFill="1" applyBorder="1" applyAlignment="1">
      <alignment horizontal="right" vertical="center"/>
    </xf>
    <xf numFmtId="191" fontId="51" fillId="33" borderId="12" xfId="0" applyNumberFormat="1" applyFont="1" applyFill="1" applyBorder="1" applyAlignment="1">
      <alignment horizontal="right" vertical="center"/>
    </xf>
    <xf numFmtId="0" fontId="51" fillId="33" borderId="0" xfId="0" applyNumberFormat="1" applyFont="1" applyFill="1" applyBorder="1" applyAlignment="1">
      <alignment horizontal="center" vertical="center"/>
    </xf>
    <xf numFmtId="0" fontId="52" fillId="33" borderId="10" xfId="0" applyNumberFormat="1" applyFont="1" applyFill="1" applyBorder="1" applyAlignment="1">
      <alignment/>
    </xf>
    <xf numFmtId="0" fontId="52" fillId="33" borderId="21" xfId="0" applyNumberFormat="1" applyFont="1" applyFill="1" applyBorder="1" applyAlignment="1">
      <alignment horizontal="left" vertical="center"/>
    </xf>
    <xf numFmtId="0" fontId="52" fillId="33" borderId="0" xfId="0" applyNumberFormat="1" applyFont="1" applyFill="1" applyBorder="1" applyAlignment="1">
      <alignment horizontal="left" vertical="center"/>
    </xf>
    <xf numFmtId="191" fontId="51" fillId="33" borderId="10" xfId="0" applyNumberFormat="1" applyFont="1" applyFill="1" applyBorder="1" applyAlignment="1">
      <alignment horizontal="right" vertical="center"/>
    </xf>
    <xf numFmtId="0" fontId="51" fillId="33" borderId="10" xfId="0" applyNumberFormat="1" applyFont="1" applyFill="1" applyBorder="1" applyAlignment="1">
      <alignment horizontal="center" vertical="center"/>
    </xf>
    <xf numFmtId="0" fontId="51" fillId="33" borderId="21" xfId="0" applyNumberFormat="1" applyFont="1" applyFill="1" applyBorder="1" applyAlignment="1">
      <alignment horizontal="center" vertical="center"/>
    </xf>
    <xf numFmtId="0" fontId="51" fillId="0" borderId="0" xfId="58" applyFont="1">
      <alignment/>
      <protection/>
    </xf>
    <xf numFmtId="0" fontId="52" fillId="0" borderId="0" xfId="58" applyFont="1">
      <alignment/>
      <protection/>
    </xf>
    <xf numFmtId="0" fontId="51" fillId="0" borderId="0" xfId="58" applyFont="1" applyBorder="1">
      <alignment/>
      <protection/>
    </xf>
    <xf numFmtId="0" fontId="52" fillId="0" borderId="0" xfId="57" applyFont="1">
      <alignment/>
      <protection/>
    </xf>
    <xf numFmtId="176" fontId="54" fillId="0" borderId="0" xfId="57" applyNumberFormat="1" applyFont="1" applyFill="1" applyBorder="1" applyAlignment="1" applyProtection="1">
      <alignment horizontal="left"/>
      <protection/>
    </xf>
    <xf numFmtId="176" fontId="54" fillId="0" borderId="0" xfId="57" applyNumberFormat="1" applyFont="1" applyFill="1" applyBorder="1" applyAlignment="1" applyProtection="1">
      <alignment horizontal="right"/>
      <protection/>
    </xf>
    <xf numFmtId="0" fontId="56" fillId="0" borderId="0" xfId="0" applyFont="1" applyAlignment="1">
      <alignment wrapText="1"/>
    </xf>
    <xf numFmtId="0" fontId="52" fillId="0" borderId="0" xfId="57" applyFont="1" applyFill="1">
      <alignment/>
      <protection/>
    </xf>
    <xf numFmtId="0" fontId="51" fillId="0" borderId="10" xfId="58" applyFont="1" applyBorder="1">
      <alignment/>
      <protection/>
    </xf>
    <xf numFmtId="0" fontId="52" fillId="0" borderId="10" xfId="57" applyFont="1" applyBorder="1">
      <alignment/>
      <protection/>
    </xf>
    <xf numFmtId="0" fontId="51" fillId="0" borderId="0" xfId="57" applyFont="1">
      <alignment/>
      <protection/>
    </xf>
    <xf numFmtId="0" fontId="52" fillId="0" borderId="0" xfId="57" applyFont="1" applyFill="1" applyBorder="1">
      <alignment/>
      <protection/>
    </xf>
    <xf numFmtId="0" fontId="52" fillId="0" borderId="11" xfId="57" applyFont="1" applyFill="1" applyBorder="1">
      <alignment/>
      <protection/>
    </xf>
    <xf numFmtId="0" fontId="52" fillId="0" borderId="11" xfId="57" applyFont="1" applyBorder="1">
      <alignment/>
      <protection/>
    </xf>
    <xf numFmtId="0" fontId="51" fillId="0" borderId="10" xfId="57" applyFont="1" applyFill="1" applyBorder="1">
      <alignment/>
      <protection/>
    </xf>
    <xf numFmtId="0" fontId="52" fillId="0" borderId="10" xfId="57" applyFont="1" applyFill="1" applyBorder="1">
      <alignment/>
      <protection/>
    </xf>
    <xf numFmtId="0" fontId="51" fillId="0" borderId="10" xfId="57" applyFont="1" applyBorder="1">
      <alignment/>
      <protection/>
    </xf>
    <xf numFmtId="37" fontId="52" fillId="0" borderId="10" xfId="57" applyNumberFormat="1" applyFont="1" applyBorder="1" applyAlignment="1" applyProtection="1">
      <alignment horizontal="left"/>
      <protection/>
    </xf>
    <xf numFmtId="37" fontId="52" fillId="0" borderId="0" xfId="57" applyNumberFormat="1" applyFont="1" applyBorder="1" applyAlignment="1" applyProtection="1">
      <alignment horizontal="left"/>
      <protection/>
    </xf>
    <xf numFmtId="37" fontId="52" fillId="0" borderId="11" xfId="57" applyNumberFormat="1" applyFont="1" applyBorder="1" applyAlignment="1" applyProtection="1">
      <alignment horizontal="left"/>
      <protection/>
    </xf>
    <xf numFmtId="176" fontId="54" fillId="0" borderId="0" xfId="57" applyNumberFormat="1" applyFont="1" applyBorder="1" applyProtection="1">
      <alignment/>
      <protection/>
    </xf>
    <xf numFmtId="176" fontId="52" fillId="0" borderId="0" xfId="57" applyNumberFormat="1" applyFont="1" applyBorder="1" applyProtection="1">
      <alignment/>
      <protection/>
    </xf>
    <xf numFmtId="176" fontId="51" fillId="0" borderId="0" xfId="57" applyNumberFormat="1" applyFont="1" applyBorder="1" applyProtection="1">
      <alignment/>
      <protection/>
    </xf>
    <xf numFmtId="176" fontId="51" fillId="0" borderId="0" xfId="57" applyNumberFormat="1" applyFont="1" applyBorder="1" applyAlignment="1" applyProtection="1">
      <alignment horizontal="left"/>
      <protection/>
    </xf>
    <xf numFmtId="0" fontId="51" fillId="0" borderId="0" xfId="57" applyFont="1" applyFill="1" applyBorder="1" applyAlignment="1">
      <alignment vertical="top"/>
      <protection/>
    </xf>
    <xf numFmtId="0" fontId="52" fillId="0" borderId="0" xfId="57" applyFont="1" applyBorder="1" applyAlignment="1">
      <alignment horizontal="left"/>
      <protection/>
    </xf>
    <xf numFmtId="0" fontId="52" fillId="0" borderId="0" xfId="57" applyFont="1" applyBorder="1">
      <alignment/>
      <protection/>
    </xf>
    <xf numFmtId="0" fontId="52" fillId="0" borderId="0" xfId="57" applyFont="1" applyFill="1" applyBorder="1" applyAlignment="1">
      <alignment horizontal="left" indent="1"/>
      <protection/>
    </xf>
    <xf numFmtId="0" fontId="52" fillId="0" borderId="10" xfId="57" applyFont="1" applyFill="1" applyBorder="1" applyAlignment="1">
      <alignment horizontal="left" indent="1"/>
      <protection/>
    </xf>
    <xf numFmtId="0" fontId="52" fillId="0" borderId="10" xfId="57" applyFont="1" applyBorder="1" applyAlignment="1">
      <alignment horizontal="left" indent="1"/>
      <protection/>
    </xf>
    <xf numFmtId="0" fontId="52" fillId="0" borderId="14" xfId="57" applyFont="1" applyFill="1" applyBorder="1" applyAlignment="1">
      <alignment horizontal="left" indent="1"/>
      <protection/>
    </xf>
    <xf numFmtId="0" fontId="52" fillId="0" borderId="14" xfId="57" applyFont="1" applyBorder="1">
      <alignment/>
      <protection/>
    </xf>
    <xf numFmtId="0" fontId="56" fillId="0" borderId="13" xfId="0" applyFont="1" applyBorder="1" applyAlignment="1">
      <alignment wrapText="1"/>
    </xf>
    <xf numFmtId="0" fontId="52" fillId="0" borderId="13" xfId="57" applyFont="1" applyFill="1" applyBorder="1">
      <alignment/>
      <protection/>
    </xf>
    <xf numFmtId="37" fontId="52" fillId="0" borderId="0" xfId="57" applyNumberFormat="1" applyFont="1">
      <alignment/>
      <protection/>
    </xf>
    <xf numFmtId="37" fontId="52" fillId="0" borderId="10" xfId="57" applyNumberFormat="1" applyFont="1" applyBorder="1">
      <alignment/>
      <protection/>
    </xf>
    <xf numFmtId="0" fontId="51" fillId="0" borderId="0" xfId="57" applyFont="1" applyBorder="1">
      <alignment/>
      <protection/>
    </xf>
    <xf numFmtId="37" fontId="52" fillId="0" borderId="0" xfId="57" applyNumberFormat="1" applyFont="1" applyBorder="1">
      <alignment/>
      <protection/>
    </xf>
    <xf numFmtId="37" fontId="52" fillId="0" borderId="0" xfId="57" applyNumberFormat="1" applyFont="1" applyBorder="1" applyAlignment="1">
      <alignment horizontal="left"/>
      <protection/>
    </xf>
    <xf numFmtId="37" fontId="52" fillId="0" borderId="0" xfId="57" applyNumberFormat="1" applyFont="1" applyBorder="1" applyAlignment="1">
      <alignment horizontal="left" indent="1"/>
      <protection/>
    </xf>
    <xf numFmtId="37" fontId="52" fillId="0" borderId="10" xfId="57" applyNumberFormat="1" applyFont="1" applyBorder="1" applyAlignment="1">
      <alignment horizontal="left" indent="1"/>
      <protection/>
    </xf>
    <xf numFmtId="37" fontId="52" fillId="0" borderId="0" xfId="57" applyNumberFormat="1" applyFont="1" applyBorder="1" applyProtection="1">
      <alignment/>
      <protection/>
    </xf>
    <xf numFmtId="0" fontId="52" fillId="0" borderId="0" xfId="57" applyFont="1" applyBorder="1" applyAlignment="1">
      <alignment horizontal="left" indent="1"/>
      <protection/>
    </xf>
    <xf numFmtId="37" fontId="52" fillId="0" borderId="10" xfId="57" applyNumberFormat="1" applyFont="1" applyBorder="1" applyAlignment="1">
      <alignment horizontal="left"/>
      <protection/>
    </xf>
    <xf numFmtId="37" fontId="52" fillId="0" borderId="10" xfId="57" applyNumberFormat="1" applyFont="1" applyBorder="1" applyProtection="1">
      <alignment/>
      <protection/>
    </xf>
    <xf numFmtId="176" fontId="52" fillId="0" borderId="0" xfId="57" applyNumberFormat="1" applyFont="1" applyBorder="1" applyAlignment="1" applyProtection="1">
      <alignment horizontal="left"/>
      <protection/>
    </xf>
    <xf numFmtId="176" fontId="55" fillId="0" borderId="0" xfId="57" applyNumberFormat="1" applyFont="1" applyBorder="1" applyProtection="1">
      <alignment/>
      <protection/>
    </xf>
    <xf numFmtId="176" fontId="51" fillId="0" borderId="0" xfId="57" applyNumberFormat="1" applyFont="1" applyBorder="1" applyAlignment="1" applyProtection="1">
      <alignment vertical="top"/>
      <protection/>
    </xf>
    <xf numFmtId="0" fontId="52" fillId="0" borderId="0" xfId="57" applyFont="1" applyFill="1" applyBorder="1" applyAlignment="1">
      <alignment horizontal="justify" vertical="top"/>
      <protection/>
    </xf>
    <xf numFmtId="0" fontId="52" fillId="0" borderId="0" xfId="57" applyFont="1" applyBorder="1" applyAlignment="1">
      <alignment horizontal="justify" vertical="top"/>
      <protection/>
    </xf>
    <xf numFmtId="0" fontId="52" fillId="0" borderId="0" xfId="57" applyFont="1" applyAlignment="1">
      <alignment horizontal="justify" vertical="top"/>
      <protection/>
    </xf>
    <xf numFmtId="0" fontId="54" fillId="0" borderId="0" xfId="58" applyFont="1">
      <alignment/>
      <protection/>
    </xf>
    <xf numFmtId="0" fontId="52" fillId="0" borderId="0" xfId="58" applyFont="1" applyBorder="1">
      <alignment/>
      <protection/>
    </xf>
    <xf numFmtId="0" fontId="52" fillId="0" borderId="10" xfId="58" applyFont="1" applyBorder="1">
      <alignment/>
      <protection/>
    </xf>
    <xf numFmtId="0" fontId="51" fillId="0" borderId="0" xfId="58" applyFont="1" applyAlignment="1">
      <alignment horizontal="center"/>
      <protection/>
    </xf>
    <xf numFmtId="0" fontId="51" fillId="0" borderId="0" xfId="58" applyFont="1" applyAlignment="1">
      <alignment horizontal="right"/>
      <protection/>
    </xf>
    <xf numFmtId="0" fontId="54" fillId="0" borderId="10" xfId="58" applyFont="1" applyBorder="1">
      <alignment/>
      <protection/>
    </xf>
    <xf numFmtId="0" fontId="52" fillId="0" borderId="10" xfId="58" applyFont="1" applyBorder="1" applyAlignment="1">
      <alignment/>
      <protection/>
    </xf>
    <xf numFmtId="0" fontId="51" fillId="0" borderId="10" xfId="58" applyFont="1" applyBorder="1" applyAlignment="1">
      <alignment horizontal="right"/>
      <protection/>
    </xf>
    <xf numFmtId="0" fontId="54" fillId="0" borderId="0" xfId="58" applyFont="1" applyBorder="1">
      <alignment/>
      <protection/>
    </xf>
    <xf numFmtId="0" fontId="52" fillId="0" borderId="0" xfId="58" applyFont="1" applyBorder="1" applyAlignment="1">
      <alignment/>
      <protection/>
    </xf>
    <xf numFmtId="0" fontId="51" fillId="0" borderId="0" xfId="58" applyFont="1" applyBorder="1" applyAlignment="1">
      <alignment horizontal="right"/>
      <protection/>
    </xf>
    <xf numFmtId="179" fontId="51" fillId="0" borderId="0" xfId="58" applyNumberFormat="1" applyFont="1">
      <alignment/>
      <protection/>
    </xf>
    <xf numFmtId="0" fontId="55" fillId="0" borderId="0" xfId="58" applyFont="1">
      <alignment/>
      <protection/>
    </xf>
    <xf numFmtId="0" fontId="52" fillId="0" borderId="0" xfId="58" applyFont="1" applyAlignment="1">
      <alignment horizontal="left" vertical="center"/>
      <protection/>
    </xf>
    <xf numFmtId="0" fontId="52" fillId="0" borderId="0" xfId="58" applyFont="1" applyAlignment="1">
      <alignment vertical="center"/>
      <protection/>
    </xf>
    <xf numFmtId="0" fontId="56" fillId="0" borderId="0" xfId="0" applyFont="1" applyAlignment="1">
      <alignment vertical="center"/>
    </xf>
    <xf numFmtId="179" fontId="57" fillId="0" borderId="0" xfId="0" applyNumberFormat="1" applyFont="1" applyAlignment="1">
      <alignment vertical="center"/>
    </xf>
    <xf numFmtId="0" fontId="52" fillId="0" borderId="12" xfId="58" applyFont="1" applyBorder="1" applyAlignment="1">
      <alignment horizontal="left" vertical="center"/>
      <protection/>
    </xf>
    <xf numFmtId="0" fontId="52" fillId="0" borderId="12" xfId="58" applyFont="1" applyBorder="1" applyAlignment="1">
      <alignment/>
      <protection/>
    </xf>
    <xf numFmtId="179" fontId="51" fillId="0" borderId="12" xfId="58" applyNumberFormat="1" applyFont="1" applyBorder="1">
      <alignment/>
      <protection/>
    </xf>
    <xf numFmtId="2" fontId="54" fillId="0" borderId="0" xfId="58" applyNumberFormat="1" applyFont="1" applyBorder="1" applyAlignment="1">
      <alignment/>
      <protection/>
    </xf>
    <xf numFmtId="173" fontId="52" fillId="0" borderId="0" xfId="58" applyNumberFormat="1" applyFont="1">
      <alignment/>
      <protection/>
    </xf>
    <xf numFmtId="0" fontId="51" fillId="0" borderId="0" xfId="58" applyFont="1" applyAlignment="1">
      <alignment vertical="top"/>
      <protection/>
    </xf>
    <xf numFmtId="0" fontId="52" fillId="0" borderId="0" xfId="58" applyFont="1" applyAlignment="1">
      <alignment vertical="top"/>
      <protection/>
    </xf>
    <xf numFmtId="189" fontId="64" fillId="0" borderId="0" xfId="58" applyNumberFormat="1" applyFont="1" applyFill="1" applyAlignment="1" quotePrefix="1">
      <alignment horizontal="right"/>
      <protection/>
    </xf>
    <xf numFmtId="0" fontId="51" fillId="0" borderId="10" xfId="58" applyFont="1" applyBorder="1" applyAlignment="1">
      <alignment horizontal="right" wrapText="1"/>
      <protection/>
    </xf>
    <xf numFmtId="203" fontId="51" fillId="0" borderId="0" xfId="58" applyNumberFormat="1" applyFont="1" applyAlignment="1">
      <alignment horizontal="right"/>
      <protection/>
    </xf>
    <xf numFmtId="0" fontId="52" fillId="0" borderId="0" xfId="58" applyFont="1" applyBorder="1" applyAlignment="1">
      <alignment horizontal="left" indent="1"/>
      <protection/>
    </xf>
    <xf numFmtId="203" fontId="51" fillId="0" borderId="0" xfId="58" applyNumberFormat="1" applyFont="1" applyBorder="1" applyAlignment="1">
      <alignment horizontal="right"/>
      <protection/>
    </xf>
    <xf numFmtId="203" fontId="51" fillId="0" borderId="10" xfId="58" applyNumberFormat="1" applyFont="1" applyBorder="1" applyAlignment="1">
      <alignment horizontal="right"/>
      <protection/>
    </xf>
    <xf numFmtId="203" fontId="51" fillId="0" borderId="12" xfId="58" applyNumberFormat="1" applyFont="1" applyBorder="1" applyAlignment="1">
      <alignment horizontal="right"/>
      <protection/>
    </xf>
    <xf numFmtId="189" fontId="52" fillId="0" borderId="0" xfId="58" applyNumberFormat="1" applyFont="1" applyBorder="1">
      <alignment/>
      <protection/>
    </xf>
    <xf numFmtId="189" fontId="52" fillId="0" borderId="0" xfId="58" applyNumberFormat="1" applyFont="1" applyAlignment="1">
      <alignment vertical="top"/>
      <protection/>
    </xf>
    <xf numFmtId="0" fontId="65" fillId="33" borderId="0" xfId="0" applyFont="1" applyFill="1" applyAlignment="1">
      <alignment horizontal="right"/>
    </xf>
    <xf numFmtId="0" fontId="65" fillId="33" borderId="0" xfId="58" applyFont="1" applyFill="1" applyBorder="1">
      <alignment/>
      <protection/>
    </xf>
    <xf numFmtId="0" fontId="56" fillId="33" borderId="0" xfId="0" applyFont="1" applyFill="1" applyAlignment="1">
      <alignment horizontal="justify" wrapText="1"/>
    </xf>
    <xf numFmtId="0" fontId="56" fillId="0" borderId="0" xfId="0" applyFont="1" applyAlignment="1">
      <alignment/>
    </xf>
    <xf numFmtId="0" fontId="56" fillId="33" borderId="0" xfId="0" applyFont="1" applyFill="1" applyAlignment="1">
      <alignment horizontal="justify"/>
    </xf>
    <xf numFmtId="0" fontId="56" fillId="33" borderId="0" xfId="0" applyFont="1" applyFill="1" applyBorder="1" applyAlignment="1">
      <alignment horizontal="justify" wrapText="1"/>
    </xf>
    <xf numFmtId="0" fontId="66" fillId="33" borderId="10" xfId="0" applyFont="1" applyFill="1" applyBorder="1" applyAlignment="1">
      <alignment horizontal="right" vertical="top" wrapText="1"/>
    </xf>
    <xf numFmtId="173" fontId="67" fillId="33" borderId="0" xfId="0" applyNumberFormat="1" applyFont="1" applyFill="1" applyBorder="1" applyAlignment="1">
      <alignment horizontal="right" vertical="top" wrapText="1"/>
    </xf>
    <xf numFmtId="0" fontId="67" fillId="33" borderId="10" xfId="0" applyFont="1" applyFill="1" applyBorder="1" applyAlignment="1">
      <alignment vertical="top" wrapText="1"/>
    </xf>
    <xf numFmtId="173" fontId="67" fillId="33" borderId="10" xfId="0" applyNumberFormat="1" applyFont="1" applyFill="1" applyBorder="1" applyAlignment="1">
      <alignment horizontal="right" vertical="top" wrapText="1"/>
    </xf>
    <xf numFmtId="173" fontId="66" fillId="33" borderId="13" xfId="0" applyNumberFormat="1" applyFont="1" applyFill="1" applyBorder="1" applyAlignment="1">
      <alignment horizontal="right" vertical="top" wrapText="1"/>
    </xf>
    <xf numFmtId="0" fontId="65" fillId="33" borderId="0" xfId="0" applyFont="1" applyFill="1" applyAlignment="1">
      <alignment/>
    </xf>
    <xf numFmtId="0" fontId="57" fillId="33" borderId="0" xfId="0" applyFont="1" applyFill="1" applyAlignment="1">
      <alignment vertical="top"/>
    </xf>
    <xf numFmtId="0" fontId="57" fillId="33" borderId="0" xfId="0" applyFont="1" applyFill="1" applyAlignment="1">
      <alignment horizontal="justify"/>
    </xf>
    <xf numFmtId="0" fontId="67" fillId="33" borderId="0" xfId="0" applyFont="1" applyFill="1" applyAlignment="1">
      <alignment vertical="top" wrapText="1"/>
    </xf>
    <xf numFmtId="177" fontId="66" fillId="33" borderId="0" xfId="0" applyNumberFormat="1" applyFont="1" applyFill="1" applyAlignment="1">
      <alignment horizontal="center" vertical="top" wrapText="1"/>
    </xf>
    <xf numFmtId="177" fontId="66" fillId="33" borderId="0" xfId="0" applyNumberFormat="1" applyFont="1" applyFill="1" applyAlignment="1">
      <alignment horizontal="right" vertical="top" wrapText="1"/>
    </xf>
    <xf numFmtId="177" fontId="66" fillId="33" borderId="10" xfId="0" applyNumberFormat="1" applyFont="1" applyFill="1" applyBorder="1" applyAlignment="1">
      <alignment horizontal="right" vertical="top" wrapText="1"/>
    </xf>
    <xf numFmtId="177" fontId="67" fillId="33" borderId="0" xfId="0" applyNumberFormat="1" applyFont="1" applyFill="1" applyAlignment="1">
      <alignment horizontal="right" wrapText="1"/>
    </xf>
    <xf numFmtId="177" fontId="67" fillId="33" borderId="10" xfId="0" applyNumberFormat="1" applyFont="1" applyFill="1" applyBorder="1" applyAlignment="1">
      <alignment horizontal="right" wrapText="1"/>
    </xf>
    <xf numFmtId="177" fontId="67" fillId="33" borderId="0" xfId="0" applyNumberFormat="1" applyFont="1" applyFill="1" applyBorder="1" applyAlignment="1">
      <alignment horizontal="right" wrapText="1"/>
    </xf>
    <xf numFmtId="177" fontId="67" fillId="33" borderId="11" xfId="0" applyNumberFormat="1" applyFont="1" applyFill="1" applyBorder="1" applyAlignment="1">
      <alignment horizontal="right" wrapText="1"/>
    </xf>
    <xf numFmtId="0" fontId="57" fillId="33" borderId="0" xfId="58" applyFont="1" applyFill="1" applyAlignment="1">
      <alignment horizontal="left"/>
      <protection/>
    </xf>
    <xf numFmtId="0" fontId="57" fillId="33" borderId="0" xfId="58" applyFont="1" applyFill="1">
      <alignment/>
      <protection/>
    </xf>
    <xf numFmtId="0" fontId="57" fillId="33" borderId="10" xfId="58" applyFont="1" applyFill="1" applyBorder="1">
      <alignment/>
      <protection/>
    </xf>
    <xf numFmtId="0" fontId="56" fillId="33" borderId="10" xfId="58" applyFont="1" applyFill="1" applyBorder="1">
      <alignment/>
      <protection/>
    </xf>
    <xf numFmtId="0" fontId="65" fillId="33" borderId="0" xfId="58" applyFont="1" applyFill="1" applyAlignment="1">
      <alignment vertical="center"/>
      <protection/>
    </xf>
    <xf numFmtId="0" fontId="56" fillId="33" borderId="0" xfId="0" applyFont="1" applyFill="1" applyAlignment="1">
      <alignment vertical="center"/>
    </xf>
    <xf numFmtId="0" fontId="56" fillId="33" borderId="10" xfId="0" applyFont="1" applyFill="1" applyBorder="1" applyAlignment="1">
      <alignment vertical="center"/>
    </xf>
    <xf numFmtId="0" fontId="56" fillId="33" borderId="0" xfId="0" applyFont="1" applyFill="1" applyAlignment="1">
      <alignment horizontal="left" vertical="center"/>
    </xf>
    <xf numFmtId="0" fontId="56" fillId="33" borderId="0" xfId="0" applyFont="1" applyFill="1" applyBorder="1" applyAlignment="1">
      <alignment vertical="center"/>
    </xf>
    <xf numFmtId="0" fontId="56" fillId="33" borderId="12" xfId="0" applyFont="1" applyFill="1" applyBorder="1" applyAlignment="1">
      <alignment horizontal="left" vertical="center"/>
    </xf>
    <xf numFmtId="0" fontId="56" fillId="33" borderId="12" xfId="0" applyFont="1" applyFill="1" applyBorder="1" applyAlignment="1">
      <alignment vertical="center"/>
    </xf>
    <xf numFmtId="0" fontId="56" fillId="33" borderId="11" xfId="58" applyFont="1" applyFill="1" applyBorder="1" applyAlignment="1">
      <alignment horizontal="left" wrapText="1"/>
      <protection/>
    </xf>
    <xf numFmtId="0" fontId="57" fillId="33" borderId="0" xfId="0" applyFont="1" applyFill="1" applyAlignment="1">
      <alignment/>
    </xf>
    <xf numFmtId="14" fontId="56" fillId="0" borderId="0" xfId="58" applyNumberFormat="1" applyFont="1">
      <alignment/>
      <protection/>
    </xf>
    <xf numFmtId="0" fontId="56" fillId="0" borderId="0" xfId="58" applyFont="1">
      <alignment/>
      <protection/>
    </xf>
    <xf numFmtId="0" fontId="57" fillId="0" borderId="0" xfId="58" applyFont="1">
      <alignment/>
      <protection/>
    </xf>
    <xf numFmtId="0" fontId="57" fillId="0" borderId="0" xfId="58" applyFont="1" applyBorder="1">
      <alignment/>
      <protection/>
    </xf>
    <xf numFmtId="0" fontId="65" fillId="0" borderId="0" xfId="58" applyFont="1" applyBorder="1">
      <alignment/>
      <protection/>
    </xf>
    <xf numFmtId="0" fontId="65" fillId="33" borderId="0" xfId="58" applyFont="1" applyFill="1">
      <alignment/>
      <protection/>
    </xf>
    <xf numFmtId="0" fontId="56" fillId="33" borderId="0" xfId="58" applyFont="1" applyFill="1">
      <alignment/>
      <protection/>
    </xf>
    <xf numFmtId="0" fontId="68" fillId="33" borderId="0" xfId="58" applyFont="1" applyFill="1" applyAlignment="1">
      <alignment horizontal="left" wrapText="1"/>
      <protection/>
    </xf>
    <xf numFmtId="0" fontId="69" fillId="33" borderId="10" xfId="58" applyFont="1" applyFill="1" applyBorder="1">
      <alignment/>
      <protection/>
    </xf>
    <xf numFmtId="0" fontId="69" fillId="33" borderId="0" xfId="58" applyFont="1" applyFill="1" applyBorder="1">
      <alignment/>
      <protection/>
    </xf>
    <xf numFmtId="0" fontId="68" fillId="33" borderId="10" xfId="58" applyFont="1" applyFill="1" applyBorder="1">
      <alignment/>
      <protection/>
    </xf>
    <xf numFmtId="0" fontId="70" fillId="33" borderId="0" xfId="58" applyFont="1" applyFill="1" applyBorder="1">
      <alignment/>
      <protection/>
    </xf>
    <xf numFmtId="0" fontId="69" fillId="33" borderId="14" xfId="58" applyFont="1" applyFill="1" applyBorder="1">
      <alignment/>
      <protection/>
    </xf>
    <xf numFmtId="0" fontId="69" fillId="33" borderId="10" xfId="58" applyFont="1" applyFill="1" applyBorder="1" applyAlignment="1">
      <alignment horizontal="left" indent="1"/>
      <protection/>
    </xf>
    <xf numFmtId="0" fontId="68" fillId="33" borderId="0" xfId="58" applyFont="1" applyFill="1" applyBorder="1">
      <alignment/>
      <protection/>
    </xf>
    <xf numFmtId="0" fontId="68" fillId="33" borderId="13" xfId="58" applyFont="1" applyFill="1" applyBorder="1">
      <alignment/>
      <protection/>
    </xf>
    <xf numFmtId="0" fontId="69" fillId="33" borderId="13" xfId="58" applyFont="1" applyFill="1" applyBorder="1">
      <alignment/>
      <protection/>
    </xf>
    <xf numFmtId="0" fontId="56" fillId="0" borderId="0" xfId="58" applyFont="1" applyBorder="1">
      <alignment/>
      <protection/>
    </xf>
    <xf numFmtId="0" fontId="57" fillId="0" borderId="0" xfId="58" applyFont="1" applyBorder="1" applyAlignment="1">
      <alignment vertical="top"/>
      <protection/>
    </xf>
    <xf numFmtId="0" fontId="56" fillId="0" borderId="0" xfId="58" applyFont="1" applyBorder="1" applyAlignment="1">
      <alignment horizontal="justify" vertical="top" wrapText="1"/>
      <protection/>
    </xf>
    <xf numFmtId="0" fontId="56" fillId="0" borderId="0" xfId="58" applyFont="1" applyBorder="1" applyAlignment="1">
      <alignment horizontal="justify"/>
      <protection/>
    </xf>
    <xf numFmtId="0" fontId="56" fillId="0" borderId="10" xfId="58" applyFont="1" applyBorder="1" applyAlignment="1">
      <alignment horizontal="justify"/>
      <protection/>
    </xf>
    <xf numFmtId="0" fontId="56" fillId="0" borderId="0" xfId="0" applyFont="1" applyBorder="1" applyAlignment="1">
      <alignment horizontal="justify"/>
    </xf>
    <xf numFmtId="0" fontId="56" fillId="0" borderId="11" xfId="58" applyFont="1" applyBorder="1" applyAlignment="1">
      <alignment horizontal="justify"/>
      <protection/>
    </xf>
    <xf numFmtId="0" fontId="56" fillId="33" borderId="0" xfId="58" applyFont="1" applyFill="1" applyBorder="1" applyAlignment="1">
      <alignment horizontal="left" vertical="top" wrapText="1"/>
      <protection/>
    </xf>
    <xf numFmtId="0" fontId="56" fillId="0" borderId="10" xfId="58" applyFont="1" applyBorder="1">
      <alignment/>
      <protection/>
    </xf>
    <xf numFmtId="0" fontId="51" fillId="33" borderId="0" xfId="0" applyFont="1" applyFill="1" applyAlignment="1">
      <alignment/>
    </xf>
    <xf numFmtId="0" fontId="52" fillId="33" borderId="0" xfId="0" applyFont="1" applyFill="1" applyAlignment="1">
      <alignment/>
    </xf>
    <xf numFmtId="0" fontId="52" fillId="0" borderId="12" xfId="58" applyFont="1" applyBorder="1">
      <alignment/>
      <protection/>
    </xf>
    <xf numFmtId="0" fontId="52" fillId="0" borderId="0" xfId="0" applyFont="1" applyAlignment="1">
      <alignment wrapText="1"/>
    </xf>
    <xf numFmtId="0" fontId="52" fillId="0" borderId="0" xfId="0" applyFont="1" applyAlignment="1">
      <alignment horizontal="right" wrapText="1" indent="1"/>
    </xf>
    <xf numFmtId="0" fontId="52" fillId="0" borderId="0" xfId="0" applyFont="1" applyAlignment="1">
      <alignment horizontal="right" wrapText="1"/>
    </xf>
    <xf numFmtId="0" fontId="52" fillId="0" borderId="0" xfId="0" applyFont="1" applyBorder="1" applyAlignment="1">
      <alignment horizontal="right" wrapText="1"/>
    </xf>
    <xf numFmtId="0" fontId="51" fillId="0" borderId="10" xfId="0" applyFont="1" applyBorder="1" applyAlignment="1">
      <alignment horizontal="left" wrapText="1"/>
    </xf>
    <xf numFmtId="0" fontId="52" fillId="0" borderId="10" xfId="0" applyFont="1" applyBorder="1" applyAlignment="1">
      <alignment horizontal="right" wrapText="1"/>
    </xf>
    <xf numFmtId="0" fontId="52" fillId="0" borderId="10" xfId="0" applyFont="1" applyBorder="1" applyAlignment="1">
      <alignment horizontal="left" wrapText="1"/>
    </xf>
    <xf numFmtId="3" fontId="52" fillId="0" borderId="10" xfId="0" applyNumberFormat="1" applyFont="1" applyBorder="1" applyAlignment="1">
      <alignment horizontal="right" wrapText="1"/>
    </xf>
    <xf numFmtId="0" fontId="51" fillId="0" borderId="0" xfId="0" applyFont="1" applyAlignment="1">
      <alignment horizontal="right" wrapText="1"/>
    </xf>
    <xf numFmtId="0" fontId="52" fillId="0" borderId="10" xfId="58" applyFont="1" applyBorder="1" applyAlignment="1">
      <alignment horizontal="left"/>
      <protection/>
    </xf>
    <xf numFmtId="0" fontId="52" fillId="0" borderId="0" xfId="0" applyFont="1" applyAlignment="1">
      <alignment horizontal="left" wrapText="1"/>
    </xf>
    <xf numFmtId="0" fontId="71" fillId="0" borderId="0" xfId="0" applyFont="1" applyAlignment="1">
      <alignment/>
    </xf>
    <xf numFmtId="0" fontId="52" fillId="0" borderId="10" xfId="0" applyFont="1" applyBorder="1" applyAlignment="1">
      <alignment horizontal="left"/>
    </xf>
    <xf numFmtId="0" fontId="52" fillId="0" borderId="0" xfId="0" applyFont="1" applyAlignment="1">
      <alignment horizontal="left"/>
    </xf>
    <xf numFmtId="0" fontId="52" fillId="0" borderId="0" xfId="0" applyFont="1" applyBorder="1" applyAlignment="1">
      <alignment horizontal="left"/>
    </xf>
    <xf numFmtId="0" fontId="51" fillId="0" borderId="0" xfId="58" applyFont="1" applyBorder="1" applyAlignment="1">
      <alignment/>
      <protection/>
    </xf>
    <xf numFmtId="0" fontId="51" fillId="0" borderId="0" xfId="0" applyFont="1" applyBorder="1" applyAlignment="1">
      <alignment wrapText="1"/>
    </xf>
    <xf numFmtId="0" fontId="51" fillId="0" borderId="0" xfId="0" applyFont="1" applyBorder="1" applyAlignment="1">
      <alignment horizontal="right" wrapText="1"/>
    </xf>
    <xf numFmtId="0" fontId="52" fillId="0" borderId="10" xfId="0" applyFont="1" applyBorder="1" applyAlignment="1">
      <alignment horizontal="right"/>
    </xf>
    <xf numFmtId="14" fontId="56" fillId="33" borderId="0" xfId="58" applyNumberFormat="1" applyFont="1" applyFill="1">
      <alignment/>
      <protection/>
    </xf>
    <xf numFmtId="0" fontId="57" fillId="33" borderId="0" xfId="58" applyFont="1" applyFill="1" applyBorder="1">
      <alignment/>
      <protection/>
    </xf>
    <xf numFmtId="0" fontId="56" fillId="33" borderId="0" xfId="58" applyFont="1" applyFill="1" applyBorder="1">
      <alignment/>
      <protection/>
    </xf>
    <xf numFmtId="0" fontId="65" fillId="33" borderId="0" xfId="0" applyFont="1" applyFill="1" applyAlignment="1">
      <alignment vertical="top"/>
    </xf>
    <xf numFmtId="0" fontId="56" fillId="33" borderId="0" xfId="0" applyFont="1" applyFill="1" applyAlignment="1">
      <alignment vertical="top"/>
    </xf>
    <xf numFmtId="0" fontId="56" fillId="33" borderId="0" xfId="0" applyFont="1" applyFill="1" applyAlignment="1">
      <alignment wrapText="1"/>
    </xf>
    <xf numFmtId="0" fontId="57" fillId="33" borderId="0" xfId="0" applyFont="1" applyFill="1" applyAlignment="1">
      <alignment horizontal="right" wrapText="1"/>
    </xf>
    <xf numFmtId="0" fontId="56" fillId="33" borderId="10" xfId="0" applyFont="1" applyFill="1" applyBorder="1" applyAlignment="1">
      <alignment/>
    </xf>
    <xf numFmtId="0" fontId="57" fillId="33" borderId="10" xfId="0" applyFont="1" applyFill="1" applyBorder="1" applyAlignment="1">
      <alignment horizontal="right"/>
    </xf>
    <xf numFmtId="173" fontId="56" fillId="33" borderId="0" xfId="0" applyNumberFormat="1" applyFont="1" applyFill="1" applyAlignment="1">
      <alignment horizontal="right"/>
    </xf>
    <xf numFmtId="173" fontId="56" fillId="33" borderId="10" xfId="0" applyNumberFormat="1" applyFont="1" applyFill="1" applyBorder="1" applyAlignment="1">
      <alignment horizontal="right"/>
    </xf>
    <xf numFmtId="0" fontId="56" fillId="33" borderId="0" xfId="0" applyFont="1" applyFill="1" applyBorder="1" applyAlignment="1">
      <alignment/>
    </xf>
    <xf numFmtId="173" fontId="56" fillId="33" borderId="0" xfId="0" applyNumberFormat="1" applyFont="1" applyFill="1" applyBorder="1" applyAlignment="1">
      <alignment horizontal="right"/>
    </xf>
    <xf numFmtId="0" fontId="57" fillId="33" borderId="11" xfId="0" applyFont="1" applyFill="1" applyBorder="1" applyAlignment="1">
      <alignment/>
    </xf>
    <xf numFmtId="173" fontId="57" fillId="33" borderId="11" xfId="0" applyNumberFormat="1" applyFont="1" applyFill="1" applyBorder="1" applyAlignment="1">
      <alignment horizontal="right"/>
    </xf>
    <xf numFmtId="172" fontId="56" fillId="33" borderId="0" xfId="0" applyNumberFormat="1" applyFont="1" applyFill="1" applyAlignment="1">
      <alignment horizontal="right"/>
    </xf>
    <xf numFmtId="0" fontId="57" fillId="33" borderId="0" xfId="0" applyFont="1" applyFill="1" applyBorder="1" applyAlignment="1">
      <alignment horizontal="center" vertical="top" wrapText="1"/>
    </xf>
    <xf numFmtId="0" fontId="56" fillId="33" borderId="10" xfId="0" applyFont="1" applyFill="1" applyBorder="1" applyAlignment="1">
      <alignment vertical="top" wrapText="1"/>
    </xf>
    <xf numFmtId="0" fontId="57" fillId="33" borderId="10" xfId="0" applyFont="1" applyFill="1" applyBorder="1" applyAlignment="1">
      <alignment horizontal="right" vertical="top" wrapText="1"/>
    </xf>
    <xf numFmtId="0" fontId="56" fillId="33" borderId="0" xfId="0" applyFont="1" applyFill="1" applyBorder="1" applyAlignment="1">
      <alignment vertical="top" wrapText="1"/>
    </xf>
    <xf numFmtId="173" fontId="56" fillId="33" borderId="0" xfId="0" applyNumberFormat="1" applyFont="1" applyFill="1" applyBorder="1" applyAlignment="1">
      <alignment vertical="top" wrapText="1"/>
    </xf>
    <xf numFmtId="173" fontId="56" fillId="33" borderId="0" xfId="0" applyNumberFormat="1" applyFont="1" applyFill="1" applyBorder="1" applyAlignment="1">
      <alignment horizontal="right" vertical="top" wrapText="1"/>
    </xf>
    <xf numFmtId="173" fontId="56" fillId="33" borderId="0" xfId="0" applyNumberFormat="1" applyFont="1" applyFill="1" applyBorder="1" applyAlignment="1">
      <alignment wrapText="1"/>
    </xf>
    <xf numFmtId="0" fontId="56" fillId="33" borderId="10" xfId="0" applyFont="1" applyFill="1" applyBorder="1" applyAlignment="1">
      <alignment wrapText="1"/>
    </xf>
    <xf numFmtId="173" fontId="56" fillId="33" borderId="10" xfId="0" applyNumberFormat="1" applyFont="1" applyFill="1" applyBorder="1" applyAlignment="1">
      <alignment wrapText="1"/>
    </xf>
    <xf numFmtId="173" fontId="56" fillId="33" borderId="10" xfId="0" applyNumberFormat="1" applyFont="1" applyFill="1" applyBorder="1" applyAlignment="1">
      <alignment vertical="top" wrapText="1"/>
    </xf>
    <xf numFmtId="0" fontId="57" fillId="33" borderId="11" xfId="0" applyFont="1" applyFill="1" applyBorder="1" applyAlignment="1">
      <alignment vertical="top" wrapText="1"/>
    </xf>
    <xf numFmtId="173" fontId="57" fillId="33" borderId="11" xfId="0" applyNumberFormat="1" applyFont="1" applyFill="1" applyBorder="1" applyAlignment="1">
      <alignment vertical="top" wrapText="1"/>
    </xf>
    <xf numFmtId="0" fontId="68" fillId="33" borderId="0" xfId="0" applyFont="1" applyFill="1" applyAlignment="1">
      <alignment/>
    </xf>
    <xf numFmtId="14" fontId="69" fillId="33" borderId="0" xfId="58" applyNumberFormat="1" applyFont="1" applyFill="1">
      <alignment/>
      <protection/>
    </xf>
    <xf numFmtId="0" fontId="69" fillId="33" borderId="0" xfId="58" applyFont="1" applyFill="1">
      <alignment/>
      <protection/>
    </xf>
    <xf numFmtId="0" fontId="68" fillId="33" borderId="0" xfId="58" applyFont="1" applyFill="1">
      <alignment/>
      <protection/>
    </xf>
    <xf numFmtId="0" fontId="73" fillId="33" borderId="0" xfId="0" applyFont="1" applyFill="1" applyAlignment="1">
      <alignment/>
    </xf>
    <xf numFmtId="0" fontId="69" fillId="33" borderId="0" xfId="0" applyFont="1" applyFill="1" applyAlignment="1">
      <alignment/>
    </xf>
    <xf numFmtId="0" fontId="69" fillId="33" borderId="0" xfId="0" applyFont="1" applyFill="1" applyAlignment="1">
      <alignment horizontal="right"/>
    </xf>
    <xf numFmtId="0" fontId="69" fillId="33" borderId="10" xfId="0" applyFont="1" applyFill="1" applyBorder="1" applyAlignment="1">
      <alignment/>
    </xf>
    <xf numFmtId="0" fontId="69" fillId="33" borderId="10" xfId="0" applyFont="1" applyFill="1" applyBorder="1" applyAlignment="1">
      <alignment horizontal="right"/>
    </xf>
    <xf numFmtId="0" fontId="69" fillId="33" borderId="0" xfId="0" applyFont="1" applyFill="1" applyBorder="1" applyAlignment="1">
      <alignment/>
    </xf>
    <xf numFmtId="0" fontId="69" fillId="33" borderId="0" xfId="0" applyFont="1" applyFill="1" applyBorder="1" applyAlignment="1">
      <alignment horizontal="left" indent="1"/>
    </xf>
    <xf numFmtId="0" fontId="69" fillId="33" borderId="0" xfId="0" applyFont="1" applyFill="1" applyAlignment="1">
      <alignment horizontal="left" indent="2"/>
    </xf>
    <xf numFmtId="0" fontId="69" fillId="33" borderId="0" xfId="0" applyFont="1" applyFill="1" applyAlignment="1">
      <alignment horizontal="left" indent="1"/>
    </xf>
    <xf numFmtId="0" fontId="69" fillId="33" borderId="10" xfId="0" applyFont="1" applyFill="1" applyBorder="1" applyAlignment="1">
      <alignment horizontal="left" indent="1"/>
    </xf>
    <xf numFmtId="0" fontId="69" fillId="33" borderId="12" xfId="0" applyFont="1" applyFill="1" applyBorder="1" applyAlignment="1">
      <alignment/>
    </xf>
    <xf numFmtId="0" fontId="69" fillId="33" borderId="14" xfId="0" applyFont="1" applyFill="1" applyBorder="1" applyAlignment="1">
      <alignment/>
    </xf>
    <xf numFmtId="0" fontId="69" fillId="33" borderId="11" xfId="0" applyFont="1" applyFill="1" applyBorder="1" applyAlignment="1">
      <alignment/>
    </xf>
    <xf numFmtId="14" fontId="52" fillId="0" borderId="0" xfId="58" applyNumberFormat="1" applyFont="1">
      <alignment/>
      <protection/>
    </xf>
    <xf numFmtId="0" fontId="68" fillId="0" borderId="0" xfId="58" applyFont="1">
      <alignment/>
      <protection/>
    </xf>
    <xf numFmtId="0" fontId="51" fillId="0" borderId="0" xfId="58" applyFont="1" applyAlignment="1">
      <alignment horizontal="left" wrapText="1"/>
      <protection/>
    </xf>
    <xf numFmtId="173" fontId="51" fillId="0" borderId="0" xfId="58" applyNumberFormat="1" applyFont="1" applyBorder="1" applyAlignment="1">
      <alignment vertical="center"/>
      <protection/>
    </xf>
    <xf numFmtId="0" fontId="52" fillId="0" borderId="0" xfId="58" applyFont="1" applyBorder="1" applyAlignment="1">
      <alignment horizontal="left" indent="2"/>
      <protection/>
    </xf>
    <xf numFmtId="202" fontId="51" fillId="0" borderId="15" xfId="58" applyNumberFormat="1" applyFont="1" applyBorder="1" applyAlignment="1">
      <alignment vertical="center"/>
      <protection/>
    </xf>
    <xf numFmtId="202" fontId="51" fillId="0" borderId="23" xfId="58" applyNumberFormat="1" applyFont="1" applyBorder="1" applyAlignment="1">
      <alignment vertical="center"/>
      <protection/>
    </xf>
    <xf numFmtId="0" fontId="52" fillId="0" borderId="0" xfId="58" applyFont="1" applyBorder="1" applyAlignment="1">
      <alignment horizontal="left" indent="3"/>
      <protection/>
    </xf>
    <xf numFmtId="202" fontId="51" fillId="0" borderId="24" xfId="58" applyNumberFormat="1" applyFont="1" applyBorder="1" applyAlignment="1">
      <alignment vertical="center"/>
      <protection/>
    </xf>
    <xf numFmtId="202" fontId="51" fillId="0" borderId="0" xfId="58" applyNumberFormat="1" applyFont="1" applyBorder="1" applyAlignment="1">
      <alignment vertical="center"/>
      <protection/>
    </xf>
    <xf numFmtId="202" fontId="51" fillId="0" borderId="16" xfId="58" applyNumberFormat="1" applyFont="1" applyBorder="1" applyAlignment="1">
      <alignment vertical="center"/>
      <protection/>
    </xf>
    <xf numFmtId="0" fontId="52" fillId="0" borderId="12" xfId="58" applyFont="1" applyBorder="1" applyAlignment="1">
      <alignment horizontal="left" indent="1"/>
      <protection/>
    </xf>
    <xf numFmtId="202" fontId="51" fillId="0" borderId="12" xfId="58" applyNumberFormat="1" applyFont="1" applyBorder="1" applyAlignment="1">
      <alignment vertical="center"/>
      <protection/>
    </xf>
    <xf numFmtId="202" fontId="52" fillId="0" borderId="0" xfId="58" applyNumberFormat="1" applyFont="1">
      <alignment/>
      <protection/>
    </xf>
    <xf numFmtId="0" fontId="52" fillId="0" borderId="12" xfId="58" applyFont="1" applyBorder="1" applyAlignment="1">
      <alignment horizontal="left"/>
      <protection/>
    </xf>
    <xf numFmtId="202" fontId="51" fillId="0" borderId="12" xfId="58" applyNumberFormat="1" applyFont="1" applyBorder="1" applyAlignment="1">
      <alignment/>
      <protection/>
    </xf>
    <xf numFmtId="0" fontId="51" fillId="0" borderId="13" xfId="58" applyFont="1" applyBorder="1">
      <alignment/>
      <protection/>
    </xf>
    <xf numFmtId="0" fontId="52" fillId="0" borderId="13" xfId="58" applyFont="1" applyBorder="1">
      <alignment/>
      <protection/>
    </xf>
    <xf numFmtId="202" fontId="51" fillId="0" borderId="13" xfId="58" applyNumberFormat="1" applyFont="1" applyBorder="1" applyAlignment="1">
      <alignment vertical="center"/>
      <protection/>
    </xf>
    <xf numFmtId="0" fontId="59" fillId="0" borderId="0" xfId="0" applyFont="1" applyBorder="1" applyAlignment="1">
      <alignment vertical="top" wrapText="1"/>
    </xf>
    <xf numFmtId="0" fontId="59" fillId="0" borderId="0" xfId="0" applyFont="1" applyBorder="1" applyAlignment="1">
      <alignment wrapText="1"/>
    </xf>
    <xf numFmtId="0" fontId="59" fillId="0" borderId="10" xfId="0" applyFont="1" applyBorder="1" applyAlignment="1">
      <alignment vertical="top" wrapText="1"/>
    </xf>
    <xf numFmtId="0" fontId="59" fillId="0" borderId="10" xfId="0" applyFont="1" applyBorder="1" applyAlignment="1">
      <alignment horizontal="right" wrapText="1"/>
    </xf>
    <xf numFmtId="0" fontId="63" fillId="0" borderId="0" xfId="0" applyFont="1" applyBorder="1" applyAlignment="1">
      <alignment vertical="top" wrapText="1"/>
    </xf>
    <xf numFmtId="173" fontId="59" fillId="0" borderId="0" xfId="0" applyNumberFormat="1" applyFont="1" applyBorder="1" applyAlignment="1">
      <alignment wrapText="1"/>
    </xf>
    <xf numFmtId="0" fontId="63" fillId="0" borderId="0" xfId="0" applyFont="1" applyBorder="1" applyAlignment="1">
      <alignment horizontal="left" vertical="top" wrapText="1" indent="1"/>
    </xf>
    <xf numFmtId="0" fontId="63" fillId="0" borderId="10" xfId="0" applyFont="1" applyBorder="1" applyAlignment="1">
      <alignment horizontal="left" vertical="top" wrapText="1" indent="1"/>
    </xf>
    <xf numFmtId="173" fontId="59" fillId="0" borderId="10" xfId="0" applyNumberFormat="1" applyFont="1" applyBorder="1" applyAlignment="1">
      <alignment wrapText="1"/>
    </xf>
    <xf numFmtId="0" fontId="63" fillId="0" borderId="14" xfId="0" applyFont="1" applyBorder="1" applyAlignment="1">
      <alignment horizontal="left" vertical="top" wrapText="1" indent="1"/>
    </xf>
    <xf numFmtId="173" fontId="59" fillId="0" borderId="14" xfId="0" applyNumberFormat="1" applyFont="1" applyBorder="1" applyAlignment="1">
      <alignment wrapText="1"/>
    </xf>
    <xf numFmtId="0" fontId="63" fillId="0" borderId="10" xfId="0" applyFont="1" applyBorder="1" applyAlignment="1">
      <alignment vertical="top" wrapText="1"/>
    </xf>
    <xf numFmtId="0" fontId="63" fillId="0" borderId="0" xfId="0" applyFont="1" applyAlignment="1">
      <alignment/>
    </xf>
    <xf numFmtId="0" fontId="54" fillId="0" borderId="0" xfId="58" applyFont="1" applyBorder="1" applyAlignment="1">
      <alignment/>
      <protection/>
    </xf>
    <xf numFmtId="0" fontId="52" fillId="0" borderId="10" xfId="0" applyFont="1" applyBorder="1" applyAlignment="1">
      <alignment horizontal="right" wrapText="1" indent="1"/>
    </xf>
    <xf numFmtId="0" fontId="52" fillId="0" borderId="0" xfId="0" applyFont="1" applyAlignment="1">
      <alignment horizontal="left" wrapText="1" indent="1"/>
    </xf>
    <xf numFmtId="0" fontId="52" fillId="0" borderId="0" xfId="0" applyFont="1" applyBorder="1" applyAlignment="1">
      <alignment horizontal="left" wrapText="1" indent="1"/>
    </xf>
    <xf numFmtId="0" fontId="51" fillId="0" borderId="12" xfId="0" applyFont="1" applyBorder="1" applyAlignment="1">
      <alignment horizontal="left" wrapText="1" indent="1"/>
    </xf>
    <xf numFmtId="0" fontId="63" fillId="0" borderId="0" xfId="0" applyFont="1" applyBorder="1" applyAlignment="1">
      <alignment horizontal="left" vertical="top"/>
    </xf>
    <xf numFmtId="0" fontId="63" fillId="0" borderId="0" xfId="0" applyFont="1" applyBorder="1" applyAlignment="1">
      <alignment horizontal="left" vertical="top" indent="2"/>
    </xf>
    <xf numFmtId="0" fontId="63" fillId="0" borderId="0" xfId="0" applyFont="1" applyBorder="1" applyAlignment="1">
      <alignment horizontal="right" vertical="top"/>
    </xf>
    <xf numFmtId="0" fontId="63" fillId="0" borderId="12" xfId="0" applyFont="1" applyBorder="1" applyAlignment="1">
      <alignment horizontal="left" vertical="top"/>
    </xf>
    <xf numFmtId="0" fontId="63" fillId="0" borderId="12" xfId="0" applyFont="1" applyBorder="1" applyAlignment="1">
      <alignment horizontal="left" vertical="top" indent="2"/>
    </xf>
    <xf numFmtId="0" fontId="63" fillId="0" borderId="12" xfId="0" applyFont="1" applyBorder="1" applyAlignment="1">
      <alignment horizontal="right" vertical="top"/>
    </xf>
    <xf numFmtId="0" fontId="74" fillId="0" borderId="0" xfId="0" applyFont="1" applyBorder="1" applyAlignment="1">
      <alignment horizontal="left" vertical="top"/>
    </xf>
    <xf numFmtId="0" fontId="59" fillId="0" borderId="0" xfId="0" applyFont="1" applyBorder="1" applyAlignment="1">
      <alignment horizontal="left" vertical="top"/>
    </xf>
    <xf numFmtId="0" fontId="59" fillId="0" borderId="0" xfId="0" applyFont="1" applyBorder="1" applyAlignment="1">
      <alignment horizontal="right" vertical="top"/>
    </xf>
    <xf numFmtId="0" fontId="63" fillId="0" borderId="10" xfId="0" applyFont="1" applyBorder="1" applyAlignment="1">
      <alignment horizontal="left" vertical="top" indent="2"/>
    </xf>
    <xf numFmtId="0" fontId="63" fillId="0" borderId="10" xfId="0" applyFont="1" applyBorder="1" applyAlignment="1">
      <alignment horizontal="right" vertical="top"/>
    </xf>
    <xf numFmtId="0" fontId="63" fillId="0" borderId="10" xfId="0" applyFont="1" applyBorder="1" applyAlignment="1">
      <alignment horizontal="left" vertical="top"/>
    </xf>
    <xf numFmtId="0" fontId="59" fillId="0" borderId="0" xfId="0" applyFont="1" applyBorder="1" applyAlignment="1">
      <alignment horizontal="justify" vertical="top"/>
    </xf>
    <xf numFmtId="0" fontId="51" fillId="0" borderId="0" xfId="0" applyFont="1" applyBorder="1" applyAlignment="1">
      <alignment vertical="top" wrapText="1"/>
    </xf>
    <xf numFmtId="0" fontId="52" fillId="0" borderId="0" xfId="0" applyFont="1" applyBorder="1" applyAlignment="1">
      <alignment horizontal="left" vertical="top" wrapText="1"/>
    </xf>
    <xf numFmtId="0" fontId="52" fillId="0" borderId="0" xfId="58" applyFont="1" applyBorder="1" applyAlignment="1">
      <alignment vertical="top"/>
      <protection/>
    </xf>
    <xf numFmtId="0" fontId="52" fillId="0" borderId="0" xfId="0" applyFont="1" applyBorder="1" applyAlignment="1">
      <alignment vertical="top" wrapText="1"/>
    </xf>
    <xf numFmtId="0" fontId="52" fillId="33" borderId="0" xfId="0" applyFont="1" applyFill="1" applyBorder="1" applyAlignment="1">
      <alignment/>
    </xf>
    <xf numFmtId="14" fontId="52" fillId="0" borderId="0" xfId="58" applyNumberFormat="1" applyFont="1" applyBorder="1" applyAlignment="1">
      <alignment/>
      <protection/>
    </xf>
    <xf numFmtId="0" fontId="51" fillId="0" borderId="0" xfId="0" applyFont="1" applyBorder="1" applyAlignment="1">
      <alignment horizontal="left"/>
    </xf>
    <xf numFmtId="0" fontId="51" fillId="0" borderId="0" xfId="0" applyFont="1" applyAlignment="1">
      <alignment/>
    </xf>
    <xf numFmtId="177" fontId="52" fillId="0" borderId="0" xfId="0" applyNumberFormat="1" applyFont="1" applyAlignment="1">
      <alignment horizontal="right"/>
    </xf>
    <xf numFmtId="177" fontId="51" fillId="0" borderId="0" xfId="0" applyNumberFormat="1" applyFont="1" applyAlignment="1">
      <alignment horizontal="right"/>
    </xf>
    <xf numFmtId="0" fontId="51" fillId="0" borderId="10" xfId="0" applyFont="1" applyBorder="1" applyAlignment="1">
      <alignment horizontal="left"/>
    </xf>
    <xf numFmtId="177" fontId="52" fillId="0" borderId="10" xfId="0" applyNumberFormat="1" applyFont="1" applyBorder="1" applyAlignment="1">
      <alignment horizontal="right"/>
    </xf>
    <xf numFmtId="177" fontId="51" fillId="0" borderId="10" xfId="0" applyNumberFormat="1" applyFont="1" applyBorder="1" applyAlignment="1">
      <alignment horizontal="right"/>
    </xf>
    <xf numFmtId="202" fontId="51" fillId="0" borderId="0" xfId="0" applyNumberFormat="1" applyFont="1" applyAlignment="1">
      <alignment horizontal="right"/>
    </xf>
    <xf numFmtId="0" fontId="52" fillId="0" borderId="0" xfId="0" applyFont="1" applyAlignment="1">
      <alignment horizontal="left" indent="2"/>
    </xf>
    <xf numFmtId="0" fontId="52" fillId="0" borderId="0" xfId="0" applyFont="1" applyAlignment="1">
      <alignment horizontal="left" indent="1"/>
    </xf>
    <xf numFmtId="0" fontId="52" fillId="0" borderId="10" xfId="0" applyFont="1" applyBorder="1" applyAlignment="1">
      <alignment horizontal="left" indent="2"/>
    </xf>
    <xf numFmtId="205" fontId="51" fillId="35" borderId="10" xfId="0" applyNumberFormat="1" applyFont="1" applyFill="1" applyBorder="1" applyAlignment="1">
      <alignment horizontal="right" vertical="center"/>
    </xf>
    <xf numFmtId="0" fontId="52" fillId="0" borderId="10" xfId="0" applyFont="1" applyBorder="1" applyAlignment="1">
      <alignment horizontal="left" indent="1"/>
    </xf>
    <xf numFmtId="202" fontId="51" fillId="0" borderId="10" xfId="0" applyNumberFormat="1" applyFont="1" applyBorder="1" applyAlignment="1">
      <alignment horizontal="right"/>
    </xf>
    <xf numFmtId="0" fontId="52" fillId="0" borderId="0" xfId="0" applyFont="1" applyAlignment="1">
      <alignment/>
    </xf>
    <xf numFmtId="184" fontId="51" fillId="0" borderId="0" xfId="0" applyNumberFormat="1" applyFont="1" applyAlignment="1">
      <alignment horizontal="right"/>
    </xf>
    <xf numFmtId="0" fontId="52" fillId="0" borderId="0" xfId="0" applyFont="1" applyBorder="1" applyAlignment="1">
      <alignment horizontal="left" indent="2"/>
    </xf>
    <xf numFmtId="177" fontId="52" fillId="0" borderId="0" xfId="0" applyNumberFormat="1" applyFont="1" applyBorder="1" applyAlignment="1">
      <alignment horizontal="right"/>
    </xf>
    <xf numFmtId="184" fontId="51" fillId="0" borderId="0" xfId="0" applyNumberFormat="1" applyFont="1" applyBorder="1" applyAlignment="1">
      <alignment horizontal="right"/>
    </xf>
    <xf numFmtId="0" fontId="52" fillId="0" borderId="12" xfId="0" applyFont="1" applyBorder="1" applyAlignment="1">
      <alignment horizontal="left" indent="1"/>
    </xf>
    <xf numFmtId="177" fontId="52" fillId="0" borderId="12" xfId="0" applyNumberFormat="1" applyFont="1" applyBorder="1" applyAlignment="1">
      <alignment horizontal="right"/>
    </xf>
    <xf numFmtId="184" fontId="51" fillId="0" borderId="12" xfId="0" applyNumberFormat="1" applyFont="1" applyBorder="1" applyAlignment="1">
      <alignment horizontal="right"/>
    </xf>
    <xf numFmtId="205" fontId="51" fillId="35" borderId="0" xfId="0" applyNumberFormat="1" applyFont="1" applyFill="1" applyBorder="1" applyAlignment="1">
      <alignment horizontal="right" vertical="center"/>
    </xf>
    <xf numFmtId="202" fontId="51" fillId="0" borderId="12" xfId="0" applyNumberFormat="1" applyFont="1" applyBorder="1" applyAlignment="1">
      <alignment horizontal="right"/>
    </xf>
    <xf numFmtId="0" fontId="52" fillId="0" borderId="0" xfId="0" applyFont="1" applyBorder="1" applyAlignment="1">
      <alignment/>
    </xf>
    <xf numFmtId="0" fontId="52" fillId="0" borderId="13" xfId="0" applyFont="1" applyBorder="1" applyAlignment="1">
      <alignment/>
    </xf>
    <xf numFmtId="177" fontId="52" fillId="0" borderId="13" xfId="0" applyNumberFormat="1" applyFont="1" applyBorder="1" applyAlignment="1">
      <alignment horizontal="right"/>
    </xf>
    <xf numFmtId="184" fontId="51" fillId="0" borderId="13" xfId="0" applyNumberFormat="1" applyFont="1" applyBorder="1" applyAlignment="1">
      <alignment horizontal="right"/>
    </xf>
    <xf numFmtId="198" fontId="51" fillId="0" borderId="0" xfId="0" applyNumberFormat="1" applyFont="1" applyBorder="1" applyAlignment="1">
      <alignment horizontal="right"/>
    </xf>
    <xf numFmtId="202" fontId="52" fillId="0" borderId="0" xfId="0" applyNumberFormat="1" applyFont="1" applyAlignment="1">
      <alignment horizontal="right"/>
    </xf>
    <xf numFmtId="205" fontId="52" fillId="35" borderId="0" xfId="0" applyNumberFormat="1" applyFont="1" applyFill="1" applyBorder="1" applyAlignment="1">
      <alignment horizontal="right" vertical="center"/>
    </xf>
    <xf numFmtId="202" fontId="52" fillId="0" borderId="12" xfId="0" applyNumberFormat="1" applyFont="1" applyBorder="1" applyAlignment="1">
      <alignment horizontal="right"/>
    </xf>
    <xf numFmtId="9" fontId="52" fillId="0" borderId="0" xfId="0" applyNumberFormat="1" applyFont="1" applyAlignment="1">
      <alignment horizontal="right"/>
    </xf>
    <xf numFmtId="172" fontId="52" fillId="0" borderId="0" xfId="0" applyNumberFormat="1" applyFont="1" applyBorder="1" applyAlignment="1">
      <alignment horizontal="right"/>
    </xf>
    <xf numFmtId="9" fontId="52" fillId="0" borderId="12" xfId="0" applyNumberFormat="1" applyFont="1" applyBorder="1" applyAlignment="1">
      <alignment horizontal="right"/>
    </xf>
    <xf numFmtId="9" fontId="52" fillId="0" borderId="0" xfId="0" applyNumberFormat="1" applyFont="1" applyBorder="1" applyAlignment="1">
      <alignment horizontal="right"/>
    </xf>
    <xf numFmtId="9" fontId="52" fillId="0" borderId="13" xfId="0" applyNumberFormat="1" applyFont="1" applyBorder="1" applyAlignment="1">
      <alignment horizontal="right"/>
    </xf>
    <xf numFmtId="198" fontId="52" fillId="0" borderId="0" xfId="0" applyNumberFormat="1" applyFont="1" applyBorder="1" applyAlignment="1">
      <alignment horizontal="right"/>
    </xf>
    <xf numFmtId="0" fontId="54" fillId="0" borderId="0" xfId="0" applyFont="1" applyAlignment="1">
      <alignment/>
    </xf>
    <xf numFmtId="0" fontId="51" fillId="0" borderId="0" xfId="0" applyFont="1" applyAlignment="1">
      <alignment vertical="top"/>
    </xf>
    <xf numFmtId="0" fontId="51" fillId="0" borderId="0" xfId="0" applyFont="1" applyAlignment="1">
      <alignment/>
    </xf>
    <xf numFmtId="0" fontId="52" fillId="0" borderId="0" xfId="0" applyFont="1" applyAlignment="1">
      <alignment vertical="top" wrapText="1"/>
    </xf>
    <xf numFmtId="0" fontId="52" fillId="0" borderId="0" xfId="58" applyFont="1" applyAlignment="1">
      <alignment horizontal="justify"/>
      <protection/>
    </xf>
    <xf numFmtId="0" fontId="52" fillId="0" borderId="0" xfId="0" applyFont="1" applyAlignment="1">
      <alignment horizontal="justify" vertical="top"/>
    </xf>
    <xf numFmtId="0" fontId="51" fillId="0" borderId="0" xfId="0" applyFont="1" applyAlignment="1">
      <alignment vertical="top" wrapText="1"/>
    </xf>
    <xf numFmtId="0" fontId="52" fillId="33" borderId="0" xfId="58" applyFont="1" applyFill="1">
      <alignment/>
      <protection/>
    </xf>
    <xf numFmtId="0" fontId="73" fillId="33" borderId="0" xfId="58" applyFont="1" applyFill="1" applyBorder="1">
      <alignment/>
      <protection/>
    </xf>
    <xf numFmtId="0" fontId="51" fillId="33" borderId="0" xfId="58" applyFont="1" applyFill="1" applyAlignment="1">
      <alignment horizontal="right"/>
      <protection/>
    </xf>
    <xf numFmtId="0" fontId="52" fillId="33" borderId="0" xfId="0" applyFont="1" applyFill="1" applyAlignment="1">
      <alignment horizontal="justify"/>
    </xf>
    <xf numFmtId="0" fontId="51" fillId="33" borderId="0" xfId="0" applyFont="1" applyFill="1" applyBorder="1" applyAlignment="1">
      <alignment horizontal="justify" wrapText="1"/>
    </xf>
    <xf numFmtId="0" fontId="51" fillId="33" borderId="0" xfId="0" applyFont="1" applyFill="1" applyBorder="1" applyAlignment="1">
      <alignment horizontal="right" wrapText="1"/>
    </xf>
    <xf numFmtId="0" fontId="51" fillId="33" borderId="10" xfId="0" applyFont="1" applyFill="1" applyBorder="1" applyAlignment="1">
      <alignment horizontal="justify" wrapText="1"/>
    </xf>
    <xf numFmtId="0" fontId="51" fillId="33" borderId="10" xfId="0" applyFont="1" applyFill="1" applyBorder="1" applyAlignment="1">
      <alignment horizontal="right" wrapText="1"/>
    </xf>
    <xf numFmtId="173" fontId="51" fillId="33" borderId="10" xfId="0" applyNumberFormat="1" applyFont="1" applyFill="1" applyBorder="1" applyAlignment="1">
      <alignment horizontal="right" vertical="top" wrapText="1"/>
    </xf>
    <xf numFmtId="173" fontId="51" fillId="33" borderId="0" xfId="0" applyNumberFormat="1" applyFont="1" applyFill="1" applyAlignment="1">
      <alignment horizontal="right" vertical="top" wrapText="1"/>
    </xf>
    <xf numFmtId="173" fontId="51" fillId="33" borderId="11" xfId="0" applyNumberFormat="1" applyFont="1" applyFill="1" applyBorder="1" applyAlignment="1">
      <alignment horizontal="right" vertical="top" wrapText="1"/>
    </xf>
    <xf numFmtId="0" fontId="59" fillId="33" borderId="0" xfId="0" applyFont="1" applyFill="1" applyAlignment="1">
      <alignment horizontal="justify"/>
    </xf>
    <xf numFmtId="0" fontId="52" fillId="33" borderId="0" xfId="0" applyFont="1" applyFill="1" applyBorder="1" applyAlignment="1">
      <alignment horizontal="justify" wrapText="1"/>
    </xf>
    <xf numFmtId="0" fontId="52" fillId="33" borderId="0" xfId="0" applyFont="1" applyFill="1" applyBorder="1" applyAlignment="1">
      <alignment horizontal="right" wrapText="1"/>
    </xf>
    <xf numFmtId="0" fontId="52" fillId="33" borderId="10" xfId="0" applyFont="1" applyFill="1" applyBorder="1" applyAlignment="1">
      <alignment horizontal="justify" wrapText="1"/>
    </xf>
    <xf numFmtId="0" fontId="52" fillId="33" borderId="10" xfId="0" applyFont="1" applyFill="1" applyBorder="1" applyAlignment="1">
      <alignment horizontal="right" wrapText="1"/>
    </xf>
    <xf numFmtId="173" fontId="52" fillId="33" borderId="10" xfId="0" applyNumberFormat="1" applyFont="1" applyFill="1" applyBorder="1" applyAlignment="1">
      <alignment horizontal="right" vertical="top" wrapText="1"/>
    </xf>
    <xf numFmtId="173" fontId="52" fillId="33" borderId="0" xfId="0" applyNumberFormat="1" applyFont="1" applyFill="1" applyAlignment="1">
      <alignment horizontal="right" vertical="top" wrapText="1"/>
    </xf>
    <xf numFmtId="173" fontId="52" fillId="33" borderId="11" xfId="0" applyNumberFormat="1" applyFont="1" applyFill="1" applyBorder="1" applyAlignment="1">
      <alignment horizontal="right" vertical="top" wrapText="1"/>
    </xf>
    <xf numFmtId="0" fontId="63" fillId="33" borderId="0" xfId="0" applyFont="1" applyFill="1" applyAlignment="1">
      <alignment horizontal="justify" vertical="top"/>
    </xf>
    <xf numFmtId="0" fontId="52" fillId="33" borderId="0" xfId="0" applyFont="1" applyFill="1" applyAlignment="1">
      <alignment horizontal="justify" vertical="top"/>
    </xf>
    <xf numFmtId="0" fontId="52" fillId="33" borderId="0" xfId="0" applyFont="1" applyFill="1" applyAlignment="1">
      <alignment horizontal="justify" wrapText="1"/>
    </xf>
    <xf numFmtId="0" fontId="51" fillId="33" borderId="10" xfId="0" applyFont="1" applyFill="1" applyBorder="1" applyAlignment="1">
      <alignment/>
    </xf>
    <xf numFmtId="0" fontId="52" fillId="33" borderId="10" xfId="0" applyFont="1" applyFill="1" applyBorder="1" applyAlignment="1">
      <alignment/>
    </xf>
    <xf numFmtId="37" fontId="52" fillId="33" borderId="10" xfId="59" applyNumberFormat="1" applyFont="1" applyFill="1" applyBorder="1">
      <alignment/>
      <protection/>
    </xf>
    <xf numFmtId="0" fontId="51" fillId="33" borderId="0" xfId="0" applyFont="1" applyFill="1" applyAlignment="1">
      <alignment horizontal="left"/>
    </xf>
    <xf numFmtId="37" fontId="52" fillId="33" borderId="0" xfId="59" applyNumberFormat="1" applyFont="1" applyFill="1">
      <alignment/>
      <protection/>
    </xf>
    <xf numFmtId="0" fontId="52" fillId="33" borderId="0" xfId="0" applyFont="1" applyFill="1" applyAlignment="1">
      <alignment horizontal="left"/>
    </xf>
    <xf numFmtId="0" fontId="52" fillId="33" borderId="0" xfId="0" applyFont="1" applyFill="1" applyBorder="1" applyAlignment="1">
      <alignment horizontal="left"/>
    </xf>
    <xf numFmtId="37" fontId="52" fillId="33" borderId="0" xfId="59" applyNumberFormat="1" applyFont="1" applyFill="1" applyBorder="1">
      <alignment/>
      <protection/>
    </xf>
    <xf numFmtId="0" fontId="51" fillId="33" borderId="0" xfId="0" applyFont="1" applyFill="1" applyBorder="1" applyAlignment="1">
      <alignment/>
    </xf>
    <xf numFmtId="0" fontId="52" fillId="33" borderId="10" xfId="0" applyFont="1" applyFill="1" applyBorder="1" applyAlignment="1">
      <alignment/>
    </xf>
    <xf numFmtId="0" fontId="51" fillId="33" borderId="0" xfId="58" applyFont="1" applyFill="1">
      <alignment/>
      <protection/>
    </xf>
    <xf numFmtId="0" fontId="52" fillId="33" borderId="10" xfId="58" applyFont="1" applyFill="1" applyBorder="1">
      <alignment/>
      <protection/>
    </xf>
    <xf numFmtId="0" fontId="51" fillId="33" borderId="10" xfId="58" applyFont="1" applyFill="1" applyBorder="1">
      <alignment/>
      <protection/>
    </xf>
    <xf numFmtId="0" fontId="51" fillId="33" borderId="13" xfId="58" applyFont="1" applyFill="1" applyBorder="1">
      <alignment/>
      <protection/>
    </xf>
    <xf numFmtId="0" fontId="52" fillId="33" borderId="0" xfId="58" applyFont="1" applyFill="1" applyBorder="1">
      <alignment/>
      <protection/>
    </xf>
    <xf numFmtId="0" fontId="54" fillId="33" borderId="0" xfId="58" applyFont="1" applyFill="1">
      <alignment/>
      <protection/>
    </xf>
    <xf numFmtId="0" fontId="52" fillId="33" borderId="11" xfId="58" applyFont="1" applyFill="1" applyBorder="1">
      <alignment/>
      <protection/>
    </xf>
    <xf numFmtId="0" fontId="55" fillId="33" borderId="0" xfId="0" applyFont="1" applyFill="1" applyAlignment="1">
      <alignment horizontal="justify"/>
    </xf>
    <xf numFmtId="0" fontId="63" fillId="33" borderId="0" xfId="0" applyFont="1" applyFill="1" applyAlignment="1">
      <alignment horizontal="justify"/>
    </xf>
    <xf numFmtId="0" fontId="63" fillId="33" borderId="0" xfId="0" applyFont="1" applyFill="1" applyAlignment="1">
      <alignment horizontal="justify" wrapText="1"/>
    </xf>
    <xf numFmtId="0" fontId="51" fillId="33" borderId="0" xfId="58" applyFont="1" applyFill="1" applyBorder="1">
      <alignment/>
      <protection/>
    </xf>
    <xf numFmtId="0" fontId="75" fillId="33" borderId="0" xfId="0" applyFont="1" applyFill="1" applyAlignment="1">
      <alignment horizontal="justify" vertical="top"/>
    </xf>
    <xf numFmtId="0" fontId="52" fillId="33" borderId="13" xfId="0" applyFont="1" applyFill="1" applyBorder="1" applyAlignment="1">
      <alignment/>
    </xf>
    <xf numFmtId="0" fontId="51" fillId="33" borderId="0" xfId="0" applyFont="1" applyFill="1" applyAlignment="1">
      <alignment/>
    </xf>
    <xf numFmtId="0" fontId="52" fillId="33" borderId="12" xfId="0" applyFont="1" applyFill="1" applyBorder="1" applyAlignment="1">
      <alignment/>
    </xf>
    <xf numFmtId="186" fontId="52" fillId="0" borderId="0" xfId="58" applyNumberFormat="1" applyFont="1">
      <alignment/>
      <protection/>
    </xf>
    <xf numFmtId="0" fontId="52" fillId="0" borderId="12" xfId="58" applyFont="1" applyBorder="1" applyAlignment="1">
      <alignment vertical="center"/>
      <protection/>
    </xf>
    <xf numFmtId="0" fontId="51" fillId="0" borderId="0" xfId="0" applyFont="1" applyBorder="1" applyAlignment="1">
      <alignment/>
    </xf>
    <xf numFmtId="0" fontId="52" fillId="0" borderId="12" xfId="0" applyFont="1" applyBorder="1" applyAlignment="1">
      <alignment/>
    </xf>
    <xf numFmtId="0" fontId="52" fillId="0" borderId="10" xfId="0" applyFont="1" applyBorder="1" applyAlignment="1">
      <alignment/>
    </xf>
    <xf numFmtId="0" fontId="51" fillId="0" borderId="12" xfId="0" applyFont="1" applyBorder="1" applyAlignment="1">
      <alignment/>
    </xf>
    <xf numFmtId="0" fontId="51" fillId="0" borderId="0" xfId="0" applyFont="1" applyFill="1" applyAlignment="1">
      <alignment/>
    </xf>
    <xf numFmtId="0" fontId="52" fillId="0" borderId="0" xfId="0" applyFont="1" applyFill="1" applyAlignment="1">
      <alignment/>
    </xf>
    <xf numFmtId="0" fontId="51" fillId="0" borderId="0" xfId="58" applyFont="1" applyFill="1">
      <alignment/>
      <protection/>
    </xf>
    <xf numFmtId="0" fontId="51" fillId="0" borderId="0" xfId="58" applyFont="1" applyFill="1" applyBorder="1">
      <alignment/>
      <protection/>
    </xf>
    <xf numFmtId="0" fontId="54" fillId="0" borderId="0" xfId="58" applyFont="1" applyFill="1" applyBorder="1">
      <alignment/>
      <protection/>
    </xf>
    <xf numFmtId="0" fontId="54" fillId="0" borderId="0" xfId="58" applyFont="1" applyFill="1" applyBorder="1" applyAlignment="1">
      <alignment horizontal="left"/>
      <protection/>
    </xf>
    <xf numFmtId="0" fontId="57" fillId="0" borderId="10" xfId="0" applyFont="1" applyBorder="1" applyAlignment="1">
      <alignment wrapText="1"/>
    </xf>
    <xf numFmtId="0" fontId="57" fillId="0" borderId="0" xfId="0" applyFont="1" applyAlignment="1">
      <alignment wrapText="1"/>
    </xf>
    <xf numFmtId="0" fontId="56" fillId="0" borderId="10" xfId="0" applyFont="1" applyBorder="1" applyAlignment="1">
      <alignment wrapText="1"/>
    </xf>
    <xf numFmtId="0" fontId="54" fillId="0" borderId="0" xfId="58" applyFont="1" applyFill="1">
      <alignment/>
      <protection/>
    </xf>
    <xf numFmtId="0" fontId="51" fillId="0" borderId="0" xfId="58" applyFont="1" applyFill="1" applyAlignment="1">
      <alignment horizontal="left" vertical="top"/>
      <protection/>
    </xf>
    <xf numFmtId="0" fontId="52" fillId="0" borderId="0" xfId="58" applyFont="1" applyAlignment="1">
      <alignment horizontal="left" vertical="top" wrapText="1"/>
      <protection/>
    </xf>
    <xf numFmtId="0" fontId="52" fillId="0" borderId="0" xfId="58" applyFont="1" applyFill="1">
      <alignment/>
      <protection/>
    </xf>
    <xf numFmtId="0" fontId="51" fillId="0" borderId="0" xfId="58" applyFont="1" applyFill="1" applyBorder="1" applyAlignment="1">
      <alignment/>
      <protection/>
    </xf>
    <xf numFmtId="0" fontId="52" fillId="0" borderId="0" xfId="58" applyFont="1" applyBorder="1" applyAlignment="1">
      <alignment horizontal="justify" wrapText="1"/>
      <protection/>
    </xf>
    <xf numFmtId="0" fontId="52" fillId="0" borderId="14" xfId="58" applyFont="1" applyFill="1" applyBorder="1" applyAlignment="1">
      <alignment horizontal="left" indent="1"/>
      <protection/>
    </xf>
    <xf numFmtId="0" fontId="51" fillId="0" borderId="14" xfId="58" applyFont="1" applyFill="1" applyBorder="1" applyAlignment="1">
      <alignment horizontal="left" indent="1"/>
      <protection/>
    </xf>
    <xf numFmtId="0" fontId="52" fillId="0" borderId="14" xfId="58" applyFont="1" applyBorder="1" applyAlignment="1">
      <alignment horizontal="left" wrapText="1" indent="1"/>
      <protection/>
    </xf>
    <xf numFmtId="0" fontId="51" fillId="0" borderId="0" xfId="58" applyFont="1" applyFill="1" applyBorder="1" applyAlignment="1">
      <alignment vertical="top"/>
      <protection/>
    </xf>
    <xf numFmtId="0" fontId="51" fillId="0" borderId="14" xfId="58" applyFont="1" applyFill="1" applyBorder="1" applyAlignment="1">
      <alignment horizontal="left" vertical="top" indent="1"/>
      <protection/>
    </xf>
    <xf numFmtId="0" fontId="52" fillId="0" borderId="0" xfId="58" applyFont="1" applyFill="1" applyBorder="1" applyAlignment="1">
      <alignment vertical="top"/>
      <protection/>
    </xf>
    <xf numFmtId="0" fontId="52" fillId="0" borderId="0" xfId="0" applyFont="1" applyFill="1" applyBorder="1" applyAlignment="1">
      <alignment/>
    </xf>
    <xf numFmtId="0" fontId="51" fillId="0" borderId="0" xfId="58" applyFont="1" applyFill="1" applyAlignment="1">
      <alignment horizontal="justify" vertical="top" wrapText="1"/>
      <protection/>
    </xf>
    <xf numFmtId="0" fontId="52" fillId="0" borderId="14" xfId="58" applyFont="1" applyBorder="1" applyAlignment="1">
      <alignment horizontal="left" indent="1"/>
      <protection/>
    </xf>
    <xf numFmtId="0" fontId="52" fillId="0" borderId="10" xfId="58" applyFont="1" applyBorder="1" applyAlignment="1">
      <alignment horizontal="left" indent="1"/>
      <protection/>
    </xf>
    <xf numFmtId="0" fontId="54" fillId="33" borderId="0" xfId="0" applyFont="1" applyFill="1" applyAlignment="1">
      <alignment horizontal="right"/>
    </xf>
    <xf numFmtId="0" fontId="66" fillId="33" borderId="0" xfId="0" applyFont="1" applyFill="1" applyAlignment="1">
      <alignment/>
    </xf>
    <xf numFmtId="0" fontId="67" fillId="33" borderId="0" xfId="0" applyFont="1" applyFill="1" applyAlignment="1">
      <alignment horizontal="justify"/>
    </xf>
    <xf numFmtId="0" fontId="56" fillId="33" borderId="10" xfId="0" applyFont="1" applyFill="1" applyBorder="1" applyAlignment="1">
      <alignment horizontal="right"/>
    </xf>
    <xf numFmtId="0" fontId="56" fillId="33" borderId="0" xfId="0" applyFont="1" applyFill="1" applyBorder="1" applyAlignment="1">
      <alignment wrapText="1"/>
    </xf>
    <xf numFmtId="173" fontId="56" fillId="33" borderId="0" xfId="0" applyNumberFormat="1" applyFont="1" applyFill="1" applyBorder="1" applyAlignment="1">
      <alignment/>
    </xf>
    <xf numFmtId="173" fontId="56" fillId="33" borderId="10" xfId="0" applyNumberFormat="1" applyFont="1" applyFill="1" applyBorder="1" applyAlignment="1">
      <alignment/>
    </xf>
    <xf numFmtId="173" fontId="56" fillId="33" borderId="0" xfId="0" applyNumberFormat="1" applyFont="1" applyFill="1" applyAlignment="1">
      <alignment/>
    </xf>
    <xf numFmtId="0" fontId="56" fillId="33" borderId="13" xfId="0" applyFont="1" applyFill="1" applyBorder="1" applyAlignment="1">
      <alignment wrapText="1"/>
    </xf>
    <xf numFmtId="173" fontId="56" fillId="33" borderId="13" xfId="0" applyNumberFormat="1" applyFont="1" applyFill="1" applyBorder="1" applyAlignment="1">
      <alignment/>
    </xf>
    <xf numFmtId="0" fontId="65" fillId="33" borderId="0" xfId="0" applyFont="1" applyFill="1" applyBorder="1" applyAlignment="1">
      <alignment wrapText="1"/>
    </xf>
    <xf numFmtId="0" fontId="59" fillId="33" borderId="0" xfId="0" applyFont="1" applyFill="1" applyAlignment="1">
      <alignment horizontal="right" vertical="top" wrapText="1"/>
    </xf>
    <xf numFmtId="0" fontId="59" fillId="33" borderId="0" xfId="0" applyFont="1" applyFill="1" applyBorder="1" applyAlignment="1">
      <alignment horizontal="center" vertical="top" wrapText="1"/>
    </xf>
    <xf numFmtId="0" fontId="59" fillId="33" borderId="0" xfId="0" applyFont="1" applyFill="1" applyBorder="1" applyAlignment="1">
      <alignment horizontal="right" vertical="top" wrapText="1"/>
    </xf>
    <xf numFmtId="0" fontId="59" fillId="33" borderId="0" xfId="0" applyFont="1" applyFill="1" applyBorder="1" applyAlignment="1">
      <alignment horizontal="right" wrapText="1"/>
    </xf>
    <xf numFmtId="0" fontId="59" fillId="33" borderId="10" xfId="0" applyFont="1" applyFill="1" applyBorder="1" applyAlignment="1">
      <alignment horizontal="right" vertical="top" wrapText="1"/>
    </xf>
    <xf numFmtId="173" fontId="59" fillId="33" borderId="0" xfId="0" applyNumberFormat="1" applyFont="1" applyFill="1" applyAlignment="1">
      <alignment horizontal="right" wrapText="1"/>
    </xf>
    <xf numFmtId="173" fontId="59" fillId="33" borderId="0" xfId="0" applyNumberFormat="1" applyFont="1" applyFill="1" applyBorder="1" applyAlignment="1">
      <alignment horizontal="right" wrapText="1"/>
    </xf>
    <xf numFmtId="173" fontId="59" fillId="33" borderId="10" xfId="0" applyNumberFormat="1" applyFont="1" applyFill="1" applyBorder="1" applyAlignment="1">
      <alignment horizontal="right" wrapText="1"/>
    </xf>
    <xf numFmtId="202" fontId="59" fillId="33" borderId="0" xfId="0" applyNumberFormat="1" applyFont="1" applyFill="1" applyAlignment="1">
      <alignment horizontal="right" wrapText="1"/>
    </xf>
    <xf numFmtId="173" fontId="59" fillId="33" borderId="11" xfId="0" applyNumberFormat="1" applyFont="1" applyFill="1" applyBorder="1" applyAlignment="1">
      <alignment horizontal="right" wrapText="1"/>
    </xf>
    <xf numFmtId="0" fontId="52" fillId="33" borderId="0" xfId="0" applyFont="1" applyFill="1" applyAlignment="1">
      <alignment wrapText="1"/>
    </xf>
    <xf numFmtId="0" fontId="52" fillId="33" borderId="0" xfId="58" applyFont="1" applyFill="1" applyBorder="1" applyAlignment="1">
      <alignment horizontal="left" wrapText="1" indent="1"/>
      <protection/>
    </xf>
    <xf numFmtId="0" fontId="52" fillId="33" borderId="10" xfId="58" applyFont="1" applyFill="1" applyBorder="1" applyAlignment="1">
      <alignment horizontal="left" wrapText="1" indent="1"/>
      <protection/>
    </xf>
    <xf numFmtId="0" fontId="52" fillId="33" borderId="11" xfId="58" applyFont="1" applyFill="1" applyBorder="1" applyAlignment="1">
      <alignment horizontal="left" wrapText="1"/>
      <protection/>
    </xf>
    <xf numFmtId="49" fontId="76" fillId="0" borderId="0" xfId="0" applyNumberFormat="1" applyFont="1" applyAlignment="1">
      <alignment vertical="top"/>
    </xf>
    <xf numFmtId="177" fontId="52" fillId="0" borderId="0" xfId="0" applyNumberFormat="1" applyFont="1" applyAlignment="1">
      <alignment vertical="top"/>
    </xf>
    <xf numFmtId="49" fontId="74" fillId="0" borderId="0" xfId="0" applyNumberFormat="1" applyFont="1" applyAlignment="1">
      <alignment vertical="top"/>
    </xf>
    <xf numFmtId="49" fontId="77" fillId="0" borderId="0" xfId="0" applyNumberFormat="1" applyFont="1" applyAlignment="1">
      <alignment vertical="top"/>
    </xf>
    <xf numFmtId="49" fontId="52" fillId="0" borderId="0" xfId="0" applyNumberFormat="1" applyFont="1" applyAlignment="1">
      <alignment vertical="top"/>
    </xf>
    <xf numFmtId="49" fontId="52" fillId="0" borderId="0" xfId="0" applyNumberFormat="1" applyFont="1" applyAlignment="1">
      <alignment horizontal="left" vertical="top"/>
    </xf>
    <xf numFmtId="49" fontId="52" fillId="0" borderId="0" xfId="0" applyNumberFormat="1" applyFont="1" applyAlignment="1">
      <alignment horizontal="justify" vertical="top"/>
    </xf>
    <xf numFmtId="0" fontId="52" fillId="0" borderId="0" xfId="0" applyFont="1" applyAlignment="1">
      <alignment horizontal="justify"/>
    </xf>
    <xf numFmtId="49" fontId="52" fillId="0" borderId="0" xfId="0" applyNumberFormat="1" applyFont="1" applyFill="1" applyAlignment="1">
      <alignment vertical="top"/>
    </xf>
    <xf numFmtId="49" fontId="52" fillId="0" borderId="10" xfId="0" applyNumberFormat="1" applyFont="1" applyFill="1" applyBorder="1" applyAlignment="1">
      <alignment vertical="top"/>
    </xf>
    <xf numFmtId="49" fontId="51" fillId="0" borderId="0" xfId="0" applyNumberFormat="1" applyFont="1" applyFill="1" applyAlignment="1">
      <alignment vertical="top"/>
    </xf>
    <xf numFmtId="49" fontId="52" fillId="0" borderId="0" xfId="0" applyNumberFormat="1" applyFont="1" applyFill="1" applyAlignment="1" quotePrefix="1">
      <alignment vertical="top"/>
    </xf>
    <xf numFmtId="49" fontId="52" fillId="0" borderId="0" xfId="0" applyNumberFormat="1" applyFont="1" applyFill="1" applyBorder="1" applyAlignment="1">
      <alignment vertical="top"/>
    </xf>
    <xf numFmtId="49" fontId="54" fillId="0" borderId="0" xfId="0" applyNumberFormat="1" applyFont="1" applyFill="1" applyBorder="1" applyAlignment="1">
      <alignment vertical="top"/>
    </xf>
    <xf numFmtId="49" fontId="51" fillId="0" borderId="0" xfId="0" applyNumberFormat="1" applyFont="1" applyAlignment="1">
      <alignment vertical="top"/>
    </xf>
    <xf numFmtId="0" fontId="52" fillId="0" borderId="0" xfId="0" applyFont="1" applyFill="1" applyAlignment="1">
      <alignment vertical="top"/>
    </xf>
    <xf numFmtId="0" fontId="52" fillId="0" borderId="10" xfId="0" applyFont="1" applyFill="1" applyBorder="1" applyAlignment="1">
      <alignment vertical="top"/>
    </xf>
    <xf numFmtId="49" fontId="52" fillId="0" borderId="12" xfId="0" applyNumberFormat="1" applyFont="1" applyBorder="1" applyAlignment="1">
      <alignment vertical="top"/>
    </xf>
    <xf numFmtId="49" fontId="52" fillId="0" borderId="12" xfId="0" applyNumberFormat="1" applyFont="1" applyFill="1" applyBorder="1" applyAlignment="1">
      <alignment vertical="top"/>
    </xf>
    <xf numFmtId="49" fontId="52" fillId="0" borderId="0" xfId="0" applyNumberFormat="1" applyFont="1" applyBorder="1" applyAlignment="1">
      <alignment vertical="top"/>
    </xf>
    <xf numFmtId="49" fontId="51" fillId="0" borderId="0" xfId="0" applyNumberFormat="1" applyFont="1" applyAlignment="1">
      <alignment vertical="center"/>
    </xf>
    <xf numFmtId="177" fontId="51" fillId="0" borderId="0" xfId="0" applyNumberFormat="1" applyFont="1" applyBorder="1" applyAlignment="1" quotePrefix="1">
      <alignment horizontal="center"/>
    </xf>
    <xf numFmtId="0" fontId="52" fillId="0" borderId="0" xfId="0" applyFont="1" applyAlignment="1">
      <alignment horizontal="center"/>
    </xf>
    <xf numFmtId="49" fontId="51" fillId="0" borderId="0" xfId="0" applyNumberFormat="1" applyFont="1" applyBorder="1" applyAlignment="1">
      <alignment horizontal="justify" vertical="center" wrapText="1"/>
    </xf>
    <xf numFmtId="0" fontId="52" fillId="0" borderId="0" xfId="0" applyFont="1" applyAlignment="1">
      <alignment horizontal="justify" vertical="center" wrapText="1"/>
    </xf>
    <xf numFmtId="49" fontId="52" fillId="0" borderId="14" xfId="0" applyNumberFormat="1" applyFont="1" applyBorder="1" applyAlignment="1">
      <alignment vertical="top"/>
    </xf>
    <xf numFmtId="49" fontId="52" fillId="0" borderId="14" xfId="0" applyNumberFormat="1" applyFont="1" applyFill="1" applyBorder="1" applyAlignment="1">
      <alignment vertical="top"/>
    </xf>
    <xf numFmtId="49" fontId="52" fillId="0" borderId="10" xfId="0" applyNumberFormat="1" applyFont="1" applyBorder="1" applyAlignment="1">
      <alignment vertical="top"/>
    </xf>
    <xf numFmtId="0" fontId="54" fillId="0" borderId="0" xfId="0" applyFont="1" applyBorder="1" applyAlignment="1">
      <alignment vertical="top"/>
    </xf>
    <xf numFmtId="49" fontId="54" fillId="0" borderId="0" xfId="0" applyNumberFormat="1" applyFont="1" applyBorder="1" applyAlignment="1">
      <alignment vertical="top"/>
    </xf>
    <xf numFmtId="0" fontId="51" fillId="0" borderId="0" xfId="0" applyFont="1" applyBorder="1" applyAlignment="1">
      <alignment vertical="top"/>
    </xf>
    <xf numFmtId="49" fontId="51" fillId="0" borderId="0" xfId="0" applyNumberFormat="1" applyFont="1" applyBorder="1" applyAlignment="1">
      <alignment/>
    </xf>
    <xf numFmtId="49" fontId="51" fillId="0" borderId="10" xfId="0" applyNumberFormat="1" applyFont="1" applyBorder="1" applyAlignment="1">
      <alignment vertical="top"/>
    </xf>
    <xf numFmtId="0" fontId="51" fillId="0" borderId="10" xfId="0" applyFont="1" applyBorder="1" applyAlignment="1">
      <alignment vertical="top"/>
    </xf>
    <xf numFmtId="0" fontId="54" fillId="33" borderId="0" xfId="58" applyFont="1" applyFill="1" applyBorder="1">
      <alignment/>
      <protection/>
    </xf>
    <xf numFmtId="0" fontId="63" fillId="33" borderId="0" xfId="0" applyFont="1" applyFill="1" applyBorder="1" applyAlignment="1">
      <alignment horizontal="justify"/>
    </xf>
    <xf numFmtId="0" fontId="52" fillId="33" borderId="0" xfId="0" applyFont="1" applyFill="1" applyBorder="1" applyAlignment="1">
      <alignment wrapText="1"/>
    </xf>
    <xf numFmtId="0" fontId="52" fillId="33" borderId="10" xfId="0" applyFont="1" applyFill="1" applyBorder="1" applyAlignment="1">
      <alignment wrapText="1"/>
    </xf>
    <xf numFmtId="0" fontId="52" fillId="33" borderId="13" xfId="0" applyFont="1" applyFill="1" applyBorder="1" applyAlignment="1">
      <alignment wrapText="1"/>
    </xf>
    <xf numFmtId="0" fontId="52" fillId="33" borderId="0" xfId="0" applyFont="1" applyFill="1" applyBorder="1" applyAlignment="1">
      <alignment horizontal="right" wrapText="1" indent="1"/>
    </xf>
    <xf numFmtId="0" fontId="52" fillId="33" borderId="10" xfId="0" applyFont="1" applyFill="1" applyBorder="1" applyAlignment="1">
      <alignment horizontal="right" wrapText="1" indent="1"/>
    </xf>
    <xf numFmtId="173" fontId="52" fillId="33" borderId="0" xfId="0" applyNumberFormat="1" applyFont="1" applyFill="1" applyAlignment="1">
      <alignment horizontal="right" wrapText="1"/>
    </xf>
    <xf numFmtId="173" fontId="52" fillId="33" borderId="10" xfId="0" applyNumberFormat="1" applyFont="1" applyFill="1" applyBorder="1" applyAlignment="1">
      <alignment horizontal="right" wrapText="1"/>
    </xf>
    <xf numFmtId="0" fontId="52" fillId="33" borderId="13" xfId="0" applyFont="1" applyFill="1" applyBorder="1" applyAlignment="1">
      <alignment horizontal="justify" wrapText="1"/>
    </xf>
    <xf numFmtId="173" fontId="52" fillId="33" borderId="13" xfId="0" applyNumberFormat="1" applyFont="1" applyFill="1" applyBorder="1" applyAlignment="1">
      <alignment horizontal="right" wrapText="1"/>
    </xf>
    <xf numFmtId="0" fontId="63" fillId="33" borderId="0" xfId="0" applyFont="1" applyFill="1" applyAlignment="1">
      <alignment horizontal="right" wrapText="1"/>
    </xf>
    <xf numFmtId="9" fontId="52" fillId="33" borderId="0" xfId="0" applyNumberFormat="1" applyFont="1" applyFill="1" applyAlignment="1">
      <alignment horizontal="right" wrapText="1" indent="1"/>
    </xf>
    <xf numFmtId="0" fontId="69" fillId="0" borderId="0" xfId="58" applyFont="1" applyFill="1">
      <alignment/>
      <protection/>
    </xf>
    <xf numFmtId="0" fontId="52" fillId="0" borderId="0" xfId="58" applyFont="1" applyFill="1" applyBorder="1">
      <alignment/>
      <protection/>
    </xf>
    <xf numFmtId="0" fontId="59" fillId="0" borderId="0" xfId="0" applyFont="1" applyAlignment="1">
      <alignment/>
    </xf>
    <xf numFmtId="0" fontId="52" fillId="0" borderId="0" xfId="0" applyFont="1" applyFill="1" applyBorder="1" applyAlignment="1">
      <alignment/>
    </xf>
    <xf numFmtId="0" fontId="52" fillId="0" borderId="0" xfId="0" applyFont="1" applyBorder="1" applyAlignment="1">
      <alignment horizontal="left" indent="1"/>
    </xf>
    <xf numFmtId="0" fontId="52" fillId="0" borderId="11" xfId="0" applyFont="1" applyBorder="1" applyAlignment="1">
      <alignment/>
    </xf>
    <xf numFmtId="0" fontId="59" fillId="0" borderId="0" xfId="0" applyFont="1" applyAlignment="1">
      <alignment horizontal="justify" vertical="top"/>
    </xf>
    <xf numFmtId="0" fontId="51" fillId="0" borderId="0" xfId="0" applyFont="1" applyFill="1" applyAlignment="1">
      <alignment/>
    </xf>
    <xf numFmtId="0" fontId="52" fillId="0" borderId="0" xfId="0" applyFont="1" applyFill="1" applyAlignment="1">
      <alignment/>
    </xf>
    <xf numFmtId="0" fontId="56" fillId="0" borderId="0" xfId="0" applyFont="1" applyFill="1" applyAlignment="1">
      <alignment/>
    </xf>
    <xf numFmtId="14" fontId="52" fillId="0" borderId="0" xfId="58" applyNumberFormat="1" applyFont="1" applyFill="1">
      <alignment/>
      <protection/>
    </xf>
    <xf numFmtId="0" fontId="57" fillId="0" borderId="10" xfId="58" applyFont="1" applyFill="1" applyBorder="1">
      <alignment/>
      <protection/>
    </xf>
    <xf numFmtId="0" fontId="56" fillId="0" borderId="10" xfId="58" applyFont="1" applyFill="1" applyBorder="1">
      <alignment/>
      <protection/>
    </xf>
    <xf numFmtId="0" fontId="56" fillId="0" borderId="0" xfId="58" applyFont="1" applyFill="1" applyBorder="1">
      <alignment/>
      <protection/>
    </xf>
    <xf numFmtId="0" fontId="57" fillId="0" borderId="0" xfId="58" applyFont="1" applyFill="1" applyBorder="1">
      <alignment/>
      <protection/>
    </xf>
    <xf numFmtId="0" fontId="56" fillId="0" borderId="0" xfId="0" applyFont="1" applyFill="1" applyBorder="1" applyAlignment="1">
      <alignment/>
    </xf>
    <xf numFmtId="0" fontId="56" fillId="0" borderId="0" xfId="0" applyFont="1" applyFill="1" applyBorder="1" applyAlignment="1">
      <alignment horizontal="left" indent="1"/>
    </xf>
    <xf numFmtId="0" fontId="56" fillId="0" borderId="0" xfId="0" applyFont="1" applyFill="1" applyBorder="1" applyAlignment="1">
      <alignment horizontal="left" indent="2"/>
    </xf>
    <xf numFmtId="0" fontId="78" fillId="0" borderId="0" xfId="0" applyFont="1" applyFill="1" applyBorder="1" applyAlignment="1">
      <alignment horizontal="left"/>
    </xf>
    <xf numFmtId="0" fontId="57" fillId="0" borderId="0" xfId="0" applyFont="1" applyFill="1" applyBorder="1" applyAlignment="1">
      <alignment/>
    </xf>
    <xf numFmtId="0" fontId="57" fillId="0" borderId="11" xfId="58" applyFont="1" applyFill="1" applyBorder="1">
      <alignment/>
      <protection/>
    </xf>
    <xf numFmtId="0" fontId="57" fillId="0" borderId="0" xfId="0" applyFont="1" applyFill="1" applyAlignment="1">
      <alignment/>
    </xf>
    <xf numFmtId="0" fontId="65" fillId="0" borderId="0" xfId="58" applyFont="1" applyFill="1" applyBorder="1">
      <alignment/>
      <protection/>
    </xf>
    <xf numFmtId="0" fontId="57" fillId="0" borderId="0" xfId="58" applyFont="1" applyFill="1">
      <alignment/>
      <protection/>
    </xf>
    <xf numFmtId="0" fontId="57" fillId="0" borderId="0" xfId="0" applyFont="1" applyFill="1" applyBorder="1" applyAlignment="1">
      <alignment horizontal="left"/>
    </xf>
    <xf numFmtId="0" fontId="56" fillId="0" borderId="0" xfId="58" applyFont="1" applyFill="1">
      <alignment/>
      <protection/>
    </xf>
    <xf numFmtId="0" fontId="56" fillId="0" borderId="0" xfId="58" applyFont="1" applyFill="1" applyBorder="1" applyAlignment="1">
      <alignment horizontal="left" indent="1"/>
      <protection/>
    </xf>
    <xf numFmtId="0" fontId="56" fillId="0" borderId="10" xfId="0" applyFont="1" applyFill="1" applyBorder="1" applyAlignment="1">
      <alignment horizontal="left" indent="1"/>
    </xf>
    <xf numFmtId="0" fontId="56" fillId="0" borderId="10" xfId="0" applyFont="1" applyFill="1" applyBorder="1" applyAlignment="1">
      <alignment/>
    </xf>
    <xf numFmtId="0" fontId="56" fillId="0" borderId="0" xfId="0" applyFont="1" applyFill="1" applyAlignment="1">
      <alignment horizontal="left" indent="1"/>
    </xf>
    <xf numFmtId="0" fontId="78" fillId="0" borderId="10" xfId="0" applyFont="1" applyFill="1" applyBorder="1" applyAlignment="1">
      <alignment/>
    </xf>
    <xf numFmtId="0" fontId="65" fillId="0" borderId="0" xfId="58" applyFont="1" applyFill="1">
      <alignment/>
      <protection/>
    </xf>
    <xf numFmtId="0" fontId="51" fillId="0" borderId="0" xfId="58" applyFont="1" applyFill="1" applyAlignment="1">
      <alignment vertical="top" wrapText="1"/>
      <protection/>
    </xf>
    <xf numFmtId="0" fontId="52" fillId="0" borderId="0" xfId="58" applyFont="1" applyFill="1" applyBorder="1" applyAlignment="1">
      <alignment wrapText="1"/>
      <protection/>
    </xf>
    <xf numFmtId="0" fontId="52" fillId="0" borderId="10" xfId="58" applyFont="1" applyFill="1" applyBorder="1" applyAlignment="1">
      <alignment wrapText="1"/>
      <protection/>
    </xf>
    <xf numFmtId="0" fontId="52" fillId="0" borderId="0" xfId="58" applyFont="1" applyFill="1" applyBorder="1" applyAlignment="1">
      <alignment/>
      <protection/>
    </xf>
    <xf numFmtId="0" fontId="52" fillId="0" borderId="0" xfId="58" applyFont="1" applyAlignment="1">
      <alignment horizontal="left" wrapText="1"/>
      <protection/>
    </xf>
    <xf numFmtId="0" fontId="2" fillId="0" borderId="10" xfId="58" applyFont="1" applyFill="1" applyBorder="1" applyAlignment="1">
      <alignment horizontal="left" wrapText="1" indent="1"/>
      <protection/>
    </xf>
    <xf numFmtId="0" fontId="0" fillId="0" borderId="10" xfId="0" applyBorder="1" applyAlignment="1">
      <alignment wrapText="1"/>
    </xf>
    <xf numFmtId="0" fontId="2" fillId="0" borderId="0" xfId="58" applyFont="1" applyFill="1" applyBorder="1" applyAlignment="1">
      <alignment horizontal="left" wrapText="1" indent="1"/>
      <protection/>
    </xf>
    <xf numFmtId="0" fontId="0" fillId="0" borderId="0" xfId="0" applyAlignment="1">
      <alignment wrapText="1"/>
    </xf>
    <xf numFmtId="0" fontId="2" fillId="0" borderId="13" xfId="58" applyFont="1" applyFill="1" applyBorder="1" applyAlignment="1">
      <alignment horizontal="left" wrapText="1" indent="1"/>
      <protection/>
    </xf>
    <xf numFmtId="0" fontId="0" fillId="0" borderId="13" xfId="0" applyBorder="1" applyAlignment="1">
      <alignment wrapText="1"/>
    </xf>
    <xf numFmtId="0" fontId="1" fillId="0" borderId="0" xfId="58" applyFont="1" applyAlignment="1">
      <alignment horizontal="right" wrapText="1"/>
      <protection/>
    </xf>
    <xf numFmtId="0" fontId="0" fillId="0" borderId="0" xfId="0" applyAlignment="1">
      <alignment/>
    </xf>
    <xf numFmtId="0" fontId="4" fillId="0" borderId="0" xfId="58" applyFont="1" applyBorder="1" applyAlignment="1">
      <alignment horizontal="right"/>
      <protection/>
    </xf>
    <xf numFmtId="0" fontId="0" fillId="0" borderId="0" xfId="0" applyAlignment="1">
      <alignment horizontal="right"/>
    </xf>
    <xf numFmtId="0" fontId="4" fillId="0" borderId="0" xfId="58" applyFont="1" applyFill="1" applyBorder="1" applyAlignment="1">
      <alignment horizontal="left"/>
      <protection/>
    </xf>
    <xf numFmtId="0" fontId="0" fillId="0" borderId="0" xfId="0" applyFont="1" applyAlignment="1">
      <alignment wrapText="1"/>
    </xf>
    <xf numFmtId="0" fontId="1" fillId="0" borderId="0" xfId="58" applyFont="1" applyFill="1" applyBorder="1" applyAlignment="1">
      <alignment horizontal="left" wrapText="1" indent="1"/>
      <protection/>
    </xf>
    <xf numFmtId="0" fontId="17" fillId="0" borderId="0" xfId="0" applyFont="1" applyAlignment="1">
      <alignment wrapText="1"/>
    </xf>
    <xf numFmtId="0" fontId="1" fillId="0" borderId="10" xfId="58" applyFont="1" applyFill="1" applyBorder="1" applyAlignment="1">
      <alignment horizontal="left" wrapText="1" indent="1"/>
      <protection/>
    </xf>
    <xf numFmtId="0" fontId="17" fillId="0" borderId="10" xfId="0" applyFont="1" applyBorder="1" applyAlignment="1">
      <alignment wrapText="1"/>
    </xf>
    <xf numFmtId="0" fontId="0" fillId="0" borderId="10" xfId="0" applyBorder="1" applyAlignment="1">
      <alignment horizontal="left" indent="1"/>
    </xf>
    <xf numFmtId="0" fontId="1" fillId="0" borderId="0" xfId="0" applyFont="1" applyAlignment="1">
      <alignment horizontal="right" wrapText="1"/>
    </xf>
    <xf numFmtId="0" fontId="2" fillId="0" borderId="0" xfId="58" applyFont="1" applyAlignment="1">
      <alignment horizontal="left" vertical="top" wrapText="1"/>
      <protection/>
    </xf>
    <xf numFmtId="0" fontId="1" fillId="0" borderId="0" xfId="58" applyFont="1" applyBorder="1" applyAlignment="1">
      <alignment horizontal="right" wrapText="1"/>
      <protection/>
    </xf>
    <xf numFmtId="0" fontId="1" fillId="0" borderId="10" xfId="58" applyFont="1" applyBorder="1" applyAlignment="1">
      <alignment horizontal="right" wrapText="1"/>
      <protection/>
    </xf>
    <xf numFmtId="0" fontId="4" fillId="0" borderId="0" xfId="58" applyFont="1" applyFill="1" applyBorder="1" applyAlignment="1">
      <alignment/>
      <protection/>
    </xf>
    <xf numFmtId="0" fontId="2" fillId="0" borderId="10" xfId="58" applyBorder="1" applyAlignment="1">
      <alignment/>
      <protection/>
    </xf>
    <xf numFmtId="0" fontId="0" fillId="0" borderId="10" xfId="0" applyBorder="1" applyAlignment="1">
      <alignment/>
    </xf>
    <xf numFmtId="0" fontId="0" fillId="0" borderId="0" xfId="0" applyAlignment="1">
      <alignment horizontal="left" indent="1"/>
    </xf>
    <xf numFmtId="0" fontId="2" fillId="0" borderId="0" xfId="58" applyFont="1" applyAlignment="1">
      <alignment horizontal="justify" vertical="top" wrapText="1"/>
      <protection/>
    </xf>
    <xf numFmtId="0" fontId="0" fillId="0" borderId="0" xfId="0" applyAlignment="1">
      <alignment horizontal="justify" vertical="top" wrapText="1"/>
    </xf>
    <xf numFmtId="0" fontId="2" fillId="0" borderId="0" xfId="58" applyFill="1" applyAlignment="1">
      <alignment/>
      <protection/>
    </xf>
    <xf numFmtId="0" fontId="0" fillId="0" borderId="0" xfId="0" applyBorder="1" applyAlignment="1">
      <alignment horizontal="left" indent="1"/>
    </xf>
    <xf numFmtId="0" fontId="0" fillId="0" borderId="0" xfId="0" applyAlignment="1">
      <alignment horizontal="justify" wrapText="1"/>
    </xf>
    <xf numFmtId="0" fontId="11" fillId="0" borderId="0" xfId="59" applyFont="1" applyAlignment="1">
      <alignment horizontal="justify" vertical="top" wrapText="1"/>
      <protection/>
    </xf>
    <xf numFmtId="0" fontId="11" fillId="0" borderId="0" xfId="0" applyFont="1" applyAlignment="1">
      <alignment horizontal="justify" vertical="top"/>
    </xf>
    <xf numFmtId="0" fontId="11" fillId="0" borderId="0" xfId="0" applyFont="1" applyAlignment="1">
      <alignment horizontal="justify" vertical="top"/>
    </xf>
    <xf numFmtId="0" fontId="11" fillId="0" borderId="0" xfId="0" applyFont="1" applyAlignment="1">
      <alignment horizontal="justify" wrapText="1"/>
    </xf>
    <xf numFmtId="0" fontId="11" fillId="0" borderId="0" xfId="0" applyFont="1" applyAlignment="1">
      <alignment horizontal="justify" wrapText="1"/>
    </xf>
    <xf numFmtId="178" fontId="7" fillId="0" borderId="0" xfId="62" applyNumberFormat="1" applyFont="1" applyBorder="1" applyAlignment="1">
      <alignment horizontal="right" vertical="top" wrapText="1"/>
    </xf>
    <xf numFmtId="0" fontId="0" fillId="0" borderId="0" xfId="0" applyAlignment="1">
      <alignment vertical="top"/>
    </xf>
    <xf numFmtId="0" fontId="6" fillId="0" borderId="0" xfId="0" applyFont="1" applyAlignment="1">
      <alignment horizontal="justify" wrapText="1"/>
    </xf>
    <xf numFmtId="49" fontId="7" fillId="0" borderId="0" xfId="0" applyNumberFormat="1" applyFont="1" applyAlignment="1">
      <alignment horizontal="left"/>
    </xf>
    <xf numFmtId="177" fontId="11" fillId="0" borderId="0" xfId="0" applyNumberFormat="1" applyFont="1" applyAlignment="1">
      <alignment horizontal="justify" vertical="top" wrapText="1"/>
    </xf>
    <xf numFmtId="10" fontId="11" fillId="0" borderId="0" xfId="0" applyNumberFormat="1" applyFont="1" applyAlignment="1">
      <alignment horizontal="left" vertical="top" wrapText="1" indent="1"/>
    </xf>
    <xf numFmtId="10" fontId="11" fillId="0" borderId="0" xfId="0" applyNumberFormat="1" applyFont="1" applyAlignment="1">
      <alignment vertical="top" wrapText="1"/>
    </xf>
    <xf numFmtId="0" fontId="11" fillId="0" borderId="0" xfId="0" applyFont="1" applyAlignment="1">
      <alignment horizontal="justify" vertical="top" wrapText="1"/>
    </xf>
    <xf numFmtId="0" fontId="7" fillId="0" borderId="0" xfId="59" applyFont="1" applyAlignment="1">
      <alignment wrapText="1"/>
      <protection/>
    </xf>
    <xf numFmtId="0" fontId="11" fillId="0" borderId="0" xfId="59" applyFont="1" applyAlignment="1">
      <alignment horizontal="justify" wrapText="1"/>
      <protection/>
    </xf>
    <xf numFmtId="0" fontId="11" fillId="0" borderId="14" xfId="0" applyFont="1" applyBorder="1" applyAlignment="1">
      <alignment vertical="top" wrapText="1"/>
    </xf>
    <xf numFmtId="0" fontId="0" fillId="0" borderId="0" xfId="0" applyAlignment="1">
      <alignment vertical="top" wrapText="1"/>
    </xf>
    <xf numFmtId="0" fontId="11" fillId="0" borderId="0" xfId="0" applyFont="1" applyAlignment="1">
      <alignment vertical="top" wrapText="1"/>
    </xf>
    <xf numFmtId="0" fontId="6" fillId="0" borderId="0" xfId="0" applyFont="1" applyAlignment="1">
      <alignment vertical="top" wrapText="1"/>
    </xf>
    <xf numFmtId="0" fontId="17" fillId="0" borderId="0" xfId="0" applyFont="1" applyAlignment="1">
      <alignment vertical="top" wrapText="1"/>
    </xf>
    <xf numFmtId="0" fontId="0" fillId="0" borderId="10" xfId="0" applyFont="1" applyBorder="1" applyAlignment="1">
      <alignment horizontal="left" vertical="top" wrapText="1"/>
    </xf>
    <xf numFmtId="0" fontId="6" fillId="0" borderId="0" xfId="0" applyNumberFormat="1" applyFont="1" applyAlignment="1">
      <alignment horizontal="left" vertical="top" wrapText="1"/>
    </xf>
    <xf numFmtId="0" fontId="11" fillId="0" borderId="0" xfId="0" applyNumberFormat="1" applyFont="1" applyAlignment="1">
      <alignment horizontal="justify" vertical="top" wrapText="1"/>
    </xf>
    <xf numFmtId="49" fontId="11" fillId="0" borderId="0" xfId="0" applyNumberFormat="1" applyFont="1" applyAlignment="1">
      <alignment horizontal="justify" vertical="top" wrapText="1"/>
    </xf>
    <xf numFmtId="49" fontId="1" fillId="0" borderId="0" xfId="0" applyNumberFormat="1" applyFont="1" applyBorder="1" applyAlignment="1">
      <alignment horizontal="right"/>
    </xf>
    <xf numFmtId="0" fontId="2" fillId="0" borderId="0" xfId="0" applyFont="1" applyBorder="1" applyAlignment="1">
      <alignment/>
    </xf>
    <xf numFmtId="0" fontId="11" fillId="0" borderId="10" xfId="0" applyFont="1" applyBorder="1" applyAlignment="1">
      <alignment vertical="top" wrapText="1"/>
    </xf>
    <xf numFmtId="0" fontId="11" fillId="0" borderId="0" xfId="0" applyNumberFormat="1" applyFont="1" applyAlignment="1" quotePrefix="1">
      <alignment horizontal="justify" vertical="top" wrapText="1"/>
    </xf>
    <xf numFmtId="0" fontId="11" fillId="0" borderId="0" xfId="0" applyFont="1" applyAlignment="1">
      <alignment wrapText="1"/>
    </xf>
    <xf numFmtId="0" fontId="6" fillId="0" borderId="0" xfId="0" applyNumberFormat="1" applyFont="1" applyAlignment="1">
      <alignment horizontal="justify" wrapText="1"/>
    </xf>
    <xf numFmtId="0" fontId="7" fillId="0" borderId="0" xfId="59" applyFont="1" applyAlignment="1">
      <alignment horizontal="right"/>
      <protection/>
    </xf>
    <xf numFmtId="0" fontId="6" fillId="0" borderId="0" xfId="0" applyNumberFormat="1" applyFont="1" applyAlignment="1">
      <alignment wrapText="1"/>
    </xf>
    <xf numFmtId="0" fontId="6" fillId="0" borderId="0" xfId="0" applyNumberFormat="1" applyFont="1" applyAlignment="1">
      <alignment horizontal="left" wrapText="1"/>
    </xf>
    <xf numFmtId="0" fontId="0" fillId="0" borderId="10" xfId="0" applyFont="1" applyBorder="1" applyAlignment="1">
      <alignment vertical="top"/>
    </xf>
    <xf numFmtId="0" fontId="0" fillId="0" borderId="10" xfId="0" applyBorder="1" applyAlignment="1">
      <alignment vertical="top"/>
    </xf>
    <xf numFmtId="178" fontId="7" fillId="0" borderId="0" xfId="62" applyNumberFormat="1" applyFont="1" applyBorder="1" applyAlignment="1">
      <alignment horizontal="right" wrapText="1"/>
    </xf>
    <xf numFmtId="0" fontId="0" fillId="0" borderId="0" xfId="0" applyAlignment="1">
      <alignment horizontal="right" wrapText="1"/>
    </xf>
    <xf numFmtId="0" fontId="6" fillId="0" borderId="0" xfId="0" applyFont="1" applyAlignment="1">
      <alignment horizontal="justify" vertical="top" wrapText="1"/>
    </xf>
    <xf numFmtId="0" fontId="0" fillId="0" borderId="0" xfId="0" applyNumberFormat="1" applyAlignment="1">
      <alignment horizontal="justify" vertical="top" wrapText="1"/>
    </xf>
    <xf numFmtId="49" fontId="1" fillId="0" borderId="10" xfId="0" applyNumberFormat="1" applyFont="1" applyBorder="1" applyAlignment="1">
      <alignment horizontal="right"/>
    </xf>
    <xf numFmtId="0" fontId="2" fillId="0" borderId="10" xfId="0" applyFont="1" applyBorder="1" applyAlignment="1">
      <alignment/>
    </xf>
    <xf numFmtId="0" fontId="6" fillId="0" borderId="0" xfId="0" applyFont="1" applyAlignment="1">
      <alignment horizontal="left" vertical="top" wrapText="1"/>
    </xf>
    <xf numFmtId="177" fontId="11" fillId="0" borderId="0" xfId="0" applyNumberFormat="1" applyFont="1" applyAlignment="1">
      <alignment horizontal="left" vertical="top" wrapText="1" indent="2"/>
    </xf>
    <xf numFmtId="0" fontId="0" fillId="0" borderId="0" xfId="0" applyAlignment="1">
      <alignment horizontal="left" vertical="top" wrapText="1" indent="2"/>
    </xf>
    <xf numFmtId="0" fontId="0" fillId="0" borderId="0" xfId="0" applyAlignment="1">
      <alignment horizontal="left" wrapText="1" indent="2"/>
    </xf>
    <xf numFmtId="0" fontId="11" fillId="0" borderId="0" xfId="0" applyFont="1" applyBorder="1" applyAlignment="1">
      <alignment horizontal="justify" wrapText="1"/>
    </xf>
    <xf numFmtId="49" fontId="11" fillId="0" borderId="10" xfId="0" applyNumberFormat="1" applyFont="1" applyBorder="1" applyAlignment="1">
      <alignment horizontal="justify" wrapText="1"/>
    </xf>
    <xf numFmtId="0" fontId="11" fillId="0" borderId="10" xfId="0" applyFont="1" applyBorder="1" applyAlignment="1">
      <alignment wrapText="1"/>
    </xf>
    <xf numFmtId="0" fontId="4" fillId="0" borderId="0" xfId="58" applyFont="1" applyAlignment="1">
      <alignment horizontal="right"/>
      <protection/>
    </xf>
    <xf numFmtId="0" fontId="0" fillId="0" borderId="0" xfId="0" applyNumberFormat="1" applyFont="1" applyAlignment="1">
      <alignment vertical="top" wrapText="1"/>
    </xf>
    <xf numFmtId="0" fontId="0" fillId="0" borderId="0" xfId="0" applyFont="1" applyAlignment="1">
      <alignment/>
    </xf>
    <xf numFmtId="0" fontId="17" fillId="0" borderId="10" xfId="58" applyFont="1" applyBorder="1" applyAlignment="1">
      <alignment horizontal="center"/>
      <protection/>
    </xf>
    <xf numFmtId="0" fontId="0" fillId="0" borderId="10" xfId="58" applyFont="1" applyBorder="1" applyAlignment="1">
      <alignment horizontal="center"/>
      <protection/>
    </xf>
    <xf numFmtId="177" fontId="17" fillId="0" borderId="10" xfId="0" applyNumberFormat="1" applyFont="1" applyBorder="1" applyAlignment="1">
      <alignment horizontal="center" wrapText="1"/>
    </xf>
    <xf numFmtId="49" fontId="17" fillId="0" borderId="10" xfId="0" applyNumberFormat="1" applyFont="1" applyBorder="1" applyAlignment="1">
      <alignment horizontal="center" wrapText="1"/>
    </xf>
    <xf numFmtId="0" fontId="0" fillId="0" borderId="10" xfId="0" applyFont="1" applyBorder="1" applyAlignment="1">
      <alignment wrapText="1"/>
    </xf>
    <xf numFmtId="0" fontId="30" fillId="0" borderId="0" xfId="58" applyFont="1" applyFill="1" applyBorder="1" applyAlignment="1">
      <alignment/>
      <protection/>
    </xf>
    <xf numFmtId="0" fontId="0" fillId="0" borderId="0" xfId="58" applyFont="1" applyBorder="1" applyAlignment="1">
      <alignment vertical="top" wrapText="1"/>
      <protection/>
    </xf>
    <xf numFmtId="0" fontId="0" fillId="0" borderId="0" xfId="0" applyFont="1" applyAlignment="1">
      <alignment vertical="top" wrapText="1"/>
    </xf>
    <xf numFmtId="0" fontId="0" fillId="0" borderId="0" xfId="0" applyNumberFormat="1" applyFont="1" applyBorder="1" applyAlignment="1">
      <alignment horizontal="justify" vertical="top" wrapText="1"/>
    </xf>
    <xf numFmtId="177" fontId="0" fillId="0" borderId="10" xfId="0" applyNumberFormat="1" applyFont="1" applyBorder="1" applyAlignment="1">
      <alignment horizontal="center" wrapText="1"/>
    </xf>
    <xf numFmtId="49" fontId="0" fillId="0" borderId="10" xfId="0" applyNumberFormat="1" applyFont="1" applyBorder="1" applyAlignment="1">
      <alignment horizontal="center" wrapText="1"/>
    </xf>
    <xf numFmtId="0" fontId="0" fillId="0" borderId="0" xfId="0" applyFont="1" applyAlignment="1">
      <alignment horizontal="justify" vertical="top" wrapText="1"/>
    </xf>
    <xf numFmtId="49" fontId="17" fillId="0" borderId="0" xfId="0" applyNumberFormat="1" applyFont="1" applyAlignment="1">
      <alignment horizontal="justify" wrapText="1"/>
    </xf>
    <xf numFmtId="0" fontId="17" fillId="0" borderId="0" xfId="0" applyFont="1" applyAlignment="1">
      <alignment horizontal="justify" wrapText="1"/>
    </xf>
    <xf numFmtId="177" fontId="17" fillId="0" borderId="10" xfId="0" applyNumberFormat="1" applyFont="1" applyBorder="1" applyAlignment="1">
      <alignment wrapText="1"/>
    </xf>
    <xf numFmtId="49" fontId="0" fillId="0" borderId="0" xfId="0" applyNumberFormat="1" applyFont="1" applyAlignment="1">
      <alignment horizontal="justify" vertical="center" wrapText="1"/>
    </xf>
    <xf numFmtId="0" fontId="0" fillId="0" borderId="0" xfId="0" applyFont="1" applyAlignment="1">
      <alignment horizontal="justify" vertical="center" wrapText="1"/>
    </xf>
    <xf numFmtId="181" fontId="17" fillId="0" borderId="0" xfId="0" applyNumberFormat="1" applyFont="1" applyBorder="1" applyAlignment="1">
      <alignment horizontal="right" vertical="top" wrapText="1"/>
    </xf>
    <xf numFmtId="0" fontId="0" fillId="0" borderId="0" xfId="0" applyAlignment="1">
      <alignment horizontal="right" vertical="top" wrapText="1"/>
    </xf>
    <xf numFmtId="0" fontId="4" fillId="0" borderId="0" xfId="58" applyFont="1" applyAlignment="1">
      <alignment horizontal="right" vertical="top"/>
      <protection/>
    </xf>
    <xf numFmtId="0" fontId="0" fillId="0" borderId="0" xfId="0" applyAlignment="1">
      <alignment horizontal="right" vertical="top"/>
    </xf>
    <xf numFmtId="0" fontId="0" fillId="0" borderId="0" xfId="0" applyFont="1" applyAlignment="1">
      <alignment horizontal="justify" wrapText="1"/>
    </xf>
    <xf numFmtId="0" fontId="0" fillId="0" borderId="0" xfId="0" applyFont="1" applyFill="1" applyAlignment="1">
      <alignment horizontal="justify"/>
    </xf>
    <xf numFmtId="0" fontId="49" fillId="0" borderId="0" xfId="0" applyFont="1" applyAlignment="1">
      <alignment horizontal="justify" vertical="top" wrapText="1"/>
    </xf>
    <xf numFmtId="0" fontId="49" fillId="0" borderId="0" xfId="0" applyFont="1" applyBorder="1" applyAlignment="1">
      <alignment horizontal="justify" vertical="top" wrapText="1"/>
    </xf>
    <xf numFmtId="0" fontId="0" fillId="0" borderId="0" xfId="0" applyFont="1" applyBorder="1" applyAlignment="1">
      <alignment horizontal="justify" vertical="top" wrapText="1"/>
    </xf>
    <xf numFmtId="0" fontId="0" fillId="0" borderId="0" xfId="59" applyFont="1" applyBorder="1" applyAlignment="1">
      <alignment horizontal="justify" vertical="top" wrapText="1"/>
      <protection/>
    </xf>
    <xf numFmtId="0" fontId="30" fillId="0" borderId="0" xfId="58" applyFont="1" applyBorder="1" applyAlignment="1">
      <alignment horizontal="right" wrapText="1"/>
      <protection/>
    </xf>
    <xf numFmtId="0" fontId="0" fillId="0" borderId="0" xfId="0" applyFont="1" applyAlignment="1">
      <alignment horizontal="right" wrapText="1"/>
    </xf>
    <xf numFmtId="0" fontId="0" fillId="0" borderId="14" xfId="0" applyFont="1" applyBorder="1" applyAlignment="1">
      <alignment horizontal="justify"/>
    </xf>
    <xf numFmtId="0" fontId="0" fillId="0" borderId="14" xfId="0" applyBorder="1" applyAlignment="1">
      <alignment horizontal="justify"/>
    </xf>
    <xf numFmtId="0" fontId="2" fillId="0" borderId="0" xfId="0" applyFont="1" applyAlignment="1">
      <alignment horizontal="right"/>
    </xf>
    <xf numFmtId="0" fontId="0" fillId="0" borderId="0" xfId="58" applyFont="1" applyAlignment="1">
      <alignment horizontal="justify" vertical="center" wrapText="1"/>
      <protection/>
    </xf>
    <xf numFmtId="0" fontId="0" fillId="0" borderId="0" xfId="58" applyFont="1" applyFill="1" applyAlignment="1">
      <alignment wrapText="1"/>
      <protection/>
    </xf>
    <xf numFmtId="0" fontId="48" fillId="0" borderId="0" xfId="0" applyFont="1" applyAlignment="1">
      <alignment horizontal="justify" wrapText="1"/>
    </xf>
    <xf numFmtId="0" fontId="42" fillId="0" borderId="0" xfId="0" applyFont="1" applyAlignment="1">
      <alignment horizontal="justify"/>
    </xf>
    <xf numFmtId="0" fontId="17" fillId="0" borderId="0" xfId="0" applyFont="1" applyAlignment="1">
      <alignment horizontal="justify"/>
    </xf>
    <xf numFmtId="0" fontId="17" fillId="0" borderId="0" xfId="0" applyFont="1" applyFill="1" applyBorder="1" applyAlignment="1">
      <alignment vertical="top" wrapText="1"/>
    </xf>
    <xf numFmtId="0" fontId="29" fillId="0" borderId="0" xfId="0" applyFont="1" applyAlignment="1">
      <alignment horizontal="justify"/>
    </xf>
    <xf numFmtId="0" fontId="0" fillId="0" borderId="0" xfId="0" applyFont="1" applyAlignment="1">
      <alignment horizontal="justify"/>
    </xf>
    <xf numFmtId="2" fontId="0" fillId="0" borderId="0" xfId="58" applyNumberFormat="1" applyFont="1" applyAlignment="1">
      <alignment horizontal="justify" vertical="top" wrapText="1"/>
      <protection/>
    </xf>
    <xf numFmtId="2" fontId="0" fillId="0" borderId="0" xfId="58" applyNumberFormat="1" applyFont="1" applyAlignment="1">
      <alignment horizontal="justify" wrapText="1"/>
      <protection/>
    </xf>
    <xf numFmtId="0" fontId="17" fillId="0" borderId="0" xfId="0" applyFont="1" applyBorder="1" applyAlignment="1">
      <alignment horizontal="justify" wrapText="1"/>
    </xf>
    <xf numFmtId="0" fontId="29" fillId="0" borderId="0" xfId="0" applyFont="1" applyAlignment="1">
      <alignment horizontal="justify" vertical="top"/>
    </xf>
    <xf numFmtId="0" fontId="0" fillId="0" borderId="0" xfId="0" applyFont="1" applyAlignment="1">
      <alignment horizontal="justify" vertical="top"/>
    </xf>
    <xf numFmtId="0" fontId="29" fillId="0" borderId="0" xfId="0" applyFont="1" applyAlignment="1">
      <alignment horizontal="justify" vertical="center"/>
    </xf>
    <xf numFmtId="0" fontId="0" fillId="0" borderId="0" xfId="0" applyFont="1" applyAlignment="1">
      <alignment horizontal="justify" vertical="center"/>
    </xf>
    <xf numFmtId="0" fontId="0" fillId="0" borderId="0" xfId="59" applyFont="1" applyBorder="1" applyAlignment="1">
      <alignment horizontal="justify" wrapText="1"/>
      <protection/>
    </xf>
    <xf numFmtId="0" fontId="0" fillId="0" borderId="0" xfId="0" applyFont="1" applyAlignment="1">
      <alignment horizontal="left" wrapText="1"/>
    </xf>
    <xf numFmtId="0" fontId="24" fillId="0" borderId="14" xfId="0" applyFont="1" applyBorder="1" applyAlignment="1">
      <alignment horizontal="left" vertical="top" wrapText="1"/>
    </xf>
    <xf numFmtId="0" fontId="2" fillId="0" borderId="14" xfId="0" applyFont="1" applyBorder="1" applyAlignment="1">
      <alignment vertical="top" wrapText="1"/>
    </xf>
    <xf numFmtId="0" fontId="0" fillId="0" borderId="14" xfId="0" applyBorder="1" applyAlignment="1">
      <alignment vertical="top" wrapText="1"/>
    </xf>
    <xf numFmtId="0" fontId="24" fillId="0" borderId="0" xfId="0" applyFont="1" applyAlignment="1">
      <alignment vertical="top" wrapText="1"/>
    </xf>
    <xf numFmtId="0" fontId="2" fillId="0" borderId="0" xfId="0" applyFont="1" applyAlignment="1">
      <alignment vertical="top" wrapText="1"/>
    </xf>
    <xf numFmtId="0" fontId="24" fillId="0" borderId="10" xfId="0" applyFont="1" applyBorder="1" applyAlignment="1">
      <alignment vertical="top" wrapText="1"/>
    </xf>
    <xf numFmtId="0" fontId="2" fillId="0" borderId="10" xfId="0" applyFont="1" applyBorder="1" applyAlignment="1">
      <alignment vertical="top" wrapText="1"/>
    </xf>
    <xf numFmtId="0" fontId="0" fillId="0" borderId="10" xfId="0" applyBorder="1" applyAlignment="1">
      <alignment vertical="top" wrapText="1"/>
    </xf>
    <xf numFmtId="0" fontId="2" fillId="0" borderId="0" xfId="58" applyFont="1" applyAlignment="1">
      <alignment horizontal="justify" vertical="top" wrapText="1"/>
      <protection/>
    </xf>
    <xf numFmtId="0" fontId="2" fillId="0" borderId="0" xfId="59" applyFont="1" applyAlignment="1">
      <alignment horizontal="justify" vertical="top" wrapText="1"/>
      <protection/>
    </xf>
    <xf numFmtId="0" fontId="2" fillId="0" borderId="0" xfId="58" applyFont="1" applyAlignment="1">
      <alignment horizontal="left" wrapText="1"/>
      <protection/>
    </xf>
    <xf numFmtId="0" fontId="2" fillId="0" borderId="14" xfId="58" applyFont="1" applyFill="1" applyBorder="1" applyAlignment="1">
      <alignment horizontal="left" vertical="center" wrapText="1"/>
      <protection/>
    </xf>
    <xf numFmtId="0" fontId="2" fillId="0" borderId="0" xfId="58" applyFont="1" applyAlignment="1">
      <alignment vertical="top" wrapText="1"/>
      <protection/>
    </xf>
    <xf numFmtId="0" fontId="2" fillId="0" borderId="0" xfId="58" applyFont="1" applyAlignment="1">
      <alignment horizontal="justify" wrapText="1"/>
      <protection/>
    </xf>
    <xf numFmtId="0" fontId="1" fillId="0" borderId="10" xfId="0" applyNumberFormat="1" applyFont="1" applyBorder="1" applyAlignment="1">
      <alignment horizontal="center" vertical="top"/>
    </xf>
    <xf numFmtId="0" fontId="2" fillId="0" borderId="10" xfId="0" applyNumberFormat="1" applyFont="1" applyBorder="1" applyAlignment="1">
      <alignment horizontal="center" vertical="top"/>
    </xf>
    <xf numFmtId="0" fontId="0" fillId="0" borderId="10" xfId="0" applyBorder="1" applyAlignment="1">
      <alignment horizontal="center" vertical="top"/>
    </xf>
    <xf numFmtId="0" fontId="2" fillId="33" borderId="0" xfId="0" applyFont="1" applyFill="1" applyAlignment="1">
      <alignment vertical="top" wrapText="1"/>
    </xf>
    <xf numFmtId="0" fontId="2" fillId="0" borderId="0" xfId="0" applyFont="1" applyAlignment="1">
      <alignment horizontal="justify" vertical="top" wrapText="1"/>
    </xf>
    <xf numFmtId="0" fontId="1" fillId="0" borderId="40" xfId="59" applyFont="1" applyBorder="1" applyAlignment="1">
      <alignment horizontal="justify" vertical="top" wrapText="1"/>
      <protection/>
    </xf>
    <xf numFmtId="0" fontId="2" fillId="33" borderId="0" xfId="0" applyFont="1" applyFill="1" applyBorder="1" applyAlignment="1">
      <alignment vertical="top" wrapText="1"/>
    </xf>
    <xf numFmtId="0" fontId="0" fillId="0" borderId="0" xfId="0" applyBorder="1" applyAlignment="1">
      <alignment vertical="top" wrapText="1"/>
    </xf>
    <xf numFmtId="0" fontId="2" fillId="33" borderId="10" xfId="0" applyFont="1" applyFill="1" applyBorder="1" applyAlignment="1">
      <alignment vertical="top" wrapText="1"/>
    </xf>
    <xf numFmtId="0" fontId="2" fillId="0" borderId="0" xfId="58" applyFont="1" applyFill="1" applyAlignment="1">
      <alignment horizontal="left" wrapText="1"/>
      <protection/>
    </xf>
    <xf numFmtId="0" fontId="2" fillId="33" borderId="0" xfId="0" applyFont="1" applyFill="1" applyAlignment="1">
      <alignment horizontal="right" wrapText="1"/>
    </xf>
    <xf numFmtId="0" fontId="24" fillId="0" borderId="0" xfId="0" applyFont="1" applyAlignment="1">
      <alignment horizontal="justify"/>
    </xf>
    <xf numFmtId="0" fontId="2" fillId="0" borderId="0" xfId="0" applyFont="1" applyAlignment="1">
      <alignment/>
    </xf>
    <xf numFmtId="0" fontId="2" fillId="0" borderId="0" xfId="58" applyFont="1" applyBorder="1" applyAlignment="1">
      <alignment horizontal="left" wrapText="1"/>
      <protection/>
    </xf>
    <xf numFmtId="0" fontId="2" fillId="0" borderId="10" xfId="58" applyFont="1" applyBorder="1" applyAlignment="1">
      <alignment horizontal="left" wrapText="1"/>
      <protection/>
    </xf>
    <xf numFmtId="0" fontId="2" fillId="0" borderId="0" xfId="58" applyFont="1" applyBorder="1" applyAlignment="1">
      <alignment horizontal="left"/>
      <protection/>
    </xf>
    <xf numFmtId="0" fontId="4" fillId="0" borderId="0" xfId="58" applyFont="1" applyBorder="1" applyAlignment="1">
      <alignment horizontal="right" wrapText="1"/>
      <protection/>
    </xf>
    <xf numFmtId="0" fontId="2" fillId="0" borderId="0" xfId="58" applyFont="1" applyAlignment="1">
      <alignment horizontal="justify" vertical="center"/>
      <protection/>
    </xf>
    <xf numFmtId="0" fontId="0" fillId="0" borderId="0" xfId="0" applyAlignment="1">
      <alignment horizontal="justify" vertical="center"/>
    </xf>
    <xf numFmtId="0" fontId="2" fillId="0" borderId="10" xfId="58" applyFont="1" applyBorder="1" applyAlignment="1">
      <alignment horizontal="left" indent="1"/>
      <protection/>
    </xf>
    <xf numFmtId="0" fontId="0" fillId="0" borderId="10" xfId="0" applyBorder="1" applyAlignment="1">
      <alignment horizontal="left"/>
    </xf>
    <xf numFmtId="0" fontId="2" fillId="0" borderId="0" xfId="58" applyFont="1" applyAlignment="1">
      <alignment horizontal="left" vertical="top" wrapText="1" indent="1"/>
      <protection/>
    </xf>
    <xf numFmtId="0" fontId="2" fillId="0" borderId="0" xfId="58" applyAlignment="1">
      <alignment horizontal="justify" vertical="top" wrapText="1"/>
      <protection/>
    </xf>
    <xf numFmtId="0" fontId="5" fillId="0" borderId="0" xfId="58" applyFont="1" applyFill="1" applyAlignment="1">
      <alignment horizontal="left" wrapText="1"/>
      <protection/>
    </xf>
    <xf numFmtId="0" fontId="5" fillId="0" borderId="0" xfId="58" applyFont="1" applyAlignment="1">
      <alignment horizontal="left" wrapText="1"/>
      <protection/>
    </xf>
    <xf numFmtId="0" fontId="2" fillId="0" borderId="0" xfId="58" applyFont="1" applyFill="1" applyBorder="1" applyAlignment="1">
      <alignment horizontal="justify"/>
      <protection/>
    </xf>
    <xf numFmtId="0" fontId="0" fillId="0" borderId="0" xfId="0" applyAlignment="1">
      <alignment horizontal="justify"/>
    </xf>
    <xf numFmtId="0" fontId="2" fillId="0" borderId="12" xfId="58" applyFont="1" applyFill="1" applyBorder="1" applyAlignment="1">
      <alignment wrapText="1"/>
      <protection/>
    </xf>
    <xf numFmtId="0" fontId="0" fillId="0" borderId="12" xfId="0" applyBorder="1" applyAlignment="1">
      <alignment wrapText="1"/>
    </xf>
    <xf numFmtId="0" fontId="2" fillId="0" borderId="0" xfId="58" applyFont="1" applyFill="1" applyAlignment="1">
      <alignment horizontal="justify" vertical="top" wrapText="1"/>
      <protection/>
    </xf>
    <xf numFmtId="0" fontId="2" fillId="0" borderId="0" xfId="58" applyFont="1" applyAlignment="1">
      <alignment wrapText="1"/>
      <protection/>
    </xf>
    <xf numFmtId="0" fontId="2" fillId="0" borderId="0" xfId="0" applyFont="1" applyAlignment="1">
      <alignment wrapText="1"/>
    </xf>
    <xf numFmtId="0" fontId="2" fillId="0" borderId="0" xfId="58" applyFont="1" applyAlignment="1">
      <alignment horizontal="justify" wrapText="1"/>
      <protection/>
    </xf>
    <xf numFmtId="0" fontId="2" fillId="0" borderId="14" xfId="58" applyFont="1" applyFill="1" applyBorder="1" applyAlignment="1">
      <alignment wrapText="1"/>
      <protection/>
    </xf>
    <xf numFmtId="0" fontId="2" fillId="0" borderId="14" xfId="0" applyFont="1" applyFill="1" applyBorder="1" applyAlignment="1">
      <alignment wrapText="1"/>
    </xf>
    <xf numFmtId="0" fontId="2" fillId="0" borderId="10" xfId="58" applyFont="1" applyFill="1" applyBorder="1" applyAlignment="1">
      <alignment wrapText="1"/>
      <protection/>
    </xf>
    <xf numFmtId="0" fontId="2" fillId="0" borderId="10" xfId="0" applyFont="1" applyFill="1" applyBorder="1" applyAlignment="1">
      <alignment wrapText="1"/>
    </xf>
    <xf numFmtId="0" fontId="2" fillId="0" borderId="0" xfId="58" applyFont="1" applyFill="1" applyAlignment="1">
      <alignment horizontal="justify" vertical="top" wrapText="1"/>
      <protection/>
    </xf>
    <xf numFmtId="0" fontId="2" fillId="0" borderId="0" xfId="0" applyFont="1" applyBorder="1" applyAlignment="1">
      <alignment horizontal="left" wrapText="1" indent="1"/>
    </xf>
    <xf numFmtId="0" fontId="2" fillId="0" borderId="10" xfId="0" applyFont="1" applyBorder="1" applyAlignment="1">
      <alignment horizontal="left" wrapText="1" indent="1"/>
    </xf>
    <xf numFmtId="0" fontId="2" fillId="0" borderId="0" xfId="0" applyFont="1" applyAlignment="1">
      <alignment horizontal="left" wrapText="1" indent="1"/>
    </xf>
    <xf numFmtId="0" fontId="2" fillId="0" borderId="0" xfId="58" applyFont="1" applyFill="1" applyAlignment="1">
      <alignment wrapText="1"/>
      <protection/>
    </xf>
    <xf numFmtId="0" fontId="2" fillId="0" borderId="0" xfId="58" applyFont="1" applyAlignment="1" quotePrefix="1">
      <alignment wrapText="1"/>
      <protection/>
    </xf>
    <xf numFmtId="0" fontId="2" fillId="0" borderId="0" xfId="58" applyFont="1" applyFill="1" applyAlignment="1">
      <alignment horizontal="left" wrapText="1"/>
      <protection/>
    </xf>
    <xf numFmtId="0" fontId="1" fillId="0" borderId="10" xfId="58" applyFont="1" applyBorder="1" applyAlignment="1">
      <alignment horizontal="center"/>
      <protection/>
    </xf>
    <xf numFmtId="0" fontId="1" fillId="0" borderId="14" xfId="58" applyFont="1" applyFill="1" applyBorder="1" applyAlignment="1">
      <alignment wrapText="1"/>
      <protection/>
    </xf>
    <xf numFmtId="0" fontId="1" fillId="0" borderId="14" xfId="0" applyFont="1" applyBorder="1" applyAlignment="1">
      <alignment/>
    </xf>
    <xf numFmtId="0" fontId="2" fillId="0" borderId="10" xfId="58" applyFont="1" applyBorder="1" applyAlignment="1">
      <alignment horizontal="left" wrapText="1" indent="1"/>
      <protection/>
    </xf>
    <xf numFmtId="0" fontId="0" fillId="0" borderId="10" xfId="0" applyBorder="1" applyAlignment="1">
      <alignment horizontal="left" wrapText="1" indent="1"/>
    </xf>
    <xf numFmtId="0" fontId="2" fillId="0" borderId="0" xfId="58" applyFont="1" applyAlignment="1">
      <alignment horizontal="left" wrapText="1" indent="1"/>
      <protection/>
    </xf>
    <xf numFmtId="0" fontId="0" fillId="0" borderId="0" xfId="0" applyAlignment="1">
      <alignment horizontal="left" wrapText="1" indent="1"/>
    </xf>
    <xf numFmtId="0" fontId="2" fillId="0" borderId="10" xfId="58" applyFont="1" applyFill="1" applyBorder="1" applyAlignment="1">
      <alignment vertical="center" wrapText="1"/>
      <protection/>
    </xf>
    <xf numFmtId="0" fontId="2" fillId="0" borderId="0" xfId="58" applyFont="1" applyFill="1" applyAlignment="1">
      <alignment horizontal="justify" vertical="center" wrapText="1"/>
      <protection/>
    </xf>
    <xf numFmtId="0" fontId="56" fillId="0" borderId="0" xfId="0" applyFont="1" applyFill="1" applyBorder="1" applyAlignment="1">
      <alignment horizontal="left" wrapText="1" indent="2"/>
    </xf>
    <xf numFmtId="0" fontId="56" fillId="0" borderId="0" xfId="0" applyFont="1" applyAlignment="1">
      <alignment horizontal="left" wrapText="1" indent="2"/>
    </xf>
    <xf numFmtId="0" fontId="0" fillId="0" borderId="22" xfId="0" applyBorder="1" applyAlignment="1">
      <alignment horizontal="left" wrapText="1" indent="2"/>
    </xf>
    <xf numFmtId="0" fontId="24" fillId="0" borderId="0" xfId="58" applyFont="1" applyFill="1" applyBorder="1" applyAlignment="1">
      <alignment horizontal="justify" wrapText="1"/>
      <protection/>
    </xf>
    <xf numFmtId="0" fontId="2" fillId="0" borderId="0" xfId="0" applyFont="1" applyAlignment="1">
      <alignment/>
    </xf>
    <xf numFmtId="0" fontId="2" fillId="0" borderId="0" xfId="0" applyFont="1" applyAlignment="1">
      <alignment horizontal="justify" wrapText="1"/>
    </xf>
    <xf numFmtId="0" fontId="52" fillId="0" borderId="0" xfId="58" applyFont="1" applyFill="1" applyBorder="1" applyAlignment="1">
      <alignment horizontal="justify" vertical="top" wrapText="1"/>
      <protection/>
    </xf>
    <xf numFmtId="0" fontId="56" fillId="0" borderId="0" xfId="0" applyFont="1" applyAlignment="1">
      <alignment horizontal="justify" vertical="top" wrapText="1"/>
    </xf>
    <xf numFmtId="0" fontId="2" fillId="0" borderId="0" xfId="58" applyFont="1" applyFill="1" applyBorder="1" applyAlignment="1">
      <alignment wrapText="1"/>
      <protection/>
    </xf>
    <xf numFmtId="0" fontId="2" fillId="0" borderId="10" xfId="0" applyFont="1" applyBorder="1" applyAlignment="1">
      <alignment wrapText="1"/>
    </xf>
    <xf numFmtId="0" fontId="2" fillId="0" borderId="0" xfId="0" applyFont="1" applyAlignment="1">
      <alignment vertical="top"/>
    </xf>
    <xf numFmtId="0" fontId="2" fillId="0" borderId="0" xfId="58" applyFont="1" applyFill="1" applyBorder="1" applyAlignment="1">
      <alignment horizontal="justify" vertical="top" wrapText="1"/>
      <protection/>
    </xf>
    <xf numFmtId="0" fontId="2" fillId="0" borderId="10" xfId="58" applyFont="1" applyFill="1" applyBorder="1" applyAlignment="1">
      <alignment horizontal="justify" vertical="center" wrapText="1"/>
      <protection/>
    </xf>
    <xf numFmtId="0" fontId="2" fillId="0" borderId="10" xfId="0" applyFont="1" applyBorder="1" applyAlignment="1">
      <alignment horizontal="justify" vertical="center" wrapText="1"/>
    </xf>
    <xf numFmtId="0" fontId="2" fillId="0" borderId="14" xfId="58" applyFont="1" applyFill="1" applyBorder="1" applyAlignment="1">
      <alignment horizontal="justify" vertical="center" wrapText="1"/>
      <protection/>
    </xf>
    <xf numFmtId="0" fontId="2" fillId="0" borderId="14" xfId="0" applyFont="1" applyBorder="1" applyAlignment="1">
      <alignment horizontal="justify" vertical="center" wrapText="1"/>
    </xf>
    <xf numFmtId="0" fontId="2" fillId="0" borderId="14" xfId="0" applyFont="1" applyBorder="1" applyAlignment="1">
      <alignment horizontal="left" wrapText="1"/>
    </xf>
    <xf numFmtId="0" fontId="4" fillId="0" borderId="0" xfId="58" applyFont="1" applyFill="1" applyAlignment="1">
      <alignment horizontal="right"/>
      <protection/>
    </xf>
    <xf numFmtId="0" fontId="1" fillId="0" borderId="0" xfId="58" applyFont="1" applyFill="1" applyBorder="1" applyAlignment="1">
      <alignment horizontal="center"/>
      <protection/>
    </xf>
    <xf numFmtId="0" fontId="52" fillId="0" borderId="0" xfId="58" applyFont="1" applyFill="1" applyAlignment="1">
      <alignment horizontal="left" vertical="top" wrapText="1"/>
      <protection/>
    </xf>
    <xf numFmtId="0" fontId="2" fillId="0" borderId="0" xfId="58" applyFont="1" applyFill="1" applyAlignment="1">
      <alignment horizontal="left" vertical="top" wrapText="1"/>
      <protection/>
    </xf>
    <xf numFmtId="0" fontId="57" fillId="0" borderId="14" xfId="0" applyFont="1" applyFill="1" applyBorder="1" applyAlignment="1">
      <alignment wrapText="1"/>
    </xf>
    <xf numFmtId="0" fontId="56" fillId="0" borderId="14" xfId="0" applyFont="1" applyBorder="1" applyAlignment="1">
      <alignment wrapText="1"/>
    </xf>
    <xf numFmtId="0" fontId="0" fillId="0" borderId="14" xfId="0" applyFont="1" applyBorder="1" applyAlignment="1">
      <alignment wrapText="1"/>
    </xf>
    <xf numFmtId="0" fontId="56" fillId="0" borderId="40" xfId="0" applyFont="1" applyFill="1" applyBorder="1" applyAlignment="1">
      <alignment horizontal="justify" wrapText="1"/>
    </xf>
    <xf numFmtId="0" fontId="56" fillId="0" borderId="40" xfId="0" applyFont="1" applyBorder="1" applyAlignment="1">
      <alignment horizontal="justify" wrapText="1"/>
    </xf>
    <xf numFmtId="0" fontId="0" fillId="0" borderId="40" xfId="0" applyBorder="1" applyAlignment="1">
      <alignment horizontal="justify" wrapText="1"/>
    </xf>
    <xf numFmtId="0" fontId="56" fillId="0" borderId="0" xfId="0" applyFont="1" applyFill="1" applyBorder="1" applyAlignment="1">
      <alignment horizontal="left" wrapText="1"/>
    </xf>
    <xf numFmtId="0" fontId="0" fillId="0" borderId="0" xfId="0" applyFont="1" applyFill="1" applyBorder="1" applyAlignment="1">
      <alignment horizontal="left" wrapText="1"/>
    </xf>
    <xf numFmtId="0" fontId="56"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63" fillId="0" borderId="0" xfId="0" applyFont="1" applyAlignment="1">
      <alignment horizontal="justify" vertical="top" wrapText="1"/>
    </xf>
    <xf numFmtId="0" fontId="52" fillId="0" borderId="0" xfId="0" applyFont="1" applyAlignment="1">
      <alignment vertical="top"/>
    </xf>
    <xf numFmtId="0" fontId="63" fillId="0" borderId="0" xfId="0" applyFont="1" applyAlignment="1">
      <alignment vertical="top" wrapText="1"/>
    </xf>
    <xf numFmtId="0" fontId="52" fillId="0" borderId="0" xfId="0" applyFont="1" applyBorder="1" applyAlignment="1">
      <alignment/>
    </xf>
    <xf numFmtId="0" fontId="1" fillId="0" borderId="0" xfId="0" applyFont="1" applyBorder="1" applyAlignment="1">
      <alignment horizontal="right" wrapText="1"/>
    </xf>
    <xf numFmtId="0" fontId="52" fillId="0" borderId="0" xfId="0" applyNumberFormat="1" applyFont="1" applyBorder="1" applyAlignment="1">
      <alignment wrapText="1"/>
    </xf>
    <xf numFmtId="0" fontId="2" fillId="0" borderId="0" xfId="0" applyNumberFormat="1" applyFont="1" applyBorder="1" applyAlignment="1">
      <alignment wrapText="1"/>
    </xf>
    <xf numFmtId="0" fontId="59" fillId="0" borderId="0" xfId="0" applyFont="1" applyBorder="1" applyAlignment="1">
      <alignment horizontal="left"/>
    </xf>
    <xf numFmtId="0" fontId="52" fillId="0" borderId="0" xfId="0" applyFont="1" applyAlignment="1">
      <alignment/>
    </xf>
    <xf numFmtId="0" fontId="52" fillId="0" borderId="10" xfId="0" applyNumberFormat="1" applyFont="1" applyBorder="1" applyAlignment="1">
      <alignment wrapText="1"/>
    </xf>
    <xf numFmtId="0" fontId="2" fillId="0" borderId="10" xfId="0" applyNumberFormat="1" applyFont="1" applyBorder="1" applyAlignment="1">
      <alignment wrapText="1"/>
    </xf>
    <xf numFmtId="0" fontId="59" fillId="33" borderId="10" xfId="0" applyFont="1" applyFill="1" applyBorder="1" applyAlignment="1">
      <alignment horizontal="center" vertical="top" wrapText="1"/>
    </xf>
    <xf numFmtId="0" fontId="23" fillId="33" borderId="10" xfId="0" applyFont="1" applyFill="1" applyBorder="1" applyAlignment="1">
      <alignment horizontal="center" vertical="top" wrapText="1"/>
    </xf>
    <xf numFmtId="0" fontId="52" fillId="33" borderId="10" xfId="0" applyFont="1" applyFill="1" applyBorder="1" applyAlignment="1">
      <alignment horizontal="center" wrapText="1"/>
    </xf>
    <xf numFmtId="0" fontId="2" fillId="33" borderId="10" xfId="0" applyFont="1" applyFill="1" applyBorder="1" applyAlignment="1">
      <alignment horizontal="center" wrapText="1"/>
    </xf>
    <xf numFmtId="0" fontId="63" fillId="33" borderId="0" xfId="0" applyFont="1" applyFill="1" applyBorder="1" applyAlignment="1">
      <alignment horizontal="justify" wrapText="1"/>
    </xf>
    <xf numFmtId="0" fontId="63" fillId="33" borderId="10" xfId="0" applyFont="1" applyFill="1" applyBorder="1" applyAlignment="1">
      <alignment horizontal="justify" wrapText="1"/>
    </xf>
    <xf numFmtId="0" fontId="56" fillId="33" borderId="0" xfId="0" applyFont="1" applyFill="1" applyBorder="1" applyAlignment="1">
      <alignment horizontal="justify" wrapText="1"/>
    </xf>
    <xf numFmtId="0" fontId="0" fillId="33" borderId="0" xfId="0" applyFill="1" applyBorder="1" applyAlignment="1">
      <alignment horizontal="justify" wrapText="1"/>
    </xf>
    <xf numFmtId="0" fontId="63" fillId="33" borderId="0" xfId="0" applyFont="1" applyFill="1" applyAlignment="1">
      <alignment horizontal="justify" wrapText="1"/>
    </xf>
    <xf numFmtId="0" fontId="56" fillId="33" borderId="0" xfId="0" applyFont="1" applyFill="1" applyAlignment="1">
      <alignment horizontal="justify" wrapText="1"/>
    </xf>
    <xf numFmtId="0" fontId="0" fillId="33" borderId="0" xfId="0" applyFill="1" applyAlignment="1">
      <alignment horizontal="justify" wrapText="1"/>
    </xf>
    <xf numFmtId="0" fontId="52" fillId="33" borderId="0" xfId="0" applyFont="1" applyFill="1" applyAlignment="1">
      <alignment horizontal="justify" wrapText="1"/>
    </xf>
    <xf numFmtId="0" fontId="2" fillId="33" borderId="0" xfId="0" applyFont="1" applyFill="1" applyAlignment="1">
      <alignment horizontal="justify" wrapText="1"/>
    </xf>
    <xf numFmtId="49" fontId="51" fillId="0" borderId="0"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49" fontId="52" fillId="0" borderId="0" xfId="0" applyNumberFormat="1" applyFont="1" applyAlignment="1">
      <alignment vertical="top" wrapText="1"/>
    </xf>
    <xf numFmtId="0" fontId="56" fillId="0" borderId="0" xfId="0" applyFont="1" applyAlignment="1">
      <alignment wrapText="1"/>
    </xf>
    <xf numFmtId="49" fontId="52" fillId="0" borderId="0" xfId="0" applyNumberFormat="1" applyFont="1" applyBorder="1" applyAlignment="1">
      <alignment horizontal="justify" vertical="top"/>
    </xf>
    <xf numFmtId="49" fontId="2" fillId="0" borderId="0" xfId="0" applyNumberFormat="1" applyFont="1" applyBorder="1" applyAlignment="1">
      <alignment horizontal="justify" vertical="top"/>
    </xf>
    <xf numFmtId="177" fontId="2" fillId="0" borderId="10" xfId="0" applyNumberFormat="1" applyFont="1" applyBorder="1" applyAlignment="1" quotePrefix="1">
      <alignment horizontal="center" wrapText="1"/>
    </xf>
    <xf numFmtId="0" fontId="1" fillId="0" borderId="10" xfId="0" applyFont="1" applyBorder="1" applyAlignment="1">
      <alignment horizontal="center" wrapText="1"/>
    </xf>
    <xf numFmtId="0" fontId="52" fillId="0" borderId="0" xfId="0" applyFont="1" applyAlignment="1">
      <alignment wrapText="1"/>
    </xf>
    <xf numFmtId="0" fontId="56" fillId="0" borderId="0" xfId="0" applyFont="1" applyAlignment="1">
      <alignment/>
    </xf>
    <xf numFmtId="49" fontId="52" fillId="0" borderId="14" xfId="0" applyNumberFormat="1" applyFont="1" applyBorder="1" applyAlignment="1">
      <alignment vertical="top"/>
    </xf>
    <xf numFmtId="0" fontId="52" fillId="0" borderId="14" xfId="0" applyFont="1" applyBorder="1" applyAlignment="1">
      <alignment vertical="top"/>
    </xf>
    <xf numFmtId="0" fontId="2" fillId="0" borderId="14" xfId="0" applyFont="1" applyBorder="1" applyAlignment="1">
      <alignment vertical="top"/>
    </xf>
    <xf numFmtId="0" fontId="4" fillId="0" borderId="0" xfId="0" applyFont="1" applyAlignment="1">
      <alignment horizontal="center" vertical="top"/>
    </xf>
    <xf numFmtId="0" fontId="2" fillId="0" borderId="0" xfId="0" applyFont="1" applyAlignment="1">
      <alignment horizontal="center"/>
    </xf>
    <xf numFmtId="49" fontId="52" fillId="0" borderId="0" xfId="0" applyNumberFormat="1" applyFont="1" applyAlignment="1">
      <alignment horizontal="left" vertical="top" wrapText="1"/>
    </xf>
    <xf numFmtId="49" fontId="2" fillId="0" borderId="0" xfId="0" applyNumberFormat="1" applyFont="1" applyAlignment="1">
      <alignment horizontal="left" vertical="top" wrapText="1"/>
    </xf>
    <xf numFmtId="49" fontId="52" fillId="0" borderId="0" xfId="0" applyNumberFormat="1" applyFont="1" applyBorder="1" applyAlignment="1">
      <alignment horizontal="justify" vertical="top" wrapText="1"/>
    </xf>
    <xf numFmtId="0" fontId="52" fillId="0" borderId="0" xfId="0" applyFont="1" applyBorder="1" applyAlignment="1">
      <alignment horizontal="justify"/>
    </xf>
    <xf numFmtId="0" fontId="2" fillId="0" borderId="0" xfId="0" applyFont="1" applyBorder="1" applyAlignment="1">
      <alignment horizontal="justify"/>
    </xf>
    <xf numFmtId="49" fontId="52" fillId="0" borderId="0" xfId="0" applyNumberFormat="1" applyFont="1" applyAlignment="1">
      <alignment horizontal="justify" vertical="top" wrapText="1"/>
    </xf>
    <xf numFmtId="0" fontId="2" fillId="0" borderId="0" xfId="0" applyFont="1" applyAlignment="1">
      <alignment wrapText="1"/>
    </xf>
    <xf numFmtId="49" fontId="52" fillId="0" borderId="0" xfId="0" applyNumberFormat="1" applyFont="1" applyAlignment="1">
      <alignment horizontal="justify" vertical="top"/>
    </xf>
    <xf numFmtId="0" fontId="52" fillId="0" borderId="0" xfId="0" applyFont="1" applyAlignment="1">
      <alignment horizontal="justify"/>
    </xf>
    <xf numFmtId="0" fontId="2" fillId="0" borderId="0" xfId="0" applyFont="1" applyAlignment="1">
      <alignment horizontal="justify"/>
    </xf>
    <xf numFmtId="0" fontId="51" fillId="0" borderId="10" xfId="0" applyFont="1" applyFill="1" applyBorder="1" applyAlignment="1">
      <alignment horizontal="left" vertical="top"/>
    </xf>
    <xf numFmtId="0" fontId="1" fillId="0" borderId="10" xfId="0" applyFont="1" applyBorder="1" applyAlignment="1">
      <alignment horizontal="center" vertical="top"/>
    </xf>
    <xf numFmtId="0" fontId="2" fillId="0" borderId="10" xfId="0" applyNumberFormat="1" applyFont="1" applyFill="1" applyBorder="1" applyAlignment="1" quotePrefix="1">
      <alignment horizontal="center" vertical="top" wrapText="1"/>
    </xf>
    <xf numFmtId="177" fontId="1" fillId="0" borderId="10" xfId="0" applyNumberFormat="1" applyFont="1" applyFill="1" applyBorder="1" applyAlignment="1" quotePrefix="1">
      <alignment horizontal="center" vertical="top" wrapText="1"/>
    </xf>
    <xf numFmtId="0" fontId="0" fillId="0" borderId="10" xfId="0" applyBorder="1" applyAlignment="1">
      <alignment horizontal="center" vertical="top" wrapText="1"/>
    </xf>
    <xf numFmtId="0" fontId="2" fillId="0" borderId="10" xfId="0" applyFont="1" applyBorder="1" applyAlignment="1">
      <alignment horizontal="center" vertical="top"/>
    </xf>
    <xf numFmtId="0" fontId="52" fillId="33" borderId="0" xfId="58" applyFont="1" applyFill="1" applyBorder="1" applyAlignment="1">
      <alignment horizontal="left" wrapText="1"/>
      <protection/>
    </xf>
    <xf numFmtId="0" fontId="52" fillId="33" borderId="0" xfId="0" applyFont="1" applyFill="1" applyAlignment="1">
      <alignment wrapText="1"/>
    </xf>
    <xf numFmtId="0" fontId="52" fillId="33" borderId="14" xfId="58" applyFont="1" applyFill="1" applyBorder="1" applyAlignment="1">
      <alignment horizontal="left" wrapText="1"/>
      <protection/>
    </xf>
    <xf numFmtId="0" fontId="52" fillId="33" borderId="10" xfId="58" applyFont="1" applyFill="1" applyBorder="1" applyAlignment="1">
      <alignment horizontal="left" wrapText="1"/>
      <protection/>
    </xf>
    <xf numFmtId="0" fontId="52" fillId="33" borderId="11" xfId="58" applyFont="1" applyFill="1" applyBorder="1" applyAlignment="1">
      <alignment horizontal="left" wrapText="1"/>
      <protection/>
    </xf>
    <xf numFmtId="0" fontId="52" fillId="33" borderId="0" xfId="58" applyFont="1" applyFill="1" applyBorder="1" applyAlignment="1">
      <alignment horizontal="left" wrapText="1" indent="1"/>
      <protection/>
    </xf>
    <xf numFmtId="0" fontId="52" fillId="33" borderId="10" xfId="0" applyFont="1" applyFill="1" applyBorder="1" applyAlignment="1">
      <alignment horizontal="left" wrapText="1"/>
    </xf>
    <xf numFmtId="0" fontId="63" fillId="33" borderId="10" xfId="0" applyFont="1" applyFill="1" applyBorder="1" applyAlignment="1">
      <alignment wrapText="1"/>
    </xf>
    <xf numFmtId="0" fontId="63" fillId="33" borderId="11" xfId="0" applyFont="1" applyFill="1" applyBorder="1" applyAlignment="1">
      <alignment wrapText="1"/>
    </xf>
    <xf numFmtId="0" fontId="52" fillId="33" borderId="0" xfId="0" applyFont="1" applyFill="1" applyBorder="1" applyAlignment="1">
      <alignment horizontal="justify" wrapText="1"/>
    </xf>
    <xf numFmtId="0" fontId="56" fillId="0" borderId="0" xfId="0" applyFont="1" applyAlignment="1">
      <alignment horizontal="justify" wrapText="1"/>
    </xf>
    <xf numFmtId="0" fontId="51" fillId="33" borderId="0" xfId="58" applyFont="1" applyFill="1" applyAlignment="1">
      <alignment horizontal="left"/>
      <protection/>
    </xf>
    <xf numFmtId="0" fontId="63" fillId="33" borderId="0" xfId="0" applyFont="1" applyFill="1" applyAlignment="1">
      <alignment wrapText="1"/>
    </xf>
    <xf numFmtId="0" fontId="63" fillId="33" borderId="14" xfId="0" applyFont="1" applyFill="1" applyBorder="1" applyAlignment="1">
      <alignment wrapText="1"/>
    </xf>
    <xf numFmtId="0" fontId="63" fillId="33" borderId="0" xfId="0" applyFont="1" applyFill="1" applyBorder="1" applyAlignment="1">
      <alignment wrapText="1"/>
    </xf>
    <xf numFmtId="0" fontId="63" fillId="33" borderId="10" xfId="0" applyFont="1" applyFill="1" applyBorder="1" applyAlignment="1">
      <alignment vertical="top" wrapText="1"/>
    </xf>
    <xf numFmtId="0" fontId="63" fillId="33" borderId="0" xfId="0" applyFont="1" applyFill="1" applyBorder="1" applyAlignment="1">
      <alignment vertical="top" wrapText="1"/>
    </xf>
    <xf numFmtId="0" fontId="63" fillId="33" borderId="0" xfId="0" applyFont="1" applyFill="1" applyAlignment="1">
      <alignment vertical="top" wrapText="1"/>
    </xf>
    <xf numFmtId="0" fontId="24" fillId="33" borderId="10" xfId="0" applyFont="1" applyFill="1" applyBorder="1" applyAlignment="1">
      <alignment horizontal="center" vertical="top" wrapText="1"/>
    </xf>
    <xf numFmtId="0" fontId="67" fillId="33" borderId="0" xfId="0" applyFont="1" applyFill="1" applyAlignment="1">
      <alignment horizontal="justify" wrapText="1"/>
    </xf>
    <xf numFmtId="0" fontId="52" fillId="0" borderId="0" xfId="58" applyFont="1" applyFill="1" applyBorder="1" applyAlignment="1">
      <alignment horizontal="left" wrapText="1" indent="1"/>
      <protection/>
    </xf>
    <xf numFmtId="0" fontId="54" fillId="0" borderId="0" xfId="58" applyFont="1" applyFill="1" applyBorder="1" applyAlignment="1">
      <alignment/>
      <protection/>
    </xf>
    <xf numFmtId="0" fontId="52" fillId="0" borderId="10" xfId="58" applyFont="1" applyFill="1" applyBorder="1" applyAlignment="1">
      <alignment horizontal="left" wrapText="1" indent="1"/>
      <protection/>
    </xf>
    <xf numFmtId="0" fontId="56" fillId="0" borderId="10" xfId="0" applyFont="1" applyBorder="1" applyAlignment="1">
      <alignment wrapText="1"/>
    </xf>
    <xf numFmtId="0" fontId="52" fillId="0" borderId="13" xfId="58" applyFont="1" applyFill="1" applyBorder="1" applyAlignment="1">
      <alignment horizontal="left" wrapText="1" indent="1"/>
      <protection/>
    </xf>
    <xf numFmtId="0" fontId="56" fillId="0" borderId="13" xfId="0" applyFont="1" applyBorder="1" applyAlignment="1">
      <alignment wrapText="1"/>
    </xf>
    <xf numFmtId="0" fontId="56" fillId="0" borderId="0" xfId="0" applyFont="1" applyBorder="1" applyAlignment="1">
      <alignment horizontal="left" indent="1"/>
    </xf>
    <xf numFmtId="0" fontId="52" fillId="0" borderId="0" xfId="58" applyFont="1" applyAlignment="1">
      <alignment horizontal="left" vertical="top" wrapText="1"/>
      <protection/>
    </xf>
    <xf numFmtId="0" fontId="54" fillId="0" borderId="0" xfId="58" applyFont="1" applyFill="1" applyBorder="1" applyAlignment="1">
      <alignment horizontal="left"/>
      <protection/>
    </xf>
    <xf numFmtId="0" fontId="51" fillId="0" borderId="0" xfId="58" applyFont="1" applyFill="1" applyBorder="1" applyAlignment="1">
      <alignment horizontal="left" wrapText="1" indent="1"/>
      <protection/>
    </xf>
    <xf numFmtId="0" fontId="57" fillId="0" borderId="0" xfId="0" applyFont="1" applyAlignment="1">
      <alignment wrapText="1"/>
    </xf>
    <xf numFmtId="0" fontId="51" fillId="0" borderId="10" xfId="58" applyFont="1" applyFill="1" applyBorder="1" applyAlignment="1">
      <alignment horizontal="left" wrapText="1" indent="1"/>
      <protection/>
    </xf>
    <xf numFmtId="0" fontId="57" fillId="0" borderId="10" xfId="0" applyFont="1" applyBorder="1" applyAlignment="1">
      <alignment wrapText="1"/>
    </xf>
    <xf numFmtId="0" fontId="56" fillId="0" borderId="10" xfId="0" applyFont="1" applyBorder="1" applyAlignment="1">
      <alignment horizontal="left" indent="1"/>
    </xf>
    <xf numFmtId="0" fontId="52" fillId="0" borderId="0" xfId="58" applyFont="1" applyAlignment="1">
      <alignment horizontal="justify" vertical="top" wrapText="1"/>
      <protection/>
    </xf>
    <xf numFmtId="0" fontId="52" fillId="0" borderId="0" xfId="58" applyFont="1" applyAlignment="1">
      <alignment wrapText="1"/>
      <protection/>
    </xf>
    <xf numFmtId="0" fontId="51" fillId="0" borderId="0" xfId="58" applyFont="1" applyBorder="1" applyAlignment="1">
      <alignment horizontal="left" wrapText="1"/>
      <protection/>
    </xf>
    <xf numFmtId="0" fontId="51" fillId="0" borderId="10" xfId="58" applyFont="1" applyBorder="1" applyAlignment="1">
      <alignment horizontal="left" wrapText="1"/>
      <protection/>
    </xf>
    <xf numFmtId="0" fontId="51" fillId="0" borderId="0" xfId="58" applyFont="1" applyBorder="1" applyAlignment="1">
      <alignment horizontal="right" wrapText="1"/>
      <protection/>
    </xf>
    <xf numFmtId="0" fontId="51" fillId="0" borderId="10" xfId="58" applyFont="1" applyBorder="1" applyAlignment="1">
      <alignment horizontal="right" wrapText="1"/>
      <protection/>
    </xf>
    <xf numFmtId="0" fontId="56" fillId="33" borderId="0" xfId="0" applyFont="1" applyFill="1" applyAlignment="1">
      <alignment wrapText="1"/>
    </xf>
    <xf numFmtId="0" fontId="0" fillId="33" borderId="0" xfId="0" applyFill="1" applyAlignment="1">
      <alignment wrapText="1"/>
    </xf>
    <xf numFmtId="0" fontId="52" fillId="33" borderId="0" xfId="58" applyFont="1" applyFill="1" applyAlignment="1">
      <alignment horizontal="justify" wrapText="1"/>
      <protection/>
    </xf>
    <xf numFmtId="0" fontId="2" fillId="33" borderId="0" xfId="58" applyFill="1" applyAlignment="1">
      <alignment horizontal="justify" wrapText="1"/>
      <protection/>
    </xf>
    <xf numFmtId="0" fontId="4" fillId="33" borderId="0" xfId="58" applyFont="1" applyFill="1" applyBorder="1" applyAlignment="1">
      <alignment horizontal="right"/>
      <protection/>
    </xf>
    <xf numFmtId="0" fontId="0" fillId="33" borderId="0" xfId="0" applyFill="1" applyAlignment="1">
      <alignment horizontal="right"/>
    </xf>
    <xf numFmtId="0" fontId="51" fillId="33" borderId="0" xfId="0" applyFont="1" applyFill="1" applyAlignment="1">
      <alignment horizontal="justify" wrapText="1"/>
    </xf>
    <xf numFmtId="0" fontId="52" fillId="33" borderId="0" xfId="0" applyFont="1" applyFill="1" applyAlignment="1">
      <alignment horizontal="justify" vertical="top" wrapText="1"/>
    </xf>
    <xf numFmtId="0" fontId="56" fillId="33" borderId="0" xfId="0" applyFont="1" applyFill="1" applyAlignment="1">
      <alignment vertical="top" wrapText="1"/>
    </xf>
    <xf numFmtId="0" fontId="0" fillId="33" borderId="0" xfId="0" applyFill="1" applyAlignment="1">
      <alignment vertical="top" wrapText="1"/>
    </xf>
    <xf numFmtId="0" fontId="75" fillId="33" borderId="0" xfId="0" applyFont="1" applyFill="1" applyAlignment="1">
      <alignment horizontal="justify" vertical="top" wrapText="1"/>
    </xf>
    <xf numFmtId="0" fontId="1" fillId="33" borderId="0" xfId="0" applyFont="1" applyFill="1" applyAlignment="1">
      <alignment horizontal="center"/>
    </xf>
    <xf numFmtId="0" fontId="0" fillId="33" borderId="0" xfId="0" applyFill="1" applyAlignment="1">
      <alignment/>
    </xf>
    <xf numFmtId="0" fontId="2" fillId="33" borderId="0" xfId="0" applyFont="1" applyFill="1" applyAlignment="1">
      <alignment horizontal="center"/>
    </xf>
    <xf numFmtId="0" fontId="0" fillId="33" borderId="0" xfId="0" applyFont="1" applyFill="1" applyAlignment="1">
      <alignment/>
    </xf>
    <xf numFmtId="0" fontId="51" fillId="33" borderId="14" xfId="0" applyFont="1" applyFill="1" applyBorder="1" applyAlignment="1">
      <alignment wrapText="1"/>
    </xf>
    <xf numFmtId="0" fontId="0" fillId="0" borderId="14" xfId="0" applyBorder="1" applyAlignment="1">
      <alignment wrapText="1"/>
    </xf>
    <xf numFmtId="0" fontId="52" fillId="33" borderId="0" xfId="0" applyFont="1" applyFill="1" applyAlignment="1">
      <alignment horizontal="left" wrapText="1"/>
    </xf>
    <xf numFmtId="0" fontId="2" fillId="33" borderId="0" xfId="0" applyFont="1" applyFill="1" applyAlignment="1">
      <alignment horizontal="left" wrapText="1"/>
    </xf>
    <xf numFmtId="0" fontId="52" fillId="33" borderId="0" xfId="58" applyFont="1" applyFill="1" applyAlignment="1">
      <alignment vertical="center" wrapText="1"/>
      <protection/>
    </xf>
    <xf numFmtId="0" fontId="2" fillId="33" borderId="0" xfId="58" applyFill="1" applyAlignment="1">
      <alignment vertical="center" wrapText="1"/>
      <protection/>
    </xf>
    <xf numFmtId="0" fontId="54" fillId="33" borderId="0" xfId="58" applyFont="1" applyFill="1" applyBorder="1" applyAlignment="1">
      <alignment horizontal="right"/>
      <protection/>
    </xf>
    <xf numFmtId="0" fontId="63" fillId="33" borderId="0" xfId="0" applyFont="1" applyFill="1" applyAlignment="1">
      <alignment horizontal="justify" vertical="top" wrapText="1"/>
    </xf>
    <xf numFmtId="0" fontId="56" fillId="33" borderId="0" xfId="0" applyFont="1" applyFill="1" applyAlignment="1">
      <alignment horizontal="justify" vertical="top" wrapText="1"/>
    </xf>
    <xf numFmtId="0" fontId="0" fillId="33" borderId="0" xfId="0" applyFill="1" applyAlignment="1">
      <alignment horizontal="justify" vertical="top" wrapText="1"/>
    </xf>
    <xf numFmtId="0" fontId="51" fillId="33" borderId="0" xfId="0" applyFont="1" applyFill="1" applyBorder="1" applyAlignment="1">
      <alignment horizontal="justify" wrapText="1"/>
    </xf>
    <xf numFmtId="0" fontId="51" fillId="33" borderId="10" xfId="0" applyFont="1" applyFill="1" applyBorder="1" applyAlignment="1">
      <alignment horizontal="justify" wrapText="1"/>
    </xf>
    <xf numFmtId="0" fontId="52" fillId="33" borderId="10" xfId="0" applyFont="1" applyFill="1" applyBorder="1" applyAlignment="1">
      <alignment horizontal="justify" wrapText="1"/>
    </xf>
    <xf numFmtId="0" fontId="52" fillId="33" borderId="10" xfId="0" applyFont="1" applyFill="1" applyBorder="1" applyAlignment="1">
      <alignment horizontal="justify" vertical="top" wrapText="1"/>
    </xf>
    <xf numFmtId="0" fontId="52" fillId="33" borderId="0" xfId="0" applyFont="1" applyFill="1" applyBorder="1" applyAlignment="1">
      <alignment horizontal="justify" vertical="top" wrapText="1"/>
    </xf>
    <xf numFmtId="0" fontId="52" fillId="33" borderId="11" xfId="0" applyFont="1" applyFill="1" applyBorder="1" applyAlignment="1">
      <alignment horizontal="justify" vertical="top" wrapText="1"/>
    </xf>
    <xf numFmtId="0" fontId="52" fillId="0" borderId="0" xfId="0" applyFont="1" applyAlignment="1">
      <alignment horizontal="left" wrapText="1" indent="1"/>
    </xf>
    <xf numFmtId="0" fontId="52" fillId="0" borderId="0" xfId="0" applyFont="1" applyAlignment="1">
      <alignment horizontal="left" vertical="center" wrapText="1" indent="1"/>
    </xf>
    <xf numFmtId="0" fontId="52" fillId="0" borderId="0" xfId="0" applyFont="1" applyAlignment="1">
      <alignment/>
    </xf>
    <xf numFmtId="0" fontId="52" fillId="0" borderId="0" xfId="58" applyFont="1" applyAlignment="1">
      <alignment horizontal="justify" wrapText="1"/>
      <protection/>
    </xf>
    <xf numFmtId="0" fontId="52" fillId="0" borderId="0" xfId="0" applyFont="1" applyAlignment="1">
      <alignment horizontal="justify" vertical="top" wrapText="1"/>
    </xf>
    <xf numFmtId="0" fontId="52" fillId="0" borderId="0" xfId="0" applyFont="1" applyBorder="1" applyAlignment="1">
      <alignment horizontal="justify" vertical="top" wrapText="1"/>
    </xf>
    <xf numFmtId="0" fontId="2" fillId="0" borderId="0" xfId="0" applyFont="1" applyBorder="1" applyAlignment="1">
      <alignment horizontal="justify" vertical="top" wrapText="1"/>
    </xf>
    <xf numFmtId="0" fontId="52" fillId="0" borderId="0" xfId="0" applyFont="1" applyAlignment="1">
      <alignment horizontal="left" wrapText="1"/>
    </xf>
    <xf numFmtId="0" fontId="52" fillId="0" borderId="0" xfId="0" applyFont="1" applyBorder="1" applyAlignment="1">
      <alignment horizontal="left" wrapText="1"/>
    </xf>
    <xf numFmtId="0" fontId="51" fillId="0" borderId="12" xfId="0" applyFont="1" applyBorder="1" applyAlignment="1">
      <alignment horizontal="left" wrapText="1"/>
    </xf>
    <xf numFmtId="0" fontId="63" fillId="0" borderId="0" xfId="0" applyFont="1" applyBorder="1" applyAlignment="1">
      <alignment horizontal="left" wrapText="1"/>
    </xf>
    <xf numFmtId="0" fontId="52" fillId="0" borderId="0" xfId="0" applyFont="1" applyAlignment="1">
      <alignment horizontal="right" wrapText="1" indent="1"/>
    </xf>
    <xf numFmtId="0" fontId="2" fillId="0" borderId="0" xfId="0" applyFont="1" applyAlignment="1">
      <alignment horizontal="right" wrapText="1"/>
    </xf>
    <xf numFmtId="0" fontId="51" fillId="0" borderId="0" xfId="58" applyFont="1" applyAlignment="1">
      <alignment horizontal="left" wrapText="1"/>
      <protection/>
    </xf>
    <xf numFmtId="0" fontId="52" fillId="0" borderId="0" xfId="58" applyFont="1" applyBorder="1" applyAlignment="1">
      <alignment horizontal="left" wrapText="1" indent="1"/>
      <protection/>
    </xf>
    <xf numFmtId="0" fontId="0" fillId="33" borderId="0" xfId="0" applyFont="1" applyFill="1" applyAlignment="1">
      <alignment horizontal="justify" wrapText="1"/>
    </xf>
    <xf numFmtId="0" fontId="65" fillId="33" borderId="0" xfId="0" applyFont="1" applyFill="1" applyAlignment="1">
      <alignment horizontal="left" vertical="top" wrapText="1"/>
    </xf>
    <xf numFmtId="0" fontId="72" fillId="33" borderId="0" xfId="0" applyFont="1" applyFill="1" applyAlignment="1">
      <alignment horizontal="left" vertical="top" wrapText="1"/>
    </xf>
    <xf numFmtId="0" fontId="44" fillId="33" borderId="0" xfId="0" applyFont="1" applyFill="1" applyAlignment="1">
      <alignment horizontal="left" vertical="top" wrapText="1"/>
    </xf>
    <xf numFmtId="0" fontId="57" fillId="33" borderId="0" xfId="0" applyFont="1" applyFill="1" applyBorder="1" applyAlignment="1">
      <alignment vertical="top" wrapText="1"/>
    </xf>
    <xf numFmtId="0" fontId="57" fillId="33" borderId="0" xfId="0" applyFont="1" applyFill="1" applyBorder="1" applyAlignment="1">
      <alignment horizontal="right" vertical="top" wrapText="1"/>
    </xf>
    <xf numFmtId="0" fontId="17" fillId="33" borderId="0" xfId="0" applyFont="1" applyFill="1" applyBorder="1" applyAlignment="1">
      <alignment horizontal="right" vertical="top" wrapText="1"/>
    </xf>
    <xf numFmtId="0" fontId="57" fillId="33" borderId="10" xfId="0" applyFont="1" applyFill="1" applyBorder="1" applyAlignment="1">
      <alignment horizontal="center" vertical="top" wrapText="1"/>
    </xf>
    <xf numFmtId="0" fontId="17" fillId="33" borderId="10" xfId="0" applyFont="1" applyFill="1" applyBorder="1" applyAlignment="1">
      <alignment horizontal="center" vertical="top" wrapText="1"/>
    </xf>
    <xf numFmtId="0" fontId="0" fillId="33" borderId="0" xfId="0" applyFont="1" applyFill="1" applyAlignment="1">
      <alignment horizontal="justify" vertical="top" wrapText="1"/>
    </xf>
    <xf numFmtId="0" fontId="17" fillId="33" borderId="10" xfId="0" applyFont="1" applyFill="1" applyBorder="1" applyAlignment="1">
      <alignment horizontal="center"/>
    </xf>
    <xf numFmtId="0" fontId="65" fillId="33" borderId="0" xfId="0" applyFont="1" applyFill="1" applyAlignment="1">
      <alignment vertical="top"/>
    </xf>
    <xf numFmtId="0" fontId="30" fillId="33" borderId="0" xfId="0" applyFont="1" applyFill="1" applyAlignment="1">
      <alignment horizontal="left" vertical="top" wrapText="1"/>
    </xf>
    <xf numFmtId="0" fontId="51" fillId="0" borderId="10" xfId="58" applyFont="1" applyBorder="1" applyAlignment="1">
      <alignment/>
      <protection/>
    </xf>
    <xf numFmtId="0" fontId="56" fillId="0" borderId="10" xfId="0" applyFont="1" applyBorder="1" applyAlignment="1">
      <alignment/>
    </xf>
    <xf numFmtId="0" fontId="52" fillId="0" borderId="0" xfId="0" applyFont="1" applyAlignment="1">
      <alignment horizontal="justify" wrapText="1"/>
    </xf>
    <xf numFmtId="0" fontId="52" fillId="0" borderId="0" xfId="58" applyFont="1" applyAlignment="1">
      <alignment/>
      <protection/>
    </xf>
    <xf numFmtId="0" fontId="2" fillId="0" borderId="0" xfId="0" applyFont="1" applyBorder="1" applyAlignment="1">
      <alignment horizontal="right" wrapText="1"/>
    </xf>
    <xf numFmtId="0" fontId="0" fillId="0" borderId="0" xfId="0" applyFont="1" applyAlignment="1">
      <alignment horizontal="right"/>
    </xf>
    <xf numFmtId="3" fontId="2" fillId="0" borderId="12" xfId="0" applyNumberFormat="1" applyFont="1" applyBorder="1" applyAlignment="1">
      <alignment horizontal="right" wrapText="1"/>
    </xf>
    <xf numFmtId="0" fontId="0" fillId="0" borderId="12" xfId="0" applyFont="1" applyBorder="1" applyAlignment="1">
      <alignment horizontal="right"/>
    </xf>
    <xf numFmtId="0" fontId="2" fillId="0" borderId="10" xfId="0" applyFont="1" applyBorder="1" applyAlignment="1">
      <alignment horizontal="center" wrapText="1"/>
    </xf>
    <xf numFmtId="0" fontId="52" fillId="0" borderId="0" xfId="0" applyFont="1" applyAlignment="1">
      <alignment horizontal="right" wrapText="1"/>
    </xf>
    <xf numFmtId="0" fontId="52" fillId="0" borderId="10" xfId="0" applyFont="1" applyBorder="1" applyAlignment="1">
      <alignment horizontal="center" wrapText="1"/>
    </xf>
    <xf numFmtId="0" fontId="51" fillId="0" borderId="0" xfId="0" applyFont="1" applyAlignment="1">
      <alignment horizontal="left" wrapText="1"/>
    </xf>
    <xf numFmtId="0" fontId="2" fillId="0" borderId="0" xfId="0" applyFont="1" applyAlignment="1">
      <alignment horizontal="center" wrapText="1"/>
    </xf>
    <xf numFmtId="0" fontId="0" fillId="0" borderId="0" xfId="0" applyFont="1" applyAlignment="1">
      <alignment horizontal="center" wrapText="1"/>
    </xf>
    <xf numFmtId="0" fontId="0" fillId="0" borderId="10" xfId="0" applyFont="1" applyBorder="1" applyAlignment="1">
      <alignment horizontal="center" wrapText="1"/>
    </xf>
    <xf numFmtId="0" fontId="0" fillId="0" borderId="0" xfId="58" applyFont="1" applyAlignment="1">
      <alignment horizontal="justify" vertical="top" wrapText="1"/>
      <protection/>
    </xf>
    <xf numFmtId="186" fontId="17" fillId="0" borderId="0" xfId="58" applyNumberFormat="1" applyFont="1" applyBorder="1" applyAlignment="1">
      <alignment horizontal="right" wrapText="1"/>
      <protection/>
    </xf>
    <xf numFmtId="0" fontId="30" fillId="0" borderId="0" xfId="58" applyFont="1" applyBorder="1" applyAlignment="1">
      <alignment wrapText="1"/>
      <protection/>
    </xf>
    <xf numFmtId="0" fontId="0" fillId="0" borderId="14" xfId="58" applyFont="1" applyBorder="1" applyAlignment="1">
      <alignment horizontal="left" wrapText="1"/>
      <protection/>
    </xf>
    <xf numFmtId="0" fontId="0" fillId="0" borderId="0" xfId="58" applyFont="1" applyBorder="1" applyAlignment="1">
      <alignment horizontal="justify" vertical="top" wrapText="1"/>
      <protection/>
    </xf>
    <xf numFmtId="0" fontId="0" fillId="33" borderId="0" xfId="58" applyFont="1" applyFill="1" applyBorder="1" applyAlignment="1">
      <alignment horizontal="justify" vertical="top" wrapText="1"/>
      <protection/>
    </xf>
    <xf numFmtId="0" fontId="56" fillId="33" borderId="0" xfId="58" applyFont="1" applyFill="1" applyBorder="1" applyAlignment="1">
      <alignment horizontal="justify" vertical="top" wrapText="1"/>
      <protection/>
    </xf>
    <xf numFmtId="0" fontId="56" fillId="0" borderId="0" xfId="58" applyFont="1" applyFill="1" applyBorder="1" applyAlignment="1">
      <alignment horizontal="justify" vertical="top" wrapText="1"/>
      <protection/>
    </xf>
    <xf numFmtId="0" fontId="0" fillId="0" borderId="0" xfId="0" applyFont="1" applyFill="1" applyAlignment="1">
      <alignment horizontal="justify" vertical="top" wrapText="1"/>
    </xf>
    <xf numFmtId="196" fontId="17" fillId="0" borderId="0" xfId="58" applyNumberFormat="1" applyFont="1" applyAlignment="1" quotePrefix="1">
      <alignment horizontal="right"/>
      <protection/>
    </xf>
    <xf numFmtId="0" fontId="0" fillId="0" borderId="0" xfId="58" applyFont="1" applyAlignment="1">
      <alignment vertical="top" wrapText="1"/>
      <protection/>
    </xf>
    <xf numFmtId="0" fontId="56" fillId="0" borderId="0" xfId="58" applyFont="1" applyBorder="1" applyAlignment="1">
      <alignment horizontal="justify" vertical="top" wrapText="1"/>
      <protection/>
    </xf>
    <xf numFmtId="0" fontId="56" fillId="0" borderId="0" xfId="58" applyFont="1" applyBorder="1" applyAlignment="1">
      <alignment/>
      <protection/>
    </xf>
    <xf numFmtId="0" fontId="0" fillId="0" borderId="0" xfId="58" applyFont="1" applyBorder="1" applyAlignment="1">
      <alignment/>
      <protection/>
    </xf>
    <xf numFmtId="0" fontId="0" fillId="0" borderId="10" xfId="0" applyFont="1" applyBorder="1" applyAlignment="1">
      <alignment horizontal="left" wrapText="1"/>
    </xf>
    <xf numFmtId="0" fontId="0" fillId="0" borderId="10" xfId="0" applyBorder="1" applyAlignment="1">
      <alignment horizontal="left" wrapText="1"/>
    </xf>
    <xf numFmtId="0" fontId="0" fillId="0" borderId="0" xfId="0" applyFont="1" applyBorder="1" applyAlignment="1">
      <alignment horizontal="justify" wrapText="1"/>
    </xf>
    <xf numFmtId="0" fontId="0" fillId="0" borderId="0" xfId="0" applyFont="1" applyBorder="1" applyAlignment="1">
      <alignment horizontal="left" vertical="top" wrapText="1"/>
    </xf>
    <xf numFmtId="0" fontId="17" fillId="0" borderId="10" xfId="0" applyFont="1" applyBorder="1" applyAlignment="1">
      <alignment horizontal="left" wrapText="1"/>
    </xf>
    <xf numFmtId="0" fontId="56" fillId="0" borderId="11" xfId="58" applyFont="1" applyBorder="1" applyAlignment="1">
      <alignment horizontal="justify" wrapText="1"/>
      <protection/>
    </xf>
    <xf numFmtId="0" fontId="0" fillId="0" borderId="11" xfId="0" applyBorder="1" applyAlignment="1">
      <alignment horizontal="justify"/>
    </xf>
    <xf numFmtId="0" fontId="0" fillId="33" borderId="0" xfId="58" applyFont="1" applyFill="1" applyAlignment="1">
      <alignment horizontal="justify" vertical="top" wrapText="1"/>
      <protection/>
    </xf>
    <xf numFmtId="0" fontId="65" fillId="0" borderId="0" xfId="58" applyFont="1" applyBorder="1" applyAlignment="1">
      <alignment wrapText="1"/>
      <protection/>
    </xf>
    <xf numFmtId="0" fontId="0" fillId="0" borderId="14" xfId="0" applyFont="1" applyBorder="1" applyAlignment="1">
      <alignment horizontal="justify" vertical="top" wrapText="1"/>
    </xf>
    <xf numFmtId="0" fontId="0" fillId="0" borderId="0" xfId="0" applyFont="1" applyAlignment="1">
      <alignment horizontal="left" vertical="top" wrapText="1"/>
    </xf>
    <xf numFmtId="0" fontId="68" fillId="33" borderId="0" xfId="58" applyFont="1" applyFill="1" applyBorder="1" applyAlignment="1">
      <alignment wrapText="1"/>
      <protection/>
    </xf>
    <xf numFmtId="0" fontId="56" fillId="0" borderId="0" xfId="58" applyFont="1" applyBorder="1" applyAlignment="1">
      <alignment horizontal="justify" wrapText="1"/>
      <protection/>
    </xf>
    <xf numFmtId="0" fontId="57" fillId="0" borderId="0" xfId="58" applyFont="1" applyBorder="1" applyAlignment="1">
      <alignment horizontal="left" wrapText="1"/>
      <protection/>
    </xf>
    <xf numFmtId="0" fontId="17" fillId="0" borderId="0" xfId="58" applyFont="1" applyBorder="1" applyAlignment="1">
      <alignment horizontal="left" wrapText="1"/>
      <protection/>
    </xf>
    <xf numFmtId="0" fontId="68" fillId="33" borderId="0" xfId="58" applyFont="1" applyFill="1" applyAlignment="1">
      <alignment horizontal="left" wrapText="1"/>
      <protection/>
    </xf>
    <xf numFmtId="0" fontId="6" fillId="33" borderId="0" xfId="58" applyFont="1" applyFill="1" applyBorder="1" applyAlignment="1">
      <alignment horizontal="center" wrapText="1"/>
      <protection/>
    </xf>
    <xf numFmtId="0" fontId="0" fillId="0" borderId="0" xfId="58" applyFont="1" applyBorder="1" applyAlignment="1">
      <alignment horizontal="left" vertical="top" wrapText="1"/>
      <protection/>
    </xf>
    <xf numFmtId="0" fontId="56" fillId="0" borderId="0" xfId="58" applyFont="1" applyBorder="1" applyAlignment="1">
      <alignment horizontal="justify"/>
      <protection/>
    </xf>
    <xf numFmtId="0" fontId="56" fillId="0" borderId="0" xfId="0" applyFont="1" applyAlignment="1">
      <alignment horizontal="justify"/>
    </xf>
    <xf numFmtId="0" fontId="56" fillId="0" borderId="10" xfId="58" applyFont="1" applyBorder="1" applyAlignment="1">
      <alignment horizontal="justify"/>
      <protection/>
    </xf>
    <xf numFmtId="0" fontId="56" fillId="0" borderId="10" xfId="0" applyFont="1" applyBorder="1" applyAlignment="1">
      <alignment horizontal="justify"/>
    </xf>
    <xf numFmtId="0" fontId="0" fillId="0" borderId="10" xfId="0" applyFont="1" applyBorder="1" applyAlignment="1">
      <alignment horizontal="justify"/>
    </xf>
    <xf numFmtId="0" fontId="56" fillId="0" borderId="0" xfId="0" applyFont="1" applyBorder="1" applyAlignment="1">
      <alignment horizontal="justify"/>
    </xf>
    <xf numFmtId="0" fontId="0" fillId="0" borderId="0" xfId="0" applyFont="1" applyBorder="1" applyAlignment="1">
      <alignment horizontal="justify"/>
    </xf>
    <xf numFmtId="0" fontId="0" fillId="33" borderId="0" xfId="58" applyFont="1" applyFill="1" applyBorder="1" applyAlignment="1">
      <alignment wrapText="1"/>
      <protection/>
    </xf>
    <xf numFmtId="0" fontId="68" fillId="33" borderId="14" xfId="58" applyFont="1" applyFill="1" applyBorder="1" applyAlignment="1">
      <alignment wrapText="1"/>
      <protection/>
    </xf>
    <xf numFmtId="0" fontId="56" fillId="33" borderId="11" xfId="58" applyFont="1" applyFill="1" applyBorder="1" applyAlignment="1">
      <alignment horizontal="left" wrapText="1"/>
      <protection/>
    </xf>
    <xf numFmtId="0" fontId="56" fillId="33" borderId="0" xfId="0" applyFont="1" applyFill="1" applyAlignment="1">
      <alignment vertical="center"/>
    </xf>
    <xf numFmtId="0" fontId="56" fillId="33" borderId="0" xfId="0" applyFont="1" applyFill="1" applyAlignment="1">
      <alignment/>
    </xf>
    <xf numFmtId="0" fontId="56" fillId="33" borderId="0" xfId="0" applyFont="1" applyFill="1" applyBorder="1" applyAlignment="1">
      <alignment horizontal="left" vertical="center"/>
    </xf>
    <xf numFmtId="0" fontId="56" fillId="33" borderId="0" xfId="58" applyFont="1" applyFill="1" applyBorder="1" applyAlignment="1">
      <alignment horizontal="left" wrapText="1"/>
      <protection/>
    </xf>
    <xf numFmtId="0" fontId="56" fillId="33" borderId="10" xfId="58" applyFont="1" applyFill="1" applyBorder="1" applyAlignment="1">
      <alignment horizontal="left" wrapText="1"/>
      <protection/>
    </xf>
    <xf numFmtId="0" fontId="56" fillId="33" borderId="10" xfId="0" applyFont="1" applyFill="1" applyBorder="1" applyAlignment="1">
      <alignment horizontal="left" vertical="center"/>
    </xf>
    <xf numFmtId="0" fontId="56" fillId="33" borderId="0" xfId="58" applyFont="1" applyFill="1" applyBorder="1" applyAlignment="1">
      <alignment horizontal="left" vertical="center" wrapText="1"/>
      <protection/>
    </xf>
    <xf numFmtId="0" fontId="67" fillId="33" borderId="0" xfId="0" applyFont="1" applyFill="1" applyBorder="1" applyAlignment="1">
      <alignment wrapText="1"/>
    </xf>
    <xf numFmtId="0" fontId="67" fillId="33" borderId="0" xfId="0" applyFont="1" applyFill="1" applyAlignment="1">
      <alignment wrapText="1"/>
    </xf>
    <xf numFmtId="0" fontId="67" fillId="33" borderId="11" xfId="0" applyFont="1" applyFill="1" applyBorder="1" applyAlignment="1">
      <alignment wrapText="1"/>
    </xf>
    <xf numFmtId="0" fontId="67" fillId="33" borderId="10" xfId="0" applyFont="1" applyFill="1" applyBorder="1" applyAlignment="1">
      <alignment wrapText="1"/>
    </xf>
    <xf numFmtId="0" fontId="67" fillId="33" borderId="14" xfId="0" applyFont="1" applyFill="1" applyBorder="1" applyAlignment="1">
      <alignment wrapText="1"/>
    </xf>
    <xf numFmtId="0" fontId="56" fillId="33" borderId="0" xfId="0" applyFont="1" applyFill="1" applyAlignment="1">
      <alignment horizontal="justify"/>
    </xf>
    <xf numFmtId="0" fontId="0" fillId="33" borderId="0" xfId="0" applyFont="1" applyFill="1" applyAlignment="1">
      <alignment horizontal="justify"/>
    </xf>
    <xf numFmtId="49" fontId="29" fillId="33" borderId="10" xfId="0" applyNumberFormat="1" applyFont="1" applyFill="1" applyBorder="1" applyAlignment="1">
      <alignment horizontal="center" wrapText="1"/>
    </xf>
    <xf numFmtId="0" fontId="0" fillId="33" borderId="0" xfId="0" applyFont="1" applyFill="1" applyAlignment="1">
      <alignment horizontal="justify" wrapText="1"/>
    </xf>
    <xf numFmtId="0" fontId="0" fillId="33" borderId="0" xfId="0" applyFont="1" applyFill="1" applyBorder="1" applyAlignment="1">
      <alignment horizontal="justify" wrapText="1"/>
    </xf>
    <xf numFmtId="0" fontId="67" fillId="33" borderId="10" xfId="0" applyFont="1" applyFill="1" applyBorder="1" applyAlignment="1">
      <alignment vertical="top" wrapText="1"/>
    </xf>
    <xf numFmtId="0" fontId="67" fillId="33" borderId="0" xfId="0" applyFont="1" applyFill="1" applyBorder="1" applyAlignment="1">
      <alignment vertical="top" wrapText="1"/>
    </xf>
    <xf numFmtId="0" fontId="66" fillId="33" borderId="11" xfId="0" applyFont="1" applyFill="1" applyBorder="1" applyAlignment="1">
      <alignment vertical="top" wrapText="1"/>
    </xf>
    <xf numFmtId="0" fontId="57" fillId="0" borderId="11" xfId="0" applyFont="1" applyBorder="1" applyAlignment="1">
      <alignment/>
    </xf>
    <xf numFmtId="0" fontId="56" fillId="33" borderId="10" xfId="0" applyFont="1" applyFill="1" applyBorder="1" applyAlignment="1">
      <alignment/>
    </xf>
    <xf numFmtId="0" fontId="17" fillId="0" borderId="0" xfId="0" applyFont="1" applyAlignment="1">
      <alignment horizontal="right"/>
    </xf>
    <xf numFmtId="0" fontId="52" fillId="0" borderId="0" xfId="58" applyFont="1" applyAlignment="1">
      <alignment vertical="top" wrapText="1"/>
      <protection/>
    </xf>
    <xf numFmtId="0" fontId="13" fillId="0" borderId="0" xfId="58" applyFont="1" applyAlignment="1">
      <alignment horizontal="center" wrapText="1"/>
      <protection/>
    </xf>
    <xf numFmtId="0" fontId="52" fillId="0" borderId="0" xfId="58" applyFont="1" applyBorder="1" applyAlignment="1">
      <alignment horizontal="justify" vertical="top" wrapText="1"/>
      <protection/>
    </xf>
    <xf numFmtId="0" fontId="2" fillId="0" borderId="0" xfId="58" applyFont="1" applyBorder="1" applyAlignment="1">
      <alignment horizontal="justify" vertical="top" wrapText="1"/>
      <protection/>
    </xf>
    <xf numFmtId="0" fontId="51" fillId="0" borderId="0" xfId="58" applyFont="1" applyAlignment="1">
      <alignment horizontal="center"/>
      <protection/>
    </xf>
    <xf numFmtId="0" fontId="1" fillId="0" borderId="0" xfId="58" applyFont="1" applyAlignment="1">
      <alignment horizontal="center"/>
      <protection/>
    </xf>
    <xf numFmtId="0" fontId="1" fillId="0" borderId="0" xfId="58" applyFont="1" applyAlignment="1">
      <alignment horizontal="center" wrapText="1"/>
      <protection/>
    </xf>
    <xf numFmtId="0" fontId="56" fillId="0" borderId="0" xfId="0" applyFont="1" applyAlignment="1">
      <alignment horizontal="left" wrapText="1"/>
    </xf>
    <xf numFmtId="0" fontId="0" fillId="0" borderId="0" xfId="0" applyAlignment="1">
      <alignment horizontal="left" wrapText="1"/>
    </xf>
    <xf numFmtId="0" fontId="52" fillId="0" borderId="0" xfId="57" applyFont="1" applyFill="1" applyBorder="1" applyAlignment="1">
      <alignment horizontal="justify" vertical="top" wrapText="1"/>
      <protection/>
    </xf>
    <xf numFmtId="176" fontId="52" fillId="0" borderId="0" xfId="57" applyNumberFormat="1" applyFont="1" applyBorder="1" applyAlignment="1" applyProtection="1">
      <alignment horizontal="justify" vertical="top" wrapText="1"/>
      <protection/>
    </xf>
    <xf numFmtId="0" fontId="1" fillId="0" borderId="0" xfId="57" applyFont="1" applyAlignment="1">
      <alignment horizontal="right" wrapText="1"/>
      <protection/>
    </xf>
    <xf numFmtId="0" fontId="2" fillId="0" borderId="0" xfId="57" applyFont="1" applyAlignment="1">
      <alignment horizontal="right" wrapText="1"/>
      <protection/>
    </xf>
    <xf numFmtId="0" fontId="52" fillId="0" borderId="13" xfId="57" applyFont="1" applyFill="1" applyBorder="1" applyAlignment="1">
      <alignment wrapText="1"/>
      <protection/>
    </xf>
    <xf numFmtId="176" fontId="54" fillId="0" borderId="0" xfId="57" applyNumberFormat="1" applyFont="1" applyFill="1" applyBorder="1" applyAlignment="1" applyProtection="1">
      <alignment horizontal="left" wrapText="1"/>
      <protection/>
    </xf>
    <xf numFmtId="0" fontId="1" fillId="33" borderId="21" xfId="0" applyNumberFormat="1" applyFont="1" applyFill="1" applyBorder="1" applyAlignment="1">
      <alignment horizontal="center" vertical="center"/>
    </xf>
    <xf numFmtId="0" fontId="1" fillId="33" borderId="0" xfId="0" applyNumberFormat="1" applyFont="1" applyFill="1" applyBorder="1" applyAlignment="1">
      <alignment horizontal="center" vertical="center"/>
    </xf>
    <xf numFmtId="0" fontId="1" fillId="33" borderId="22" xfId="0" applyNumberFormat="1" applyFont="1" applyFill="1" applyBorder="1" applyAlignment="1">
      <alignment horizontal="center" vertical="center"/>
    </xf>
    <xf numFmtId="0" fontId="51" fillId="33" borderId="0" xfId="0" applyNumberFormat="1" applyFont="1" applyFill="1" applyBorder="1" applyAlignment="1">
      <alignment horizontal="center" vertical="center"/>
    </xf>
    <xf numFmtId="0" fontId="51" fillId="33" borderId="41" xfId="0" applyNumberFormat="1" applyFont="1" applyFill="1" applyBorder="1" applyAlignment="1">
      <alignment horizontal="center" vertical="center"/>
    </xf>
    <xf numFmtId="0" fontId="51" fillId="33" borderId="42" xfId="0" applyNumberFormat="1" applyFont="1" applyFill="1" applyBorder="1" applyAlignment="1">
      <alignment horizontal="center" vertical="center"/>
    </xf>
    <xf numFmtId="0" fontId="1" fillId="33" borderId="42" xfId="0" applyNumberFormat="1" applyFont="1" applyFill="1" applyBorder="1" applyAlignment="1">
      <alignment horizontal="center" vertical="center"/>
    </xf>
    <xf numFmtId="0" fontId="1" fillId="33" borderId="43" xfId="0" applyNumberFormat="1" applyFont="1" applyFill="1" applyBorder="1" applyAlignment="1">
      <alignment horizontal="center" vertical="center"/>
    </xf>
    <xf numFmtId="0" fontId="51" fillId="33" borderId="44" xfId="0" applyNumberFormat="1" applyFont="1" applyFill="1" applyBorder="1" applyAlignment="1">
      <alignment horizontal="center" vertical="center"/>
    </xf>
    <xf numFmtId="0" fontId="1" fillId="33" borderId="44" xfId="0" applyNumberFormat="1" applyFont="1" applyFill="1" applyBorder="1" applyAlignment="1">
      <alignment horizontal="center" vertical="center"/>
    </xf>
    <xf numFmtId="0" fontId="51" fillId="33" borderId="14" xfId="0" applyNumberFormat="1" applyFont="1" applyFill="1" applyBorder="1" applyAlignment="1">
      <alignment horizontal="center" vertical="center"/>
    </xf>
    <xf numFmtId="0" fontId="1" fillId="33" borderId="14" xfId="0" applyNumberFormat="1" applyFont="1" applyFill="1" applyBorder="1" applyAlignment="1">
      <alignment horizontal="center" vertical="center"/>
    </xf>
    <xf numFmtId="0" fontId="1" fillId="33" borderId="14" xfId="0" applyNumberFormat="1" applyFont="1" applyFill="1" applyBorder="1" applyAlignment="1">
      <alignment horizontal="left" vertical="center"/>
    </xf>
    <xf numFmtId="0" fontId="1" fillId="33" borderId="17" xfId="0" applyNumberFormat="1" applyFont="1" applyFill="1" applyBorder="1" applyAlignment="1">
      <alignment horizontal="left" vertical="center"/>
    </xf>
    <xf numFmtId="0" fontId="1" fillId="33" borderId="19" xfId="0" applyNumberFormat="1" applyFont="1" applyFill="1" applyBorder="1" applyAlignment="1">
      <alignment horizontal="center" vertical="center"/>
    </xf>
    <xf numFmtId="0" fontId="1" fillId="33" borderId="17" xfId="0" applyNumberFormat="1" applyFont="1" applyFill="1" applyBorder="1" applyAlignment="1">
      <alignment horizontal="center" vertical="center"/>
    </xf>
    <xf numFmtId="0" fontId="1" fillId="36" borderId="45" xfId="0" applyNumberFormat="1" applyFont="1" applyFill="1" applyBorder="1" applyAlignment="1">
      <alignment horizontal="center" vertical="center"/>
    </xf>
    <xf numFmtId="0" fontId="36" fillId="36" borderId="14" xfId="0" applyNumberFormat="1" applyFont="1" applyFill="1" applyBorder="1" applyAlignment="1">
      <alignment vertical="center"/>
    </xf>
    <xf numFmtId="0" fontId="36" fillId="36" borderId="17" xfId="0" applyNumberFormat="1" applyFont="1" applyFill="1" applyBorder="1" applyAlignment="1">
      <alignment vertical="center"/>
    </xf>
    <xf numFmtId="0" fontId="51" fillId="37" borderId="46" xfId="0" applyNumberFormat="1" applyFont="1" applyFill="1" applyBorder="1" applyAlignment="1">
      <alignment horizontal="center" vertical="center"/>
    </xf>
    <xf numFmtId="0" fontId="59" fillId="37" borderId="12" xfId="0" applyNumberFormat="1" applyFont="1" applyFill="1" applyBorder="1" applyAlignment="1">
      <alignment vertical="center"/>
    </xf>
    <xf numFmtId="0" fontId="23" fillId="37" borderId="12" xfId="0" applyNumberFormat="1" applyFont="1" applyFill="1" applyBorder="1" applyAlignment="1">
      <alignment vertical="center"/>
    </xf>
    <xf numFmtId="0" fontId="23" fillId="37" borderId="25" xfId="0" applyNumberFormat="1" applyFont="1" applyFill="1" applyBorder="1" applyAlignment="1">
      <alignment vertical="center"/>
    </xf>
    <xf numFmtId="0" fontId="51" fillId="37" borderId="0" xfId="0" applyNumberFormat="1" applyFont="1" applyFill="1" applyBorder="1" applyAlignment="1">
      <alignment horizontal="center" vertical="center"/>
    </xf>
    <xf numFmtId="0" fontId="59" fillId="37" borderId="0" xfId="0" applyNumberFormat="1" applyFont="1" applyFill="1" applyBorder="1" applyAlignment="1">
      <alignment vertical="center"/>
    </xf>
    <xf numFmtId="0" fontId="23" fillId="37" borderId="0" xfId="0" applyNumberFormat="1" applyFont="1" applyFill="1" applyBorder="1" applyAlignment="1">
      <alignment vertical="center"/>
    </xf>
    <xf numFmtId="0" fontId="51" fillId="36" borderId="14" xfId="0" applyNumberFormat="1" applyFont="1" applyFill="1" applyBorder="1" applyAlignment="1">
      <alignment horizontal="center" vertical="center"/>
    </xf>
    <xf numFmtId="0" fontId="1" fillId="36" borderId="14" xfId="0" applyNumberFormat="1" applyFont="1" applyFill="1" applyBorder="1" applyAlignment="1">
      <alignment horizontal="left" vertical="center"/>
    </xf>
    <xf numFmtId="0" fontId="1" fillId="36" borderId="47" xfId="0" applyNumberFormat="1" applyFont="1" applyFill="1" applyBorder="1" applyAlignment="1">
      <alignment horizontal="center" vertical="center"/>
    </xf>
    <xf numFmtId="1" fontId="51" fillId="36" borderId="0" xfId="0" applyNumberFormat="1" applyFont="1" applyFill="1" applyBorder="1" applyAlignment="1">
      <alignment horizontal="left" vertical="center"/>
    </xf>
    <xf numFmtId="0" fontId="62" fillId="36" borderId="22" xfId="0" applyNumberFormat="1" applyFont="1" applyFill="1" applyBorder="1" applyAlignment="1">
      <alignment vertical="center"/>
    </xf>
    <xf numFmtId="0" fontId="2" fillId="36" borderId="0" xfId="0" applyNumberFormat="1" applyFont="1" applyFill="1" applyBorder="1" applyAlignment="1">
      <alignment horizontal="right" vertical="center"/>
    </xf>
    <xf numFmtId="0" fontId="37" fillId="36" borderId="0" xfId="0" applyNumberFormat="1" applyFont="1" applyFill="1" applyBorder="1" applyAlignment="1">
      <alignment vertical="center"/>
    </xf>
    <xf numFmtId="0" fontId="1" fillId="36" borderId="0" xfId="0" applyNumberFormat="1" applyFont="1" applyFill="1" applyBorder="1" applyAlignment="1">
      <alignment horizontal="right" vertical="center"/>
    </xf>
    <xf numFmtId="0" fontId="36" fillId="36" borderId="0" xfId="0" applyNumberFormat="1" applyFont="1" applyFill="1" applyBorder="1" applyAlignment="1">
      <alignment vertical="center"/>
    </xf>
    <xf numFmtId="0" fontId="2" fillId="36" borderId="14" xfId="0" applyNumberFormat="1" applyFont="1" applyFill="1" applyBorder="1" applyAlignment="1">
      <alignment horizontal="right" vertical="center"/>
    </xf>
    <xf numFmtId="0" fontId="37" fillId="36" borderId="14" xfId="0" applyNumberFormat="1" applyFont="1" applyFill="1" applyBorder="1" applyAlignment="1">
      <alignment vertical="center"/>
    </xf>
    <xf numFmtId="0" fontId="1" fillId="36" borderId="14" xfId="0" applyNumberFormat="1" applyFont="1" applyFill="1" applyBorder="1" applyAlignment="1">
      <alignment horizontal="right" vertical="center"/>
    </xf>
    <xf numFmtId="0" fontId="2" fillId="36" borderId="0" xfId="0" applyNumberFormat="1" applyFont="1" applyFill="1" applyBorder="1" applyAlignment="1">
      <alignment horizontal="left" vertical="center"/>
    </xf>
    <xf numFmtId="0" fontId="1" fillId="36" borderId="0" xfId="0" applyNumberFormat="1" applyFont="1" applyFill="1" applyBorder="1" applyAlignment="1">
      <alignment horizontal="left" vertical="center"/>
    </xf>
    <xf numFmtId="191" fontId="2" fillId="37" borderId="0" xfId="0" applyNumberFormat="1" applyFont="1" applyFill="1" applyBorder="1" applyAlignment="1">
      <alignment horizontal="right" vertical="center"/>
    </xf>
    <xf numFmtId="0" fontId="24" fillId="37" borderId="0" xfId="0" applyNumberFormat="1" applyFont="1" applyFill="1" applyBorder="1" applyAlignment="1">
      <alignment vertical="center"/>
    </xf>
    <xf numFmtId="191" fontId="1" fillId="37" borderId="0" xfId="0" applyNumberFormat="1" applyFont="1" applyFill="1" applyBorder="1" applyAlignment="1">
      <alignment horizontal="right" vertical="center"/>
    </xf>
    <xf numFmtId="191" fontId="2" fillId="37" borderId="10" xfId="0" applyNumberFormat="1" applyFont="1" applyFill="1" applyBorder="1" applyAlignment="1">
      <alignment horizontal="right" vertical="center"/>
    </xf>
    <xf numFmtId="0" fontId="24" fillId="37" borderId="10" xfId="0" applyNumberFormat="1" applyFont="1" applyFill="1" applyBorder="1" applyAlignment="1">
      <alignment vertical="center"/>
    </xf>
    <xf numFmtId="191" fontId="1" fillId="37" borderId="10" xfId="0" applyNumberFormat="1" applyFont="1" applyFill="1" applyBorder="1" applyAlignment="1">
      <alignment horizontal="right" vertical="center"/>
    </xf>
    <xf numFmtId="0" fontId="23" fillId="37" borderId="10" xfId="0" applyNumberFormat="1" applyFont="1" applyFill="1" applyBorder="1" applyAlignment="1">
      <alignment vertical="center"/>
    </xf>
    <xf numFmtId="191" fontId="2" fillId="37" borderId="12" xfId="0" applyNumberFormat="1" applyFont="1" applyFill="1" applyBorder="1" applyAlignment="1">
      <alignment horizontal="right" vertical="center"/>
    </xf>
    <xf numFmtId="0" fontId="24" fillId="37" borderId="12" xfId="0" applyNumberFormat="1" applyFont="1" applyFill="1" applyBorder="1" applyAlignment="1">
      <alignment vertical="center"/>
    </xf>
    <xf numFmtId="191" fontId="1" fillId="37" borderId="12" xfId="0" applyNumberFormat="1" applyFont="1" applyFill="1" applyBorder="1" applyAlignment="1">
      <alignment horizontal="right" vertical="center"/>
    </xf>
    <xf numFmtId="0" fontId="2" fillId="37" borderId="12" xfId="0" applyNumberFormat="1" applyFont="1" applyFill="1" applyBorder="1" applyAlignment="1">
      <alignment horizontal="center" vertical="center"/>
    </xf>
    <xf numFmtId="0" fontId="1" fillId="37" borderId="12" xfId="0" applyNumberFormat="1" applyFont="1" applyFill="1" applyBorder="1" applyAlignment="1">
      <alignment horizontal="center" vertical="center"/>
    </xf>
    <xf numFmtId="0" fontId="2" fillId="37" borderId="14" xfId="0" applyNumberFormat="1" applyFont="1" applyFill="1" applyBorder="1" applyAlignment="1">
      <alignment horizontal="center" vertical="center"/>
    </xf>
    <xf numFmtId="0" fontId="24" fillId="37" borderId="14" xfId="0" applyNumberFormat="1" applyFont="1" applyFill="1" applyBorder="1" applyAlignment="1">
      <alignment vertical="center"/>
    </xf>
    <xf numFmtId="0" fontId="1" fillId="37" borderId="14" xfId="0" applyNumberFormat="1" applyFont="1" applyFill="1" applyBorder="1" applyAlignment="1">
      <alignment horizontal="center" vertical="center"/>
    </xf>
    <xf numFmtId="0" fontId="23" fillId="37" borderId="14" xfId="0" applyNumberFormat="1" applyFont="1" applyFill="1" applyBorder="1" applyAlignment="1">
      <alignment vertical="center"/>
    </xf>
    <xf numFmtId="0" fontId="2" fillId="37" borderId="0" xfId="0" applyNumberFormat="1" applyFont="1" applyFill="1" applyBorder="1" applyAlignment="1">
      <alignment horizontal="center" vertical="center"/>
    </xf>
    <xf numFmtId="0" fontId="1" fillId="37" borderId="0" xfId="0" applyNumberFormat="1" applyFont="1" applyFill="1" applyBorder="1" applyAlignment="1">
      <alignment horizontal="center" vertical="center"/>
    </xf>
    <xf numFmtId="0" fontId="2" fillId="37" borderId="10" xfId="0" applyNumberFormat="1" applyFont="1" applyFill="1" applyBorder="1" applyAlignment="1">
      <alignment horizontal="center" vertical="center"/>
    </xf>
    <xf numFmtId="0" fontId="1" fillId="37" borderId="10" xfId="0" applyNumberFormat="1" applyFont="1" applyFill="1" applyBorder="1" applyAlignment="1">
      <alignment horizontal="center" vertical="center"/>
    </xf>
    <xf numFmtId="1" fontId="51" fillId="37" borderId="0" xfId="0" applyNumberFormat="1" applyFont="1" applyFill="1" applyBorder="1" applyAlignment="1">
      <alignment horizontal="left" vertical="center"/>
    </xf>
    <xf numFmtId="0" fontId="59" fillId="37" borderId="22" xfId="0" applyNumberFormat="1" applyFont="1" applyFill="1" applyBorder="1" applyAlignment="1">
      <alignment vertical="center"/>
    </xf>
    <xf numFmtId="0" fontId="51" fillId="36" borderId="0" xfId="0" applyNumberFormat="1" applyFont="1" applyFill="1" applyBorder="1" applyAlignment="1">
      <alignment horizontal="left" vertical="center"/>
    </xf>
    <xf numFmtId="194" fontId="2" fillId="37" borderId="0" xfId="0" applyNumberFormat="1" applyFont="1" applyFill="1" applyBorder="1" applyAlignment="1">
      <alignment horizontal="right" vertical="center"/>
    </xf>
    <xf numFmtId="194" fontId="1" fillId="37" borderId="0" xfId="0" applyNumberFormat="1" applyFont="1" applyFill="1" applyBorder="1" applyAlignment="1">
      <alignment horizontal="right" vertical="center"/>
    </xf>
    <xf numFmtId="194" fontId="2" fillId="37" borderId="10" xfId="0" applyNumberFormat="1" applyFont="1" applyFill="1" applyBorder="1" applyAlignment="1">
      <alignment horizontal="right" vertical="center"/>
    </xf>
    <xf numFmtId="194" fontId="1" fillId="37" borderId="10" xfId="0" applyNumberFormat="1" applyFont="1" applyFill="1" applyBorder="1" applyAlignment="1">
      <alignment horizontal="right" vertical="center"/>
    </xf>
    <xf numFmtId="194" fontId="2" fillId="37" borderId="12" xfId="0" applyNumberFormat="1" applyFont="1" applyFill="1" applyBorder="1" applyAlignment="1">
      <alignment horizontal="right" vertical="center"/>
    </xf>
    <xf numFmtId="194" fontId="1" fillId="37" borderId="12" xfId="0" applyNumberFormat="1" applyFont="1" applyFill="1" applyBorder="1" applyAlignment="1">
      <alignment horizontal="right" vertical="center"/>
    </xf>
    <xf numFmtId="0" fontId="2" fillId="37" borderId="38" xfId="0" applyNumberFormat="1" applyFont="1" applyFill="1" applyBorder="1" applyAlignment="1">
      <alignment horizontal="center" vertical="center"/>
    </xf>
    <xf numFmtId="0" fontId="2" fillId="36" borderId="45" xfId="0" applyNumberFormat="1" applyFont="1" applyFill="1" applyBorder="1" applyAlignment="1">
      <alignment horizontal="right" vertical="center"/>
    </xf>
    <xf numFmtId="0" fontId="36" fillId="36" borderId="22" xfId="0" applyNumberFormat="1" applyFont="1" applyFill="1" applyBorder="1" applyAlignment="1">
      <alignment vertical="center"/>
    </xf>
    <xf numFmtId="0" fontId="2" fillId="36" borderId="38" xfId="0" applyNumberFormat="1" applyFont="1" applyFill="1" applyBorder="1" applyAlignment="1">
      <alignment horizontal="right" vertical="center"/>
    </xf>
    <xf numFmtId="0" fontId="1" fillId="36" borderId="10" xfId="0" applyNumberFormat="1" applyFont="1" applyFill="1" applyBorder="1" applyAlignment="1">
      <alignment horizontal="center" vertical="center"/>
    </xf>
    <xf numFmtId="0" fontId="36" fillId="36" borderId="18" xfId="0" applyNumberFormat="1" applyFont="1" applyFill="1" applyBorder="1" applyAlignment="1">
      <alignment vertical="center"/>
    </xf>
    <xf numFmtId="0" fontId="2" fillId="37" borderId="48" xfId="0" applyNumberFormat="1" applyFont="1" applyFill="1" applyBorder="1" applyAlignment="1">
      <alignment horizontal="center" vertical="center"/>
    </xf>
    <xf numFmtId="0" fontId="2" fillId="36" borderId="38" xfId="0" applyNumberFormat="1" applyFont="1" applyFill="1" applyBorder="1" applyAlignment="1">
      <alignment horizontal="left" vertical="center"/>
    </xf>
    <xf numFmtId="0" fontId="2" fillId="37" borderId="0" xfId="0" applyNumberFormat="1" applyFont="1" applyFill="1" applyBorder="1" applyAlignment="1">
      <alignment horizontal="left" vertical="center"/>
    </xf>
    <xf numFmtId="0" fontId="24" fillId="37" borderId="22" xfId="0" applyNumberFormat="1" applyFont="1" applyFill="1" applyBorder="1" applyAlignment="1">
      <alignment vertical="center"/>
    </xf>
    <xf numFmtId="0" fontId="1" fillId="36" borderId="22" xfId="0" applyNumberFormat="1" applyFont="1" applyFill="1" applyBorder="1" applyAlignment="1">
      <alignment vertical="center"/>
    </xf>
    <xf numFmtId="0" fontId="2" fillId="37" borderId="22" xfId="0" applyNumberFormat="1" applyFont="1" applyFill="1" applyBorder="1" applyAlignment="1">
      <alignment vertical="center"/>
    </xf>
    <xf numFmtId="0" fontId="1" fillId="36" borderId="18" xfId="0" applyNumberFormat="1" applyFont="1" applyFill="1" applyBorder="1" applyAlignment="1">
      <alignment vertical="center"/>
    </xf>
    <xf numFmtId="0" fontId="51" fillId="36" borderId="22" xfId="0" applyNumberFormat="1" applyFont="1" applyFill="1" applyBorder="1" applyAlignment="1">
      <alignment vertical="center"/>
    </xf>
    <xf numFmtId="0" fontId="1" fillId="36" borderId="17" xfId="0" applyNumberFormat="1" applyFont="1" applyFill="1" applyBorder="1" applyAlignment="1">
      <alignment vertical="center"/>
    </xf>
    <xf numFmtId="0" fontId="51" fillId="37" borderId="12" xfId="0" applyNumberFormat="1" applyFont="1" applyFill="1" applyBorder="1" applyAlignment="1">
      <alignment vertical="center"/>
    </xf>
    <xf numFmtId="0" fontId="1" fillId="37" borderId="12" xfId="0" applyNumberFormat="1" applyFont="1" applyFill="1" applyBorder="1" applyAlignment="1">
      <alignment vertical="center"/>
    </xf>
    <xf numFmtId="0" fontId="1" fillId="37" borderId="25" xfId="0" applyNumberFormat="1" applyFont="1" applyFill="1" applyBorder="1" applyAlignment="1">
      <alignment vertical="center"/>
    </xf>
    <xf numFmtId="0" fontId="51" fillId="37" borderId="0" xfId="0" applyNumberFormat="1" applyFont="1" applyFill="1" applyBorder="1" applyAlignment="1">
      <alignment vertical="center"/>
    </xf>
    <xf numFmtId="0" fontId="1" fillId="37" borderId="0" xfId="0" applyNumberFormat="1" applyFont="1" applyFill="1" applyBorder="1" applyAlignment="1">
      <alignment vertical="center"/>
    </xf>
    <xf numFmtId="0" fontId="51" fillId="37" borderId="22" xfId="0" applyNumberFormat="1" applyFont="1" applyFill="1" applyBorder="1" applyAlignment="1">
      <alignment vertical="center"/>
    </xf>
    <xf numFmtId="0" fontId="1" fillId="37" borderId="0" xfId="0" applyNumberFormat="1" applyFont="1" applyFill="1" applyBorder="1" applyAlignment="1">
      <alignment horizontal="right" vertical="center"/>
    </xf>
    <xf numFmtId="191" fontId="1" fillId="37" borderId="21" xfId="0" applyNumberFormat="1" applyFont="1" applyFill="1" applyBorder="1" applyAlignment="1">
      <alignment horizontal="right" vertical="center"/>
    </xf>
    <xf numFmtId="0" fontId="52" fillId="37" borderId="0" xfId="0" applyNumberFormat="1" applyFont="1" applyFill="1" applyBorder="1" applyAlignment="1">
      <alignment horizontal="left" vertical="center"/>
    </xf>
    <xf numFmtId="0" fontId="51" fillId="36" borderId="0" xfId="0" applyNumberFormat="1" applyFont="1" applyFill="1" applyBorder="1" applyAlignment="1">
      <alignment horizontal="center" vertical="center"/>
    </xf>
    <xf numFmtId="0" fontId="62" fillId="36" borderId="0" xfId="0" applyNumberFormat="1" applyFont="1" applyFill="1" applyBorder="1" applyAlignment="1">
      <alignment vertical="center"/>
    </xf>
    <xf numFmtId="0" fontId="51" fillId="36" borderId="14" xfId="0" applyNumberFormat="1" applyFont="1" applyFill="1" applyBorder="1" applyAlignment="1">
      <alignment horizontal="left" vertical="center"/>
    </xf>
    <xf numFmtId="0" fontId="1" fillId="36" borderId="14" xfId="0" applyNumberFormat="1" applyFont="1" applyFill="1" applyBorder="1" applyAlignment="1">
      <alignment horizontal="center" vertical="center"/>
    </xf>
    <xf numFmtId="0" fontId="1" fillId="36" borderId="10" xfId="0" applyNumberFormat="1" applyFont="1" applyFill="1" applyBorder="1" applyAlignment="1">
      <alignment horizontal="right" vertical="center"/>
    </xf>
    <xf numFmtId="0" fontId="36" fillId="36" borderId="10" xfId="0" applyNumberFormat="1" applyFont="1" applyFill="1" applyBorder="1" applyAlignment="1">
      <alignment vertical="center"/>
    </xf>
    <xf numFmtId="0" fontId="1" fillId="36" borderId="0" xfId="0" applyNumberFormat="1" applyFont="1" applyFill="1" applyBorder="1" applyAlignment="1">
      <alignment horizontal="center" vertical="center"/>
    </xf>
    <xf numFmtId="191" fontId="2" fillId="36" borderId="0" xfId="0" applyNumberFormat="1" applyFont="1" applyFill="1" applyBorder="1" applyAlignment="1">
      <alignment horizontal="right" vertical="center"/>
    </xf>
    <xf numFmtId="191" fontId="1" fillId="36" borderId="0" xfId="0" applyNumberFormat="1" applyFont="1" applyFill="1" applyBorder="1" applyAlignment="1">
      <alignment horizontal="right" vertical="center"/>
    </xf>
    <xf numFmtId="0" fontId="51" fillId="37" borderId="0" xfId="0" applyNumberFormat="1" applyFont="1" applyFill="1" applyBorder="1" applyAlignment="1">
      <alignment horizontal="left" vertical="center"/>
    </xf>
    <xf numFmtId="191" fontId="2" fillId="36" borderId="12" xfId="0" applyNumberFormat="1" applyFont="1" applyFill="1" applyBorder="1" applyAlignment="1">
      <alignment horizontal="right" vertical="center"/>
    </xf>
    <xf numFmtId="0" fontId="37" fillId="36" borderId="12" xfId="0" applyNumberFormat="1" applyFont="1" applyFill="1" applyBorder="1" applyAlignment="1">
      <alignment vertical="center"/>
    </xf>
    <xf numFmtId="191" fontId="1" fillId="36" borderId="12" xfId="0" applyNumberFormat="1" applyFont="1" applyFill="1" applyBorder="1" applyAlignment="1">
      <alignment horizontal="right" vertical="center"/>
    </xf>
    <xf numFmtId="0" fontId="36" fillId="36" borderId="12" xfId="0" applyNumberFormat="1" applyFont="1" applyFill="1" applyBorder="1" applyAlignment="1">
      <alignment vertical="center"/>
    </xf>
    <xf numFmtId="0" fontId="2" fillId="36" borderId="19" xfId="0" applyNumberFormat="1" applyFont="1" applyFill="1" applyBorder="1" applyAlignment="1">
      <alignment horizontal="right" vertical="center"/>
    </xf>
    <xf numFmtId="0" fontId="2" fillId="36" borderId="21" xfId="0" applyNumberFormat="1" applyFont="1" applyFill="1" applyBorder="1" applyAlignment="1">
      <alignment horizontal="right" vertical="center"/>
    </xf>
    <xf numFmtId="0" fontId="2" fillId="36" borderId="20" xfId="0" applyNumberFormat="1" applyFont="1" applyFill="1" applyBorder="1" applyAlignment="1">
      <alignment horizontal="right" vertical="center"/>
    </xf>
    <xf numFmtId="0" fontId="37" fillId="36" borderId="10" xfId="0" applyNumberFormat="1" applyFont="1" applyFill="1" applyBorder="1" applyAlignment="1">
      <alignment vertical="center"/>
    </xf>
    <xf numFmtId="0" fontId="2" fillId="36" borderId="10" xfId="0" applyNumberFormat="1" applyFont="1" applyFill="1" applyBorder="1" applyAlignment="1">
      <alignment horizontal="right" vertical="center"/>
    </xf>
    <xf numFmtId="0" fontId="1" fillId="36" borderId="19" xfId="0" applyNumberFormat="1" applyFont="1" applyFill="1" applyBorder="1" applyAlignment="1">
      <alignment horizontal="left" vertical="center"/>
    </xf>
    <xf numFmtId="195" fontId="1" fillId="37" borderId="21" xfId="0" applyNumberFormat="1" applyFont="1" applyFill="1" applyBorder="1" applyAlignment="1">
      <alignment horizontal="right" vertical="center"/>
    </xf>
    <xf numFmtId="194" fontId="1" fillId="37" borderId="21" xfId="0" applyNumberFormat="1" applyFont="1" applyFill="1" applyBorder="1" applyAlignment="1">
      <alignment horizontal="right" vertical="center"/>
    </xf>
    <xf numFmtId="0" fontId="1" fillId="37" borderId="20" xfId="0" applyNumberFormat="1" applyFont="1" applyFill="1" applyBorder="1" applyAlignment="1">
      <alignment horizontal="center" vertical="center"/>
    </xf>
    <xf numFmtId="0" fontId="2" fillId="37" borderId="19" xfId="0" applyNumberFormat="1" applyFont="1" applyFill="1" applyBorder="1" applyAlignment="1">
      <alignment horizontal="center" vertical="center"/>
    </xf>
    <xf numFmtId="0" fontId="1" fillId="37" borderId="19" xfId="0" applyNumberFormat="1" applyFont="1" applyFill="1" applyBorder="1" applyAlignment="1">
      <alignment horizontal="center" vertical="center"/>
    </xf>
    <xf numFmtId="191" fontId="2" fillId="37" borderId="21" xfId="0" applyNumberFormat="1" applyFont="1" applyFill="1" applyBorder="1" applyAlignment="1">
      <alignment horizontal="right" vertical="center"/>
    </xf>
    <xf numFmtId="0" fontId="51" fillId="37" borderId="10" xfId="0" applyNumberFormat="1" applyFont="1" applyFill="1" applyBorder="1" applyAlignment="1">
      <alignment horizontal="left" vertical="center"/>
    </xf>
    <xf numFmtId="0" fontId="51" fillId="36" borderId="10" xfId="0" applyNumberFormat="1" applyFont="1" applyFill="1" applyBorder="1" applyAlignment="1">
      <alignment horizontal="left" vertical="center"/>
    </xf>
    <xf numFmtId="194" fontId="2" fillId="37" borderId="21" xfId="0" applyNumberFormat="1" applyFont="1" applyFill="1" applyBorder="1" applyAlignment="1">
      <alignment horizontal="right" vertical="center"/>
    </xf>
    <xf numFmtId="0" fontId="2" fillId="37" borderId="20" xfId="0" applyNumberFormat="1" applyFont="1" applyFill="1" applyBorder="1" applyAlignment="1">
      <alignment horizontal="center" vertical="center"/>
    </xf>
    <xf numFmtId="0" fontId="1" fillId="36" borderId="20" xfId="0" applyNumberFormat="1" applyFont="1" applyFill="1" applyBorder="1" applyAlignment="1">
      <alignment horizontal="right" vertical="center"/>
    </xf>
    <xf numFmtId="0" fontId="1" fillId="36" borderId="21" xfId="0" applyNumberFormat="1" applyFont="1" applyFill="1" applyBorder="1" applyAlignment="1">
      <alignment horizontal="right" vertical="center"/>
    </xf>
    <xf numFmtId="0" fontId="62" fillId="36" borderId="18" xfId="0" applyNumberFormat="1" applyFont="1" applyFill="1" applyBorder="1" applyAlignment="1">
      <alignment vertical="center"/>
    </xf>
    <xf numFmtId="0" fontId="62" fillId="36" borderId="17" xfId="0" applyNumberFormat="1" applyFont="1" applyFill="1" applyBorder="1" applyAlignment="1">
      <alignment vertical="center"/>
    </xf>
    <xf numFmtId="0" fontId="1" fillId="36" borderId="19" xfId="0" applyNumberFormat="1" applyFont="1" applyFill="1" applyBorder="1" applyAlignment="1">
      <alignment horizontal="right" vertical="center"/>
    </xf>
    <xf numFmtId="191" fontId="2" fillId="36" borderId="10" xfId="0" applyNumberFormat="1" applyFont="1" applyFill="1" applyBorder="1" applyAlignment="1">
      <alignment horizontal="right" vertical="center"/>
    </xf>
    <xf numFmtId="191" fontId="1" fillId="36" borderId="10" xfId="0" applyNumberFormat="1" applyFont="1" applyFill="1" applyBorder="1" applyAlignment="1">
      <alignment horizontal="right" vertical="center"/>
    </xf>
    <xf numFmtId="0" fontId="59" fillId="37" borderId="10" xfId="0" applyNumberFormat="1" applyFont="1" applyFill="1" applyBorder="1" applyAlignment="1">
      <alignment vertical="center"/>
    </xf>
    <xf numFmtId="0" fontId="63" fillId="37" borderId="0" xfId="0" applyNumberFormat="1" applyFont="1" applyFill="1" applyBorder="1" applyAlignment="1">
      <alignment vertical="center"/>
    </xf>
    <xf numFmtId="0" fontId="62" fillId="36" borderId="10" xfId="0" applyNumberFormat="1" applyFont="1" applyFill="1" applyBorder="1" applyAlignment="1">
      <alignment vertical="center"/>
    </xf>
    <xf numFmtId="0" fontId="62" fillId="36" borderId="14" xfId="0" applyNumberFormat="1" applyFont="1" applyFill="1" applyBorder="1" applyAlignment="1">
      <alignment vertical="center"/>
    </xf>
    <xf numFmtId="0" fontId="1" fillId="36" borderId="10" xfId="0" applyNumberFormat="1" applyFont="1" applyFill="1" applyBorder="1" applyAlignment="1">
      <alignment horizontal="left" vertical="center"/>
    </xf>
    <xf numFmtId="0" fontId="1" fillId="37" borderId="0" xfId="0" applyNumberFormat="1" applyFont="1" applyFill="1" applyBorder="1" applyAlignment="1">
      <alignment horizontal="left" vertical="center"/>
    </xf>
    <xf numFmtId="0" fontId="1" fillId="37" borderId="10" xfId="0" applyNumberFormat="1" applyFont="1" applyFill="1" applyBorder="1" applyAlignment="1">
      <alignment horizontal="left" vertical="center"/>
    </xf>
    <xf numFmtId="0" fontId="1" fillId="37" borderId="46" xfId="0" applyNumberFormat="1" applyFont="1" applyFill="1" applyBorder="1" applyAlignment="1">
      <alignment horizontal="center" vertical="center"/>
    </xf>
    <xf numFmtId="0" fontId="1" fillId="36" borderId="21" xfId="0" applyNumberFormat="1" applyFont="1" applyFill="1" applyBorder="1" applyAlignment="1">
      <alignment horizontal="left" vertical="center"/>
    </xf>
    <xf numFmtId="0" fontId="2" fillId="36" borderId="21" xfId="0" applyNumberFormat="1" applyFont="1" applyFill="1" applyBorder="1" applyAlignment="1">
      <alignment horizontal="left" vertical="center"/>
    </xf>
    <xf numFmtId="0" fontId="1" fillId="37" borderId="21" xfId="0" applyNumberFormat="1" applyFont="1" applyFill="1" applyBorder="1" applyAlignment="1">
      <alignment horizontal="center" vertical="center"/>
    </xf>
    <xf numFmtId="0" fontId="2" fillId="37" borderId="21" xfId="0" applyNumberFormat="1" applyFont="1" applyFill="1" applyBorder="1" applyAlignment="1">
      <alignment horizontal="center" vertical="center"/>
    </xf>
    <xf numFmtId="0" fontId="24" fillId="37" borderId="18" xfId="0" applyNumberFormat="1" applyFont="1" applyFill="1" applyBorder="1" applyAlignment="1">
      <alignment vertical="center"/>
    </xf>
    <xf numFmtId="0" fontId="2" fillId="36" borderId="14" xfId="0" applyNumberFormat="1" applyFont="1" applyFill="1" applyBorder="1" applyAlignment="1">
      <alignment horizontal="left" vertical="center"/>
    </xf>
    <xf numFmtId="0" fontId="2" fillId="36" borderId="19" xfId="0" applyNumberFormat="1" applyFont="1" applyFill="1" applyBorder="1" applyAlignment="1">
      <alignment horizontal="left" vertical="center"/>
    </xf>
    <xf numFmtId="0" fontId="37" fillId="36" borderId="17" xfId="0" applyNumberFormat="1" applyFont="1" applyFill="1" applyBorder="1" applyAlignment="1">
      <alignment vertical="center"/>
    </xf>
    <xf numFmtId="0" fontId="37" fillId="36" borderId="22" xfId="0" applyNumberFormat="1" applyFont="1" applyFill="1" applyBorder="1" applyAlignment="1">
      <alignment vertical="center"/>
    </xf>
    <xf numFmtId="191" fontId="2" fillId="36" borderId="14" xfId="0" applyNumberFormat="1" applyFont="1" applyFill="1" applyBorder="1" applyAlignment="1">
      <alignment horizontal="right" vertical="center"/>
    </xf>
    <xf numFmtId="191" fontId="1" fillId="36" borderId="14" xfId="0" applyNumberFormat="1" applyFont="1" applyFill="1" applyBorder="1" applyAlignment="1">
      <alignment horizontal="right" vertical="center"/>
    </xf>
    <xf numFmtId="0" fontId="2" fillId="0" borderId="0" xfId="0" applyFont="1" applyFill="1" applyAlignment="1">
      <alignment horizontal="justify" vertical="top" wrapText="1"/>
    </xf>
    <xf numFmtId="0" fontId="4" fillId="0" borderId="0" xfId="0" applyFont="1" applyFill="1" applyAlignment="1">
      <alignment horizontal="justify" vertical="top"/>
    </xf>
    <xf numFmtId="0" fontId="26" fillId="0" borderId="0" xfId="0" applyFont="1" applyFill="1" applyAlignment="1">
      <alignment horizontal="center"/>
    </xf>
    <xf numFmtId="0" fontId="4" fillId="0" borderId="0" xfId="0" applyFont="1" applyFill="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2003HYAnal packv2" xfId="57"/>
    <cellStyle name="Normal_2003HYAnalPack draft 1" xfId="58"/>
    <cellStyle name="Normal_IAS 2005 HY report v2 oct0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41"/>
  <sheetViews>
    <sheetView showGridLines="0" tabSelected="1" view="pageBreakPreview" zoomScale="75" zoomScaleNormal="75" zoomScaleSheetLayoutView="75" zoomScalePageLayoutView="0" workbookViewId="0" topLeftCell="A1">
      <selection activeCell="A84" sqref="A84"/>
    </sheetView>
  </sheetViews>
  <sheetFormatPr defaultColWidth="8.00390625" defaultRowHeight="14.25"/>
  <cols>
    <col min="1" max="1" width="97.375" style="214" customWidth="1"/>
    <col min="2" max="2" width="9.50390625" style="214" customWidth="1"/>
    <col min="3" max="3" width="7.75390625" style="2009" customWidth="1"/>
    <col min="4" max="4" width="4.125" style="5" customWidth="1"/>
    <col min="5" max="5" width="5.75390625" style="214" customWidth="1"/>
    <col min="6" max="16384" width="8.00390625" style="214" customWidth="1"/>
  </cols>
  <sheetData>
    <row r="1" spans="1:4" ht="12.75">
      <c r="A1" s="2054"/>
      <c r="B1" s="2055"/>
      <c r="C1" s="2056"/>
      <c r="D1" s="3"/>
    </row>
    <row r="2" spans="1:3" ht="12.75">
      <c r="A2" s="2057"/>
      <c r="B2" s="2057"/>
      <c r="C2" s="2058"/>
    </row>
    <row r="3" spans="1:3" ht="18">
      <c r="A3" s="2059" t="s">
        <v>340</v>
      </c>
      <c r="B3" s="2057"/>
      <c r="C3" s="2056"/>
    </row>
    <row r="4" spans="1:3" ht="9" customHeight="1">
      <c r="A4" s="2057"/>
      <c r="B4" s="2057"/>
      <c r="C4" s="2056"/>
    </row>
    <row r="5" spans="1:4" ht="18">
      <c r="A5" s="2060" t="s">
        <v>745</v>
      </c>
      <c r="B5" s="2060"/>
      <c r="C5" s="2061"/>
      <c r="D5" s="533"/>
    </row>
    <row r="6" spans="1:3" ht="8.25" customHeight="1">
      <c r="A6" s="2057"/>
      <c r="B6" s="2057"/>
      <c r="C6" s="2056"/>
    </row>
    <row r="7" spans="1:4" ht="13.5" customHeight="1">
      <c r="A7" s="2062" t="s">
        <v>273</v>
      </c>
      <c r="B7" s="2057"/>
      <c r="C7" s="2056"/>
      <c r="D7" s="7"/>
    </row>
    <row r="8" spans="1:3" ht="13.5" customHeight="1">
      <c r="A8" s="2057"/>
      <c r="B8" s="2063" t="s">
        <v>341</v>
      </c>
      <c r="C8" s="2064" t="s">
        <v>272</v>
      </c>
    </row>
    <row r="9" spans="1:4" ht="13.5" customHeight="1">
      <c r="A9" s="2065" t="s">
        <v>81</v>
      </c>
      <c r="B9" s="2066"/>
      <c r="C9" s="2067"/>
      <c r="D9" s="10"/>
    </row>
    <row r="10" spans="1:4" ht="11.25" customHeight="1">
      <c r="A10" s="2066"/>
      <c r="B10" s="2066"/>
      <c r="C10" s="2067"/>
      <c r="D10" s="11"/>
    </row>
    <row r="11" spans="1:4" ht="13.5" customHeight="1">
      <c r="A11" s="2057" t="s">
        <v>457</v>
      </c>
      <c r="B11" s="2057"/>
      <c r="C11" s="2056"/>
      <c r="D11" s="13"/>
    </row>
    <row r="12" spans="1:3" ht="13.5" customHeight="1">
      <c r="A12" s="2068" t="s">
        <v>1458</v>
      </c>
      <c r="B12" s="2069">
        <v>1.1</v>
      </c>
      <c r="C12" s="2056">
        <v>3</v>
      </c>
    </row>
    <row r="13" spans="1:3" ht="13.5" customHeight="1">
      <c r="A13" s="2068" t="s">
        <v>820</v>
      </c>
      <c r="B13" s="2069">
        <v>1.2</v>
      </c>
      <c r="C13" s="2056">
        <v>4</v>
      </c>
    </row>
    <row r="14" spans="1:3" ht="11.25" customHeight="1">
      <c r="A14" s="2068"/>
      <c r="B14" s="2069"/>
      <c r="C14" s="2056"/>
    </row>
    <row r="15" spans="1:3" ht="13.5" customHeight="1">
      <c r="A15" s="2057" t="s">
        <v>1543</v>
      </c>
      <c r="B15" s="2070">
        <v>2</v>
      </c>
      <c r="C15" s="2056" t="s">
        <v>1187</v>
      </c>
    </row>
    <row r="16" spans="1:3" ht="11.25" customHeight="1">
      <c r="A16" s="2057"/>
      <c r="B16" s="2069"/>
      <c r="C16" s="2056"/>
    </row>
    <row r="17" spans="1:3" ht="13.5" customHeight="1">
      <c r="A17" s="2057" t="s">
        <v>852</v>
      </c>
      <c r="B17" s="2070"/>
      <c r="C17" s="2056"/>
    </row>
    <row r="18" spans="1:3" ht="13.5" customHeight="1">
      <c r="A18" s="2071" t="s">
        <v>1709</v>
      </c>
      <c r="B18" s="2070">
        <f>3</f>
        <v>3</v>
      </c>
      <c r="C18" s="2056" t="s">
        <v>1188</v>
      </c>
    </row>
    <row r="19" spans="1:3" ht="13.5" customHeight="1">
      <c r="A19" s="2071" t="s">
        <v>534</v>
      </c>
      <c r="B19" s="2070">
        <v>4</v>
      </c>
      <c r="C19" s="2056" t="s">
        <v>1189</v>
      </c>
    </row>
    <row r="20" spans="1:3" ht="13.5" customHeight="1">
      <c r="A20" s="2071" t="s">
        <v>1085</v>
      </c>
      <c r="B20" s="2070">
        <v>5</v>
      </c>
      <c r="C20" s="2056" t="s">
        <v>1190</v>
      </c>
    </row>
    <row r="21" spans="1:3" ht="11.25" customHeight="1">
      <c r="A21" s="2057"/>
      <c r="B21" s="2070"/>
      <c r="C21" s="2056"/>
    </row>
    <row r="22" spans="1:3" ht="13.5" customHeight="1">
      <c r="A22" s="2057" t="s">
        <v>535</v>
      </c>
      <c r="B22" s="2070">
        <v>6</v>
      </c>
      <c r="C22" s="2056" t="s">
        <v>1191</v>
      </c>
    </row>
    <row r="23" spans="1:4" ht="11.25" customHeight="1">
      <c r="A23" s="2057"/>
      <c r="B23" s="2070"/>
      <c r="C23" s="2056"/>
      <c r="D23" s="15"/>
    </row>
    <row r="24" spans="1:3" ht="13.5" customHeight="1">
      <c r="A24" s="2057" t="s">
        <v>845</v>
      </c>
      <c r="B24" s="2070">
        <v>7</v>
      </c>
      <c r="C24" s="2056" t="s">
        <v>1192</v>
      </c>
    </row>
    <row r="25" spans="1:3" ht="11.25" customHeight="1">
      <c r="A25" s="2057"/>
      <c r="B25" s="2070"/>
      <c r="C25" s="2056"/>
    </row>
    <row r="26" spans="1:3" ht="13.5" customHeight="1">
      <c r="A26" s="2057" t="s">
        <v>1108</v>
      </c>
      <c r="B26" s="2069"/>
      <c r="C26" s="2056"/>
    </row>
    <row r="27" spans="1:3" ht="13.5" customHeight="1">
      <c r="A27" s="2071" t="s">
        <v>1708</v>
      </c>
      <c r="B27" s="2070">
        <v>8</v>
      </c>
      <c r="C27" s="2056" t="s">
        <v>1193</v>
      </c>
    </row>
    <row r="28" spans="1:3" ht="13.5" customHeight="1">
      <c r="A28" s="2071" t="s">
        <v>1707</v>
      </c>
      <c r="B28" s="2070">
        <v>9</v>
      </c>
      <c r="C28" s="2056" t="s">
        <v>1194</v>
      </c>
    </row>
    <row r="29" spans="1:3" ht="11.25" customHeight="1">
      <c r="A29" s="2057"/>
      <c r="B29" s="2070"/>
      <c r="C29" s="2056"/>
    </row>
    <row r="30" spans="1:3" ht="13.5" customHeight="1">
      <c r="A30" s="2057" t="s">
        <v>569</v>
      </c>
      <c r="B30" s="2070"/>
      <c r="C30" s="2056"/>
    </row>
    <row r="31" spans="1:3" ht="13.5" customHeight="1">
      <c r="A31" s="2068" t="s">
        <v>1708</v>
      </c>
      <c r="B31" s="2070">
        <v>10.1</v>
      </c>
      <c r="C31" s="2056" t="s">
        <v>1195</v>
      </c>
    </row>
    <row r="32" spans="1:3" ht="13.5" customHeight="1">
      <c r="A32" s="2068" t="s">
        <v>1715</v>
      </c>
      <c r="B32" s="2070">
        <v>10.2</v>
      </c>
      <c r="C32" s="2056" t="s">
        <v>1196</v>
      </c>
    </row>
    <row r="33" spans="1:3" ht="11.25" customHeight="1">
      <c r="A33" s="2057"/>
      <c r="B33" s="2070"/>
      <c r="C33" s="2056"/>
    </row>
    <row r="34" spans="1:3" ht="12.75" customHeight="1">
      <c r="A34" s="2057" t="s">
        <v>815</v>
      </c>
      <c r="B34" s="2070">
        <v>11</v>
      </c>
      <c r="C34" s="2056" t="s">
        <v>1197</v>
      </c>
    </row>
    <row r="35" spans="1:3" ht="11.25" customHeight="1">
      <c r="A35" s="2057"/>
      <c r="B35" s="2070"/>
      <c r="C35" s="2056"/>
    </row>
    <row r="36" spans="1:3" ht="13.5" customHeight="1">
      <c r="A36" s="2072" t="s">
        <v>1109</v>
      </c>
      <c r="B36" s="2073">
        <v>12</v>
      </c>
      <c r="C36" s="2074" t="s">
        <v>1198</v>
      </c>
    </row>
    <row r="37" spans="1:3" ht="11.25" customHeight="1">
      <c r="A37" s="2057"/>
      <c r="B37" s="2070"/>
      <c r="C37" s="2056"/>
    </row>
    <row r="38" spans="1:3" ht="13.5" customHeight="1">
      <c r="A38" s="2072" t="s">
        <v>758</v>
      </c>
      <c r="B38" s="2073">
        <v>13</v>
      </c>
      <c r="C38" s="2074" t="s">
        <v>1199</v>
      </c>
    </row>
    <row r="39" spans="1:3" ht="11.25" customHeight="1">
      <c r="A39" s="2057"/>
      <c r="B39" s="2070"/>
      <c r="C39" s="2056"/>
    </row>
    <row r="40" spans="1:3" ht="12.75" customHeight="1">
      <c r="A40" s="2057" t="s">
        <v>762</v>
      </c>
      <c r="B40" s="2070">
        <v>14</v>
      </c>
      <c r="C40" s="2056" t="s">
        <v>1200</v>
      </c>
    </row>
    <row r="41" spans="1:3" ht="8.25" customHeight="1">
      <c r="A41" s="2072"/>
      <c r="B41" s="2073"/>
      <c r="C41" s="2075"/>
    </row>
    <row r="42" spans="1:3" ht="13.5" customHeight="1">
      <c r="A42" s="2054" t="s">
        <v>763</v>
      </c>
      <c r="B42" s="2069"/>
      <c r="C42" s="2056"/>
    </row>
    <row r="43" spans="1:3" ht="11.25" customHeight="1">
      <c r="A43" s="2076"/>
      <c r="B43" s="2076"/>
      <c r="C43" s="2056"/>
    </row>
    <row r="44" spans="1:3" ht="13.5" customHeight="1">
      <c r="A44" s="2057" t="s">
        <v>458</v>
      </c>
      <c r="B44" s="2070"/>
      <c r="C44" s="2056"/>
    </row>
    <row r="45" spans="1:3" ht="13.5" customHeight="1">
      <c r="A45" s="2068" t="s">
        <v>1458</v>
      </c>
      <c r="B45" s="2070">
        <v>15.1</v>
      </c>
      <c r="C45" s="2056" t="s">
        <v>1201</v>
      </c>
    </row>
    <row r="46" spans="1:3" ht="13.5" customHeight="1">
      <c r="A46" s="2068" t="s">
        <v>820</v>
      </c>
      <c r="B46" s="2070">
        <v>15.2</v>
      </c>
      <c r="C46" s="2056" t="s">
        <v>1202</v>
      </c>
    </row>
    <row r="47" spans="1:3" ht="11.25" customHeight="1">
      <c r="A47" s="2057"/>
      <c r="B47" s="2070"/>
      <c r="C47" s="2056"/>
    </row>
    <row r="48" spans="1:3" ht="12.75" customHeight="1">
      <c r="A48" s="2057" t="s">
        <v>570</v>
      </c>
      <c r="B48" s="2070">
        <v>16</v>
      </c>
      <c r="C48" s="2056" t="s">
        <v>1203</v>
      </c>
    </row>
    <row r="49" spans="1:3" ht="11.25" customHeight="1">
      <c r="A49" s="2057"/>
      <c r="B49" s="2070"/>
      <c r="C49" s="2056"/>
    </row>
    <row r="50" spans="1:3" ht="15" customHeight="1">
      <c r="A50" s="2057" t="s">
        <v>1333</v>
      </c>
      <c r="B50" s="2070"/>
      <c r="C50" s="2056"/>
    </row>
    <row r="51" spans="1:3" ht="13.5" customHeight="1">
      <c r="A51" s="2071" t="s">
        <v>392</v>
      </c>
      <c r="B51" s="2070">
        <v>17.1</v>
      </c>
      <c r="C51" s="2056" t="s">
        <v>1204</v>
      </c>
    </row>
    <row r="52" spans="1:3" ht="13.5" customHeight="1">
      <c r="A52" s="2071" t="s">
        <v>1302</v>
      </c>
      <c r="B52" s="2070">
        <v>17.2</v>
      </c>
      <c r="C52" s="2056" t="s">
        <v>1205</v>
      </c>
    </row>
    <row r="53" spans="1:3" ht="13.5" customHeight="1">
      <c r="A53" s="2071" t="s">
        <v>245</v>
      </c>
      <c r="B53" s="2070">
        <v>17.3</v>
      </c>
      <c r="C53" s="2056" t="s">
        <v>1206</v>
      </c>
    </row>
    <row r="54" spans="1:3" ht="13.5" customHeight="1">
      <c r="A54" s="2071" t="s">
        <v>759</v>
      </c>
      <c r="B54" s="2070">
        <v>17.4</v>
      </c>
      <c r="C54" s="2056" t="s">
        <v>1207</v>
      </c>
    </row>
    <row r="55" spans="1:3" ht="11.25" customHeight="1">
      <c r="A55" s="2057"/>
      <c r="B55" s="2057"/>
      <c r="C55" s="2056"/>
    </row>
    <row r="56" spans="1:3" ht="13.5" customHeight="1">
      <c r="A56" s="2057" t="s">
        <v>536</v>
      </c>
      <c r="B56" s="2070">
        <v>18</v>
      </c>
      <c r="C56" s="2056" t="s">
        <v>1208</v>
      </c>
    </row>
    <row r="57" spans="1:3" ht="11.25" customHeight="1">
      <c r="A57" s="2057"/>
      <c r="B57" s="2070"/>
      <c r="C57" s="2056"/>
    </row>
    <row r="58" spans="1:3" ht="13.5" customHeight="1">
      <c r="A58" s="2057" t="s">
        <v>856</v>
      </c>
      <c r="B58" s="2070">
        <v>19</v>
      </c>
      <c r="C58" s="2056" t="s">
        <v>1209</v>
      </c>
    </row>
    <row r="59" spans="1:3" ht="11.25" customHeight="1">
      <c r="A59" s="2057"/>
      <c r="B59" s="2070"/>
      <c r="C59" s="2056"/>
    </row>
    <row r="60" spans="1:3" ht="13.5" customHeight="1">
      <c r="A60" s="2057" t="s">
        <v>591</v>
      </c>
      <c r="B60" s="2070"/>
      <c r="C60" s="2056"/>
    </row>
    <row r="61" spans="1:3" ht="13.5" customHeight="1">
      <c r="A61" s="2071" t="s">
        <v>1708</v>
      </c>
      <c r="B61" s="2069">
        <v>20</v>
      </c>
      <c r="C61" s="2056" t="s">
        <v>1210</v>
      </c>
    </row>
    <row r="62" spans="1:3" ht="13.5" customHeight="1">
      <c r="A62" s="2071" t="s">
        <v>1707</v>
      </c>
      <c r="B62" s="2069">
        <v>21</v>
      </c>
      <c r="C62" s="2056" t="s">
        <v>1211</v>
      </c>
    </row>
    <row r="63" spans="1:3" ht="11.25" customHeight="1">
      <c r="A63" s="2069"/>
      <c r="B63" s="2069"/>
      <c r="C63" s="2056"/>
    </row>
    <row r="64" spans="1:3" ht="13.5" customHeight="1">
      <c r="A64" s="2057" t="s">
        <v>1334</v>
      </c>
      <c r="B64" s="2070"/>
      <c r="C64" s="2056"/>
    </row>
    <row r="65" spans="1:3" ht="13.5" customHeight="1">
      <c r="A65" s="2071" t="s">
        <v>391</v>
      </c>
      <c r="B65" s="2070">
        <v>22.1</v>
      </c>
      <c r="C65" s="2056" t="s">
        <v>1212</v>
      </c>
    </row>
    <row r="66" spans="1:3" ht="13.5" customHeight="1">
      <c r="A66" s="2071" t="s">
        <v>854</v>
      </c>
      <c r="B66" s="2070">
        <v>22.2</v>
      </c>
      <c r="C66" s="2056" t="s">
        <v>1213</v>
      </c>
    </row>
    <row r="67" spans="1:3" ht="13.5" customHeight="1">
      <c r="A67" s="2071" t="s">
        <v>1047</v>
      </c>
      <c r="B67" s="2070">
        <v>22.3</v>
      </c>
      <c r="C67" s="2056" t="s">
        <v>1214</v>
      </c>
    </row>
    <row r="68" spans="1:3" ht="13.5" customHeight="1">
      <c r="A68" s="2071" t="s">
        <v>575</v>
      </c>
      <c r="B68" s="2070">
        <v>22.4</v>
      </c>
      <c r="C68" s="2056" t="s">
        <v>1215</v>
      </c>
    </row>
    <row r="69" spans="1:3" ht="11.25" customHeight="1">
      <c r="A69" s="2069"/>
      <c r="B69" s="2069"/>
      <c r="C69" s="2056"/>
    </row>
    <row r="70" spans="1:3" ht="13.5" customHeight="1">
      <c r="A70" s="2057" t="s">
        <v>816</v>
      </c>
      <c r="B70" s="2070">
        <v>23</v>
      </c>
      <c r="C70" s="2056" t="s">
        <v>1216</v>
      </c>
    </row>
    <row r="71" spans="1:3" ht="11.25" customHeight="1">
      <c r="A71" s="2057"/>
      <c r="B71" s="2070"/>
      <c r="C71" s="2056"/>
    </row>
    <row r="72" spans="1:3" ht="13.5" customHeight="1">
      <c r="A72" s="2057" t="s">
        <v>1052</v>
      </c>
      <c r="B72" s="2069">
        <v>24</v>
      </c>
      <c r="C72" s="2056" t="s">
        <v>1217</v>
      </c>
    </row>
    <row r="73" spans="1:3" ht="11.25" customHeight="1">
      <c r="A73" s="2057"/>
      <c r="B73" s="2069"/>
      <c r="C73" s="2056"/>
    </row>
    <row r="74" spans="1:3" ht="13.5" customHeight="1">
      <c r="A74" s="2057" t="s">
        <v>758</v>
      </c>
      <c r="B74" s="2069">
        <v>25</v>
      </c>
      <c r="C74" s="2056" t="s">
        <v>1218</v>
      </c>
    </row>
    <row r="75" spans="1:3" ht="11.25" customHeight="1">
      <c r="A75" s="2057"/>
      <c r="B75" s="2070"/>
      <c r="C75" s="2056"/>
    </row>
    <row r="76" spans="1:3" ht="12.75" customHeight="1">
      <c r="A76" s="2057" t="s">
        <v>1593</v>
      </c>
      <c r="B76" s="2070">
        <v>26</v>
      </c>
      <c r="C76" s="2056" t="s">
        <v>1219</v>
      </c>
    </row>
    <row r="77" spans="1:3" ht="9" customHeight="1">
      <c r="A77" s="2057"/>
      <c r="B77" s="2069"/>
      <c r="C77" s="2056"/>
    </row>
    <row r="78" spans="1:3" ht="13.5" customHeight="1">
      <c r="A78" s="2054" t="s">
        <v>252</v>
      </c>
      <c r="B78" s="2069"/>
      <c r="C78" s="2056"/>
    </row>
    <row r="79" spans="1:3" ht="13.5" customHeight="1">
      <c r="A79" s="2057"/>
      <c r="B79" s="2063" t="s">
        <v>341</v>
      </c>
      <c r="C79" s="2064" t="s">
        <v>272</v>
      </c>
    </row>
    <row r="80" spans="1:3" ht="11.25" customHeight="1">
      <c r="A80" s="2057"/>
      <c r="B80" s="2057"/>
      <c r="C80" s="2056"/>
    </row>
    <row r="81" spans="1:3" ht="13.5" customHeight="1">
      <c r="A81" s="2057" t="s">
        <v>253</v>
      </c>
      <c r="B81" s="2069"/>
      <c r="C81" s="2056"/>
    </row>
    <row r="82" spans="1:3" ht="13.5" customHeight="1">
      <c r="A82" s="2071" t="s">
        <v>1710</v>
      </c>
      <c r="B82" s="2069">
        <v>27.1</v>
      </c>
      <c r="C82" s="2056" t="s">
        <v>1220</v>
      </c>
    </row>
    <row r="83" spans="1:3" ht="13.5" customHeight="1">
      <c r="A83" s="2071" t="s">
        <v>1711</v>
      </c>
      <c r="B83" s="2069">
        <v>27.2</v>
      </c>
      <c r="C83" s="2056" t="s">
        <v>1221</v>
      </c>
    </row>
    <row r="84" spans="1:3" ht="11.25" customHeight="1">
      <c r="A84" s="2057"/>
      <c r="B84" s="2057"/>
      <c r="C84" s="2056"/>
    </row>
    <row r="85" spans="1:3" ht="13.5" customHeight="1">
      <c r="A85" s="2057" t="s">
        <v>254</v>
      </c>
      <c r="B85" s="2069"/>
      <c r="C85" s="2056"/>
    </row>
    <row r="86" spans="1:3" ht="13.5" customHeight="1">
      <c r="A86" s="2071" t="s">
        <v>1712</v>
      </c>
      <c r="B86" s="2069">
        <v>28.1</v>
      </c>
      <c r="C86" s="2056" t="s">
        <v>1222</v>
      </c>
    </row>
    <row r="87" spans="1:3" ht="13.5" customHeight="1">
      <c r="A87" s="2071" t="s">
        <v>1713</v>
      </c>
      <c r="B87" s="2069">
        <v>28.2</v>
      </c>
      <c r="C87" s="2056" t="s">
        <v>1223</v>
      </c>
    </row>
    <row r="88" spans="1:3" ht="13.5" customHeight="1">
      <c r="A88" s="2071" t="s">
        <v>1714</v>
      </c>
      <c r="B88" s="2069">
        <v>28.3</v>
      </c>
      <c r="C88" s="2056" t="s">
        <v>1224</v>
      </c>
    </row>
    <row r="89" spans="1:3" ht="11.25" customHeight="1">
      <c r="A89" s="2057"/>
      <c r="B89" s="2069"/>
      <c r="C89" s="2056"/>
    </row>
    <row r="90" spans="1:3" ht="13.5" customHeight="1">
      <c r="A90" s="2057" t="s">
        <v>255</v>
      </c>
      <c r="B90" s="2069"/>
      <c r="C90" s="2056"/>
    </row>
    <row r="91" spans="1:3" ht="13.5" customHeight="1">
      <c r="A91" s="2071" t="s">
        <v>693</v>
      </c>
      <c r="B91" s="2069">
        <v>29</v>
      </c>
      <c r="C91" s="2056" t="s">
        <v>1225</v>
      </c>
    </row>
    <row r="92" spans="1:3" ht="13.5" customHeight="1">
      <c r="A92" s="2071" t="s">
        <v>694</v>
      </c>
      <c r="B92" s="2069">
        <v>30</v>
      </c>
      <c r="C92" s="2056" t="s">
        <v>1226</v>
      </c>
    </row>
    <row r="93" spans="1:3" ht="13.5" customHeight="1">
      <c r="A93" s="2071" t="s">
        <v>1053</v>
      </c>
      <c r="B93" s="2069">
        <v>31</v>
      </c>
      <c r="C93" s="2056" t="s">
        <v>1227</v>
      </c>
    </row>
    <row r="94" spans="1:3" ht="13.5" customHeight="1">
      <c r="A94" s="2071" t="s">
        <v>1054</v>
      </c>
      <c r="B94" s="2069">
        <v>32</v>
      </c>
      <c r="C94" s="2056" t="s">
        <v>1228</v>
      </c>
    </row>
    <row r="95" spans="1:3" ht="13.5" customHeight="1">
      <c r="A95" s="2071" t="s">
        <v>1499</v>
      </c>
      <c r="B95" s="2069">
        <v>33</v>
      </c>
      <c r="C95" s="2056" t="s">
        <v>1229</v>
      </c>
    </row>
    <row r="96" spans="1:3" ht="13.5" customHeight="1">
      <c r="A96" s="2071" t="s">
        <v>1500</v>
      </c>
      <c r="B96" s="2069">
        <v>34</v>
      </c>
      <c r="C96" s="2056" t="s">
        <v>1230</v>
      </c>
    </row>
    <row r="97" spans="1:4" ht="13.5" customHeight="1">
      <c r="A97" s="2071" t="s">
        <v>695</v>
      </c>
      <c r="B97" s="2069">
        <v>35</v>
      </c>
      <c r="C97" s="2056" t="s">
        <v>1231</v>
      </c>
      <c r="D97" s="12"/>
    </row>
    <row r="98" spans="1:4" ht="13.5" customHeight="1">
      <c r="A98" s="2071" t="s">
        <v>696</v>
      </c>
      <c r="B98" s="2069">
        <v>36</v>
      </c>
      <c r="C98" s="2056" t="s">
        <v>1232</v>
      </c>
      <c r="D98" s="12"/>
    </row>
    <row r="99" spans="1:4" ht="13.5" customHeight="1">
      <c r="A99" s="2071" t="s">
        <v>1501</v>
      </c>
      <c r="B99" s="2069">
        <v>37</v>
      </c>
      <c r="C99" s="2056" t="s">
        <v>1233</v>
      </c>
      <c r="D99" s="12"/>
    </row>
    <row r="100" spans="1:4" ht="13.5" customHeight="1">
      <c r="A100" s="2071" t="s">
        <v>1502</v>
      </c>
      <c r="B100" s="2069">
        <v>38</v>
      </c>
      <c r="C100" s="2056" t="s">
        <v>1234</v>
      </c>
      <c r="D100" s="12"/>
    </row>
    <row r="101" spans="1:4" ht="13.5" customHeight="1">
      <c r="A101" s="2071" t="s">
        <v>256</v>
      </c>
      <c r="B101" s="2069">
        <v>39</v>
      </c>
      <c r="C101" s="2056" t="s">
        <v>1235</v>
      </c>
      <c r="D101" s="12"/>
    </row>
    <row r="102" spans="1:4" ht="11.25" customHeight="1">
      <c r="A102" s="2057"/>
      <c r="B102" s="2057"/>
      <c r="C102" s="2056"/>
      <c r="D102" s="12"/>
    </row>
    <row r="103" spans="1:4" ht="12.75">
      <c r="A103" s="2057" t="s">
        <v>1055</v>
      </c>
      <c r="B103" s="2057"/>
      <c r="C103" s="2056"/>
      <c r="D103" s="12"/>
    </row>
    <row r="104" spans="1:4" ht="11.25" customHeight="1">
      <c r="A104" s="2658" t="s">
        <v>399</v>
      </c>
      <c r="B104" s="2658"/>
      <c r="C104" s="2658"/>
      <c r="D104" s="12"/>
    </row>
    <row r="105" spans="1:4" ht="21" customHeight="1">
      <c r="A105" s="2658"/>
      <c r="B105" s="2658"/>
      <c r="C105" s="2658"/>
      <c r="D105" s="12"/>
    </row>
    <row r="106" ht="12.75">
      <c r="D106" s="12"/>
    </row>
    <row r="107" ht="12.75">
      <c r="D107" s="12"/>
    </row>
    <row r="108" ht="12.75">
      <c r="D108" s="12"/>
    </row>
    <row r="109" ht="12.75">
      <c r="D109" s="12"/>
    </row>
    <row r="110" ht="12.75">
      <c r="D110" s="12"/>
    </row>
    <row r="111" ht="12.75">
      <c r="D111" s="12"/>
    </row>
    <row r="112" ht="12.75">
      <c r="D112" s="12"/>
    </row>
    <row r="113" ht="12.75">
      <c r="D113" s="12"/>
    </row>
    <row r="114" ht="12.75">
      <c r="D114" s="12"/>
    </row>
    <row r="115" ht="12.75">
      <c r="D115" s="12"/>
    </row>
    <row r="116" ht="12.75">
      <c r="D116" s="12"/>
    </row>
    <row r="117" ht="12.75">
      <c r="D117" s="12"/>
    </row>
    <row r="118" ht="12.75">
      <c r="D118" s="12"/>
    </row>
    <row r="119" ht="12.75">
      <c r="D119" s="12"/>
    </row>
    <row r="120" ht="12.75">
      <c r="D120" s="12"/>
    </row>
    <row r="121" ht="12.75">
      <c r="D121" s="12"/>
    </row>
    <row r="122" ht="12.75">
      <c r="D122" s="12"/>
    </row>
    <row r="123" ht="12.75">
      <c r="D123" s="12"/>
    </row>
    <row r="124" ht="12.75">
      <c r="D124" s="12"/>
    </row>
    <row r="125" ht="12.75">
      <c r="D125" s="12"/>
    </row>
    <row r="126" ht="12.75">
      <c r="D126" s="12"/>
    </row>
    <row r="127" ht="12.75">
      <c r="D127" s="12"/>
    </row>
    <row r="128" ht="12.75">
      <c r="D128" s="12"/>
    </row>
    <row r="129" ht="12.75">
      <c r="D129" s="12"/>
    </row>
    <row r="130" ht="12.75">
      <c r="D130" s="12"/>
    </row>
    <row r="131" ht="12.75">
      <c r="D131" s="12"/>
    </row>
    <row r="132" ht="12.75">
      <c r="D132" s="12"/>
    </row>
    <row r="133" ht="12.75">
      <c r="D133" s="12"/>
    </row>
    <row r="134" ht="12.75">
      <c r="D134" s="12"/>
    </row>
    <row r="135" ht="12.75">
      <c r="D135" s="12"/>
    </row>
    <row r="136" ht="12.75">
      <c r="D136" s="12"/>
    </row>
    <row r="137" ht="12.75">
      <c r="D137" s="12"/>
    </row>
    <row r="138" ht="12.75">
      <c r="D138" s="12"/>
    </row>
    <row r="139" ht="12.75">
      <c r="D139" s="12"/>
    </row>
    <row r="140" ht="12.75">
      <c r="D140" s="12"/>
    </row>
    <row r="141" ht="12.75">
      <c r="D141" s="12"/>
    </row>
    <row r="142" ht="12.75">
      <c r="D142" s="12"/>
    </row>
    <row r="143" ht="12.75">
      <c r="D143" s="12"/>
    </row>
    <row r="144" ht="12.75">
      <c r="D144" s="12"/>
    </row>
    <row r="145" ht="12.75">
      <c r="D145" s="12"/>
    </row>
    <row r="146" ht="12.75">
      <c r="D146" s="12"/>
    </row>
    <row r="147" ht="12.75">
      <c r="D147" s="12"/>
    </row>
    <row r="148" ht="12.75">
      <c r="D148" s="12"/>
    </row>
    <row r="149" ht="12.75">
      <c r="D149" s="12"/>
    </row>
    <row r="150" ht="12.75">
      <c r="D150" s="12"/>
    </row>
    <row r="151" ht="12.75">
      <c r="D151" s="12"/>
    </row>
    <row r="152" ht="12.75">
      <c r="D152" s="12"/>
    </row>
    <row r="153" ht="12.75">
      <c r="D153" s="12"/>
    </row>
    <row r="154" ht="12.75">
      <c r="D154" s="12"/>
    </row>
    <row r="155" ht="12.75">
      <c r="D155" s="12"/>
    </row>
    <row r="156" ht="12.75">
      <c r="D156" s="12"/>
    </row>
    <row r="157" ht="12.75">
      <c r="D157" s="12"/>
    </row>
    <row r="158" ht="12.75">
      <c r="D158" s="12"/>
    </row>
    <row r="159" ht="12.75">
      <c r="D159" s="12"/>
    </row>
    <row r="160" ht="12.75">
      <c r="D160" s="12"/>
    </row>
    <row r="161" ht="12.75">
      <c r="D161" s="12"/>
    </row>
    <row r="162" ht="12.75">
      <c r="D162" s="12"/>
    </row>
    <row r="163" ht="12.75">
      <c r="D163" s="12"/>
    </row>
    <row r="164" ht="12.75">
      <c r="D164" s="12"/>
    </row>
    <row r="165" ht="12.75">
      <c r="D165" s="12"/>
    </row>
    <row r="166" ht="12.75">
      <c r="D166" s="12"/>
    </row>
    <row r="167" ht="12.75">
      <c r="D167" s="12"/>
    </row>
    <row r="168" ht="12.75">
      <c r="D168" s="12"/>
    </row>
    <row r="169" ht="12.75">
      <c r="D169" s="12"/>
    </row>
    <row r="170" ht="12.75">
      <c r="D170" s="12"/>
    </row>
    <row r="171" ht="12.75">
      <c r="D171" s="12"/>
    </row>
    <row r="172" ht="12.75">
      <c r="D172" s="12"/>
    </row>
    <row r="173" ht="12.75">
      <c r="D173" s="12"/>
    </row>
    <row r="174" ht="12.75">
      <c r="D174" s="12"/>
    </row>
    <row r="175" ht="12.75">
      <c r="D175" s="12"/>
    </row>
    <row r="176" ht="12.75">
      <c r="D176" s="12"/>
    </row>
    <row r="177" ht="12.75">
      <c r="D177" s="12"/>
    </row>
    <row r="178" ht="12.75">
      <c r="D178" s="12"/>
    </row>
    <row r="179" ht="12.75">
      <c r="D179" s="12"/>
    </row>
    <row r="180" ht="12.75">
      <c r="D180" s="12"/>
    </row>
    <row r="181" ht="12.75">
      <c r="D181" s="12"/>
    </row>
    <row r="182" ht="12.75">
      <c r="D182" s="12"/>
    </row>
    <row r="183" ht="12.75">
      <c r="D183" s="12"/>
    </row>
    <row r="184" ht="12.75">
      <c r="D184" s="12"/>
    </row>
    <row r="185" ht="12.75">
      <c r="D185" s="12"/>
    </row>
    <row r="186" ht="12.75">
      <c r="D186" s="12"/>
    </row>
    <row r="187" ht="12.75">
      <c r="D187" s="12"/>
    </row>
    <row r="188" ht="12.75">
      <c r="D188" s="12"/>
    </row>
    <row r="189" ht="12.75">
      <c r="D189" s="12"/>
    </row>
    <row r="190" ht="12.75">
      <c r="D190" s="12"/>
    </row>
    <row r="191" ht="12.75">
      <c r="D191" s="12"/>
    </row>
    <row r="192" ht="12.75">
      <c r="D192" s="12"/>
    </row>
    <row r="193" ht="12.75">
      <c r="D193" s="12"/>
    </row>
    <row r="194" ht="12.75">
      <c r="D194" s="12"/>
    </row>
    <row r="195" ht="12.75">
      <c r="D195" s="12"/>
    </row>
    <row r="196" ht="12.75">
      <c r="D196" s="12"/>
    </row>
    <row r="197" ht="12.75">
      <c r="D197" s="12"/>
    </row>
    <row r="198" ht="12.75">
      <c r="D198" s="12"/>
    </row>
    <row r="199" ht="12.75">
      <c r="D199" s="12"/>
    </row>
    <row r="200" ht="12.75">
      <c r="D200" s="12"/>
    </row>
    <row r="201" ht="12.75">
      <c r="D201" s="12"/>
    </row>
    <row r="202" ht="12.75">
      <c r="D202" s="12"/>
    </row>
    <row r="203" ht="12.75">
      <c r="D203" s="12"/>
    </row>
    <row r="204" ht="12.75">
      <c r="D204" s="12"/>
    </row>
    <row r="205" ht="12.75">
      <c r="D205" s="12"/>
    </row>
    <row r="206" ht="12.75">
      <c r="D206" s="12"/>
    </row>
    <row r="207" ht="12.75">
      <c r="D207" s="12"/>
    </row>
    <row r="208" ht="12.75">
      <c r="D208" s="12"/>
    </row>
    <row r="209" ht="12.75">
      <c r="D209" s="12"/>
    </row>
    <row r="210" ht="12.75">
      <c r="D210" s="12"/>
    </row>
    <row r="211" ht="12.75">
      <c r="D211" s="12"/>
    </row>
    <row r="212" ht="12.75">
      <c r="D212" s="12"/>
    </row>
    <row r="213" ht="12.75">
      <c r="D213" s="12"/>
    </row>
    <row r="214" ht="12.75">
      <c r="D214" s="12"/>
    </row>
    <row r="215" ht="12.75">
      <c r="D215" s="12"/>
    </row>
    <row r="216" ht="12.75">
      <c r="D216" s="12"/>
    </row>
    <row r="217" ht="12.75">
      <c r="D217" s="12"/>
    </row>
    <row r="218" ht="12.75">
      <c r="D218" s="12"/>
    </row>
    <row r="219" ht="12.75">
      <c r="D219" s="12"/>
    </row>
    <row r="220" ht="12.75">
      <c r="D220" s="12"/>
    </row>
    <row r="221" ht="12.75">
      <c r="D221" s="12"/>
    </row>
    <row r="222" ht="12.75">
      <c r="D222" s="12"/>
    </row>
    <row r="223" ht="12.75">
      <c r="D223" s="12"/>
    </row>
    <row r="224" ht="12.75">
      <c r="D224" s="12"/>
    </row>
    <row r="225" ht="12.75">
      <c r="D225" s="12"/>
    </row>
    <row r="226" ht="12.75">
      <c r="D226" s="12"/>
    </row>
    <row r="227" ht="12.75">
      <c r="D227" s="12"/>
    </row>
    <row r="228" ht="12.75">
      <c r="D228" s="12"/>
    </row>
    <row r="229" ht="12.75">
      <c r="D229" s="12"/>
    </row>
    <row r="230" ht="12.75">
      <c r="D230" s="12"/>
    </row>
    <row r="231" ht="12.75">
      <c r="D231" s="12"/>
    </row>
    <row r="232" ht="12.75">
      <c r="D232" s="12"/>
    </row>
    <row r="233" ht="12.75">
      <c r="D233" s="12"/>
    </row>
    <row r="234" ht="12.75">
      <c r="D234" s="12"/>
    </row>
    <row r="235" ht="12.75">
      <c r="D235" s="12"/>
    </row>
    <row r="236" ht="12.75">
      <c r="D236" s="12"/>
    </row>
    <row r="237" ht="12.75">
      <c r="D237" s="12"/>
    </row>
    <row r="238" ht="12.75">
      <c r="D238" s="12"/>
    </row>
    <row r="239" ht="12.75">
      <c r="D239" s="12"/>
    </row>
    <row r="240" ht="12.75">
      <c r="D240" s="12"/>
    </row>
    <row r="241" ht="12.75">
      <c r="D241" s="12"/>
    </row>
    <row r="242" ht="12.75">
      <c r="D242" s="12"/>
    </row>
    <row r="243" ht="12.75">
      <c r="D243" s="12"/>
    </row>
    <row r="244" ht="12.75">
      <c r="D244" s="12"/>
    </row>
    <row r="245" ht="12.75">
      <c r="D245" s="12"/>
    </row>
    <row r="246" ht="12.75">
      <c r="D246" s="12"/>
    </row>
    <row r="247" ht="12.75">
      <c r="D247" s="12"/>
    </row>
    <row r="248" ht="12.75">
      <c r="D248" s="12"/>
    </row>
    <row r="249" ht="12.75">
      <c r="D249" s="12"/>
    </row>
    <row r="250" ht="12.75">
      <c r="D250" s="12"/>
    </row>
    <row r="251" ht="12.75">
      <c r="D251" s="12"/>
    </row>
    <row r="252" ht="12.75">
      <c r="D252" s="12"/>
    </row>
    <row r="253" ht="12.75">
      <c r="D253" s="12"/>
    </row>
    <row r="254" ht="12.75">
      <c r="D254" s="12"/>
    </row>
    <row r="255" ht="12.75">
      <c r="D255" s="12"/>
    </row>
    <row r="256" ht="12.75">
      <c r="D256" s="12"/>
    </row>
    <row r="257" ht="12.75">
      <c r="D257" s="12"/>
    </row>
    <row r="258" ht="12.75">
      <c r="D258" s="12"/>
    </row>
    <row r="259" ht="12.75">
      <c r="D259" s="12"/>
    </row>
    <row r="260" ht="12.75">
      <c r="D260" s="12"/>
    </row>
    <row r="261" ht="12.75">
      <c r="D261" s="12"/>
    </row>
    <row r="262" ht="12.75">
      <c r="D262" s="12"/>
    </row>
    <row r="263" ht="12.75">
      <c r="D263" s="12"/>
    </row>
    <row r="264" ht="12.75">
      <c r="D264" s="12"/>
    </row>
    <row r="265" ht="12.75">
      <c r="D265" s="12"/>
    </row>
    <row r="266" ht="12.75">
      <c r="D266" s="12"/>
    </row>
    <row r="267" ht="12.75">
      <c r="D267" s="12"/>
    </row>
    <row r="268" ht="12.75">
      <c r="D268" s="12"/>
    </row>
    <row r="269" ht="12.75">
      <c r="D269" s="12"/>
    </row>
    <row r="270" ht="12.75">
      <c r="D270" s="12"/>
    </row>
    <row r="271" ht="12.75">
      <c r="D271" s="12"/>
    </row>
    <row r="272" ht="12.75">
      <c r="D272" s="12"/>
    </row>
    <row r="273" ht="12.75">
      <c r="D273" s="12"/>
    </row>
    <row r="274" ht="12.75">
      <c r="D274" s="12"/>
    </row>
    <row r="275" ht="12.75">
      <c r="D275" s="12"/>
    </row>
    <row r="276" ht="12.75">
      <c r="D276" s="12"/>
    </row>
    <row r="277" ht="12.75">
      <c r="D277" s="12"/>
    </row>
    <row r="278" ht="12.75">
      <c r="D278" s="12"/>
    </row>
    <row r="279" ht="12.75">
      <c r="D279" s="12"/>
    </row>
    <row r="280" ht="12.75">
      <c r="D280" s="12"/>
    </row>
    <row r="281" ht="12.75">
      <c r="D281" s="12"/>
    </row>
    <row r="282" ht="12.75">
      <c r="D282" s="12"/>
    </row>
    <row r="283" ht="12.75">
      <c r="D283" s="12"/>
    </row>
    <row r="284" ht="12.75">
      <c r="D284" s="12"/>
    </row>
    <row r="285" ht="12.75">
      <c r="D285" s="12"/>
    </row>
    <row r="286" ht="12.75">
      <c r="D286" s="12"/>
    </row>
    <row r="287" ht="12.75">
      <c r="D287" s="12"/>
    </row>
    <row r="288" ht="12.75">
      <c r="D288" s="12"/>
    </row>
    <row r="289" ht="12.75">
      <c r="D289" s="12"/>
    </row>
    <row r="290" ht="12.75">
      <c r="D290" s="12"/>
    </row>
    <row r="291" ht="12.75">
      <c r="D291" s="12"/>
    </row>
    <row r="292" ht="12.75">
      <c r="D292" s="12"/>
    </row>
    <row r="293" ht="12.75">
      <c r="D293" s="12"/>
    </row>
    <row r="294" ht="12.75">
      <c r="D294" s="12"/>
    </row>
    <row r="295" ht="12.75">
      <c r="D295" s="12"/>
    </row>
    <row r="296" ht="12.75">
      <c r="D296" s="12"/>
    </row>
    <row r="297" ht="12.75">
      <c r="D297" s="12"/>
    </row>
    <row r="298" ht="12.75">
      <c r="D298" s="12"/>
    </row>
    <row r="299" ht="12.75">
      <c r="D299" s="12"/>
    </row>
    <row r="300" ht="12.75">
      <c r="D300" s="12"/>
    </row>
    <row r="301" ht="12.75">
      <c r="D301" s="12"/>
    </row>
    <row r="302" ht="12.75">
      <c r="D302" s="12"/>
    </row>
    <row r="303" ht="12.75">
      <c r="D303" s="12"/>
    </row>
    <row r="304" ht="12.75">
      <c r="D304" s="12"/>
    </row>
    <row r="305" ht="12.75">
      <c r="D305" s="12"/>
    </row>
    <row r="306" ht="12.75">
      <c r="D306" s="12"/>
    </row>
    <row r="307" ht="12.75">
      <c r="D307" s="12"/>
    </row>
    <row r="308" ht="12.75">
      <c r="D308" s="12"/>
    </row>
    <row r="309" ht="12.75">
      <c r="D309" s="12"/>
    </row>
    <row r="310" ht="12.75">
      <c r="D310" s="12"/>
    </row>
    <row r="311" ht="12.75">
      <c r="D311" s="12"/>
    </row>
    <row r="312" ht="12.75">
      <c r="D312" s="12"/>
    </row>
    <row r="313" ht="12.75">
      <c r="D313" s="12"/>
    </row>
    <row r="314" ht="12.75">
      <c r="D314" s="12"/>
    </row>
    <row r="315" ht="12.75">
      <c r="D315" s="12"/>
    </row>
    <row r="316" ht="12.75">
      <c r="D316" s="12"/>
    </row>
    <row r="317" ht="12.75">
      <c r="D317" s="12"/>
    </row>
    <row r="318" ht="12.75">
      <c r="D318" s="12"/>
    </row>
    <row r="319" ht="12.75">
      <c r="D319" s="12"/>
    </row>
    <row r="320" ht="12.75">
      <c r="D320" s="12"/>
    </row>
    <row r="321" ht="12.75">
      <c r="D321" s="12"/>
    </row>
    <row r="322" ht="12.75">
      <c r="D322" s="12"/>
    </row>
    <row r="323" ht="12.75">
      <c r="D323" s="12"/>
    </row>
    <row r="324" ht="12.75">
      <c r="D324" s="12"/>
    </row>
    <row r="325" ht="12.75">
      <c r="D325" s="12"/>
    </row>
    <row r="326" ht="12.75">
      <c r="D326" s="12"/>
    </row>
    <row r="327" ht="12.75">
      <c r="D327" s="12"/>
    </row>
    <row r="328" ht="12.75">
      <c r="D328" s="12"/>
    </row>
    <row r="329" ht="12.75">
      <c r="D329" s="12"/>
    </row>
    <row r="330" ht="12.75">
      <c r="D330" s="12"/>
    </row>
    <row r="331" ht="12.75">
      <c r="D331" s="12"/>
    </row>
    <row r="332" ht="12.75">
      <c r="D332" s="12"/>
    </row>
    <row r="333" ht="12.75">
      <c r="D333" s="12"/>
    </row>
    <row r="334" ht="12.75">
      <c r="D334" s="12"/>
    </row>
    <row r="335" ht="12.75">
      <c r="D335" s="12"/>
    </row>
    <row r="336" ht="12.75">
      <c r="D336" s="12"/>
    </row>
    <row r="337" ht="12.75">
      <c r="D337" s="12"/>
    </row>
    <row r="338" ht="12.75">
      <c r="D338" s="12"/>
    </row>
    <row r="339" ht="12.75">
      <c r="D339" s="12"/>
    </row>
    <row r="340" ht="12.75">
      <c r="D340" s="12"/>
    </row>
    <row r="341" ht="12.75">
      <c r="D341" s="12"/>
    </row>
    <row r="342" ht="12.75">
      <c r="D342" s="12"/>
    </row>
    <row r="343" ht="12.75">
      <c r="D343" s="12"/>
    </row>
    <row r="344" ht="12.75">
      <c r="D344" s="12"/>
    </row>
    <row r="345" ht="12.75">
      <c r="D345" s="12"/>
    </row>
    <row r="346" ht="12.75">
      <c r="D346" s="12"/>
    </row>
    <row r="347" ht="12.75">
      <c r="D347" s="12"/>
    </row>
    <row r="348" ht="12.75">
      <c r="D348" s="12"/>
    </row>
    <row r="349" ht="12.75">
      <c r="D349" s="12"/>
    </row>
    <row r="350" ht="12.75">
      <c r="D350" s="12"/>
    </row>
    <row r="351" ht="12.75">
      <c r="D351" s="12"/>
    </row>
    <row r="352" ht="12.75">
      <c r="D352" s="12"/>
    </row>
    <row r="353" ht="12.75">
      <c r="D353" s="12"/>
    </row>
    <row r="354" ht="12.75">
      <c r="D354" s="12"/>
    </row>
    <row r="355" ht="12.75">
      <c r="D355" s="12"/>
    </row>
    <row r="356" ht="12.75">
      <c r="D356" s="12"/>
    </row>
    <row r="357" ht="12.75">
      <c r="D357" s="12"/>
    </row>
    <row r="358" ht="12.75">
      <c r="D358" s="12"/>
    </row>
    <row r="359" ht="12.75">
      <c r="D359" s="12"/>
    </row>
    <row r="360" ht="12.75">
      <c r="D360" s="12"/>
    </row>
    <row r="361" ht="12.75">
      <c r="D361" s="12"/>
    </row>
    <row r="362" ht="12.75">
      <c r="D362" s="12"/>
    </row>
    <row r="363" ht="12.75">
      <c r="D363" s="12"/>
    </row>
    <row r="364" ht="12.75">
      <c r="D364" s="12"/>
    </row>
    <row r="365" ht="12.75">
      <c r="D365" s="12"/>
    </row>
    <row r="366" ht="12.75">
      <c r="D366" s="12"/>
    </row>
    <row r="367" ht="12.75">
      <c r="D367" s="12"/>
    </row>
    <row r="368" ht="12.75">
      <c r="D368" s="12"/>
    </row>
    <row r="369" ht="12.75">
      <c r="D369" s="12"/>
    </row>
    <row r="370" ht="12.75">
      <c r="D370" s="12"/>
    </row>
    <row r="371" ht="12.75">
      <c r="D371" s="12"/>
    </row>
    <row r="372" ht="12.75">
      <c r="D372" s="12"/>
    </row>
    <row r="373" ht="12.75">
      <c r="D373" s="12"/>
    </row>
    <row r="374" ht="12.75">
      <c r="D374" s="12"/>
    </row>
    <row r="375" ht="12.75">
      <c r="D375" s="12"/>
    </row>
    <row r="376" ht="12.75">
      <c r="D376" s="12"/>
    </row>
    <row r="377" ht="12.75">
      <c r="D377" s="12"/>
    </row>
    <row r="378" ht="12.75">
      <c r="D378" s="12"/>
    </row>
    <row r="379" ht="12.75">
      <c r="D379" s="12"/>
    </row>
    <row r="380" ht="12.75">
      <c r="D380" s="12"/>
    </row>
    <row r="381" ht="12.75">
      <c r="D381" s="12"/>
    </row>
    <row r="382" ht="12.75">
      <c r="D382" s="12"/>
    </row>
    <row r="383" ht="12.75">
      <c r="D383" s="12"/>
    </row>
    <row r="384" ht="12.75">
      <c r="D384" s="12"/>
    </row>
    <row r="385" ht="12.75">
      <c r="D385" s="12"/>
    </row>
    <row r="386" ht="12.75">
      <c r="D386" s="12"/>
    </row>
    <row r="387" ht="12.75">
      <c r="D387" s="12"/>
    </row>
    <row r="388" ht="12.75">
      <c r="D388" s="12"/>
    </row>
    <row r="389" ht="12.75">
      <c r="D389" s="12"/>
    </row>
    <row r="390" ht="12.75">
      <c r="D390" s="12"/>
    </row>
    <row r="391" ht="12.75">
      <c r="D391" s="12"/>
    </row>
    <row r="392" ht="12.75">
      <c r="D392" s="12"/>
    </row>
    <row r="393" ht="12.75">
      <c r="D393" s="12"/>
    </row>
    <row r="394" ht="12.75">
      <c r="D394" s="12"/>
    </row>
    <row r="395" ht="12.75">
      <c r="D395" s="12"/>
    </row>
    <row r="396" ht="12.75">
      <c r="D396" s="12"/>
    </row>
    <row r="397" ht="12.75">
      <c r="D397" s="12"/>
    </row>
    <row r="398" ht="12.75">
      <c r="D398" s="12"/>
    </row>
    <row r="399" ht="12.75">
      <c r="D399" s="12"/>
    </row>
    <row r="400" ht="12.75">
      <c r="D400" s="12"/>
    </row>
    <row r="401" ht="12.75">
      <c r="D401" s="12"/>
    </row>
    <row r="402" ht="12.75">
      <c r="D402" s="12"/>
    </row>
    <row r="403" ht="12.75">
      <c r="D403" s="12"/>
    </row>
    <row r="404" ht="12.75">
      <c r="D404" s="12"/>
    </row>
    <row r="405" ht="12.75">
      <c r="D405" s="12"/>
    </row>
    <row r="406" ht="12.75">
      <c r="D406" s="12"/>
    </row>
    <row r="407" ht="12.75">
      <c r="D407" s="12"/>
    </row>
    <row r="408" ht="12.75">
      <c r="D408" s="12"/>
    </row>
    <row r="409" ht="12.75">
      <c r="D409" s="12"/>
    </row>
    <row r="410" ht="12.75">
      <c r="D410" s="12"/>
    </row>
    <row r="411" ht="12.75">
      <c r="D411" s="12"/>
    </row>
    <row r="412" ht="12.75">
      <c r="D412" s="12"/>
    </row>
    <row r="413" ht="12.75">
      <c r="D413" s="12"/>
    </row>
    <row r="414" ht="12.75">
      <c r="D414" s="12"/>
    </row>
    <row r="415" ht="12.75">
      <c r="D415" s="12"/>
    </row>
    <row r="416" ht="12.75">
      <c r="D416" s="12"/>
    </row>
    <row r="417" ht="12.75">
      <c r="D417" s="12"/>
    </row>
    <row r="418" ht="12.75">
      <c r="D418" s="12"/>
    </row>
    <row r="419" ht="12.75">
      <c r="D419" s="12"/>
    </row>
    <row r="420" ht="12.75">
      <c r="D420" s="12"/>
    </row>
    <row r="421" ht="12.75">
      <c r="D421" s="12"/>
    </row>
    <row r="422" ht="12.75">
      <c r="D422" s="12"/>
    </row>
    <row r="423" ht="12.75">
      <c r="D423" s="12"/>
    </row>
    <row r="424" ht="12.75">
      <c r="D424" s="12"/>
    </row>
    <row r="425" ht="12.75">
      <c r="D425" s="12"/>
    </row>
    <row r="426" ht="12.75">
      <c r="D426" s="12"/>
    </row>
    <row r="427" ht="12.75">
      <c r="D427" s="12"/>
    </row>
    <row r="428" ht="12.75">
      <c r="D428" s="12"/>
    </row>
    <row r="429" ht="12.75">
      <c r="D429" s="12"/>
    </row>
    <row r="430" ht="12.75">
      <c r="D430" s="12"/>
    </row>
    <row r="431" ht="12.75">
      <c r="D431" s="12"/>
    </row>
    <row r="432" ht="12.75">
      <c r="D432" s="12"/>
    </row>
    <row r="433" ht="12.75">
      <c r="D433" s="12"/>
    </row>
    <row r="434" ht="12.75">
      <c r="D434" s="12"/>
    </row>
    <row r="435" ht="12.75">
      <c r="D435" s="12"/>
    </row>
    <row r="436" ht="12.75">
      <c r="D436" s="12"/>
    </row>
    <row r="437" ht="12.75">
      <c r="D437" s="12"/>
    </row>
    <row r="438" ht="12.75">
      <c r="D438" s="12"/>
    </row>
    <row r="439" ht="12.75">
      <c r="D439" s="12"/>
    </row>
    <row r="440" ht="12.75">
      <c r="D440" s="12"/>
    </row>
    <row r="441" ht="12.75">
      <c r="D441" s="12"/>
    </row>
    <row r="442" ht="12.75">
      <c r="D442" s="12"/>
    </row>
    <row r="443" ht="12.75">
      <c r="D443" s="12"/>
    </row>
    <row r="444" ht="12.75">
      <c r="D444" s="12"/>
    </row>
    <row r="445" ht="12.75">
      <c r="D445" s="12"/>
    </row>
    <row r="446" ht="12.75">
      <c r="D446" s="12"/>
    </row>
    <row r="447" ht="12.75">
      <c r="D447" s="12"/>
    </row>
    <row r="448" ht="12.75">
      <c r="D448" s="12"/>
    </row>
    <row r="449" ht="12.75">
      <c r="D449" s="12"/>
    </row>
    <row r="450" ht="12.75">
      <c r="D450" s="12"/>
    </row>
    <row r="451" ht="12.75">
      <c r="D451" s="12"/>
    </row>
    <row r="452" ht="12.75">
      <c r="D452" s="12"/>
    </row>
    <row r="453" ht="12.75">
      <c r="D453" s="12"/>
    </row>
    <row r="454" ht="12.75">
      <c r="D454" s="12"/>
    </row>
    <row r="455" ht="12.75">
      <c r="D455" s="12"/>
    </row>
    <row r="456" ht="12.75">
      <c r="D456" s="12"/>
    </row>
    <row r="457" ht="12.75">
      <c r="D457" s="12"/>
    </row>
    <row r="458" ht="12.75">
      <c r="D458" s="12"/>
    </row>
    <row r="459" ht="12.75">
      <c r="D459" s="12"/>
    </row>
    <row r="460" ht="12.75">
      <c r="D460" s="12"/>
    </row>
    <row r="461" ht="12.75">
      <c r="D461" s="12"/>
    </row>
    <row r="462" ht="12.75">
      <c r="D462" s="12"/>
    </row>
    <row r="463" ht="12.75">
      <c r="D463" s="12"/>
    </row>
    <row r="464" ht="12.75">
      <c r="D464" s="12"/>
    </row>
    <row r="465" ht="12.75">
      <c r="D465" s="12"/>
    </row>
    <row r="466" ht="12.75">
      <c r="D466" s="12"/>
    </row>
    <row r="467" ht="12.75">
      <c r="D467" s="12"/>
    </row>
    <row r="468" ht="12.75">
      <c r="D468" s="12"/>
    </row>
    <row r="469" ht="12.75">
      <c r="D469" s="12"/>
    </row>
    <row r="470" ht="12.75">
      <c r="D470" s="12"/>
    </row>
    <row r="471" ht="12.75">
      <c r="D471" s="12"/>
    </row>
    <row r="472" ht="12.75">
      <c r="D472" s="12"/>
    </row>
    <row r="473" ht="12.75">
      <c r="D473" s="12"/>
    </row>
    <row r="474" ht="12.75">
      <c r="D474" s="12"/>
    </row>
    <row r="475" ht="12.75">
      <c r="D475" s="12"/>
    </row>
    <row r="476" ht="12.75">
      <c r="D476" s="12"/>
    </row>
    <row r="477" ht="12.75">
      <c r="D477" s="12"/>
    </row>
    <row r="478" ht="12.75">
      <c r="D478" s="12"/>
    </row>
    <row r="479" ht="12.75">
      <c r="D479" s="12"/>
    </row>
    <row r="480" ht="12.75">
      <c r="D480" s="12"/>
    </row>
    <row r="481" ht="12.75">
      <c r="D481" s="12"/>
    </row>
    <row r="482" ht="12.75">
      <c r="D482" s="12"/>
    </row>
    <row r="483" ht="12.75">
      <c r="D483" s="12"/>
    </row>
    <row r="484" ht="12.75">
      <c r="D484" s="12"/>
    </row>
    <row r="485" ht="12.75">
      <c r="D485" s="12"/>
    </row>
    <row r="486" ht="12.75">
      <c r="D486" s="12"/>
    </row>
    <row r="487" ht="12.75">
      <c r="D487" s="12"/>
    </row>
    <row r="488" ht="12.75">
      <c r="D488" s="12"/>
    </row>
    <row r="489" ht="12.75">
      <c r="D489" s="12"/>
    </row>
    <row r="490" ht="12.75">
      <c r="D490" s="12"/>
    </row>
    <row r="491" ht="12.75">
      <c r="D491" s="12"/>
    </row>
    <row r="492" ht="12.75">
      <c r="D492" s="12"/>
    </row>
    <row r="493" ht="12.75">
      <c r="D493" s="12"/>
    </row>
    <row r="494" ht="12.75">
      <c r="D494" s="12"/>
    </row>
    <row r="495" ht="12.75">
      <c r="D495" s="12"/>
    </row>
    <row r="496" ht="12.75">
      <c r="D496" s="12"/>
    </row>
    <row r="497" ht="12.75">
      <c r="D497" s="12"/>
    </row>
    <row r="498" ht="12.75">
      <c r="D498" s="12"/>
    </row>
    <row r="499" ht="12.75">
      <c r="D499" s="12"/>
    </row>
    <row r="500" ht="12.75">
      <c r="D500" s="12"/>
    </row>
    <row r="501" ht="12.75">
      <c r="D501" s="12"/>
    </row>
    <row r="502" ht="12.75">
      <c r="D502" s="12"/>
    </row>
    <row r="503" ht="12.75">
      <c r="D503" s="12"/>
    </row>
    <row r="504" ht="12.75">
      <c r="D504" s="12"/>
    </row>
    <row r="505" ht="12.75">
      <c r="D505" s="12"/>
    </row>
    <row r="506" ht="12.75">
      <c r="D506" s="12"/>
    </row>
    <row r="507" ht="12.75">
      <c r="D507" s="12"/>
    </row>
    <row r="508" ht="12.75">
      <c r="D508" s="12"/>
    </row>
    <row r="509" ht="12.75">
      <c r="D509" s="12"/>
    </row>
    <row r="510" ht="12.75">
      <c r="D510" s="12"/>
    </row>
    <row r="511" ht="12.75">
      <c r="D511" s="12"/>
    </row>
    <row r="512" ht="12.75">
      <c r="D512" s="12"/>
    </row>
    <row r="513" ht="12.75">
      <c r="D513" s="12"/>
    </row>
    <row r="514" ht="12.75">
      <c r="D514" s="12"/>
    </row>
    <row r="515" ht="12.75">
      <c r="D515" s="12"/>
    </row>
    <row r="516" ht="12.75">
      <c r="D516" s="12"/>
    </row>
    <row r="517" ht="12.75">
      <c r="D517" s="12"/>
    </row>
    <row r="518" ht="12.75">
      <c r="D518" s="12"/>
    </row>
    <row r="519" ht="12.75">
      <c r="D519" s="12"/>
    </row>
    <row r="520" ht="12.75">
      <c r="D520" s="12"/>
    </row>
    <row r="521" ht="12.75">
      <c r="D521" s="12"/>
    </row>
    <row r="522" ht="12.75">
      <c r="D522" s="12"/>
    </row>
    <row r="523" ht="12.75">
      <c r="D523" s="12"/>
    </row>
    <row r="524" ht="12.75">
      <c r="D524" s="12"/>
    </row>
    <row r="525" ht="12.75">
      <c r="D525" s="12"/>
    </row>
    <row r="526" ht="12.75">
      <c r="D526" s="12"/>
    </row>
    <row r="527" ht="12.75">
      <c r="D527" s="12"/>
    </row>
    <row r="528" ht="12.75">
      <c r="D528" s="12"/>
    </row>
    <row r="529" ht="12.75">
      <c r="D529" s="12"/>
    </row>
    <row r="530" ht="12.75">
      <c r="D530" s="12"/>
    </row>
    <row r="531" ht="12.75">
      <c r="D531" s="12"/>
    </row>
    <row r="532" ht="12.75">
      <c r="D532" s="12"/>
    </row>
    <row r="533" ht="12.75">
      <c r="D533" s="12"/>
    </row>
    <row r="534" ht="12.75">
      <c r="D534" s="12"/>
    </row>
    <row r="535" ht="12.75">
      <c r="D535" s="12"/>
    </row>
    <row r="536" ht="12.75">
      <c r="D536" s="12"/>
    </row>
    <row r="537" ht="12.75">
      <c r="D537" s="12"/>
    </row>
    <row r="538" ht="12.75">
      <c r="D538" s="12"/>
    </row>
    <row r="539" ht="12.75">
      <c r="D539" s="12"/>
    </row>
    <row r="540" ht="12.75">
      <c r="D540" s="12"/>
    </row>
    <row r="541" ht="12.75">
      <c r="D541" s="12"/>
    </row>
  </sheetData>
  <sheetProtection/>
  <mergeCells count="1">
    <mergeCell ref="A104:C105"/>
  </mergeCells>
  <printOptions/>
  <pageMargins left="0.5905511811023623" right="0.5905511811023623" top="0.5905511811023623" bottom="0.5905511811023623" header="0.5905511811023623" footer="0.5905511811023623"/>
  <pageSetup fitToHeight="2" horizontalDpi="600" verticalDpi="600" orientation="portrait" paperSize="9" scale="72" r:id="rId1"/>
  <headerFooter alignWithMargins="0">
    <oddFooter>&amp;R&amp;P</oddFooter>
  </headerFooter>
  <rowBreaks count="1" manualBreakCount="1">
    <brk id="77" max="2" man="1"/>
  </rowBreaks>
</worksheet>
</file>

<file path=xl/worksheets/sheet10.xml><?xml version="1.0" encoding="utf-8"?>
<worksheet xmlns="http://schemas.openxmlformats.org/spreadsheetml/2006/main" xmlns:r="http://schemas.openxmlformats.org/officeDocument/2006/relationships">
  <dimension ref="A1:S86"/>
  <sheetViews>
    <sheetView showGridLines="0" tabSelected="1" view="pageBreakPreview" zoomScale="75" zoomScaleNormal="85" zoomScaleSheetLayoutView="75" zoomScalePageLayoutView="0" workbookViewId="0" topLeftCell="A27">
      <selection activeCell="A84" sqref="A84"/>
    </sheetView>
  </sheetViews>
  <sheetFormatPr defaultColWidth="8.75390625" defaultRowHeight="14.25"/>
  <cols>
    <col min="1" max="1" width="5.00390625" style="532" customWidth="1"/>
    <col min="2" max="2" width="8.875" style="204" customWidth="1"/>
    <col min="3" max="4" width="8.75390625" style="204" customWidth="1"/>
    <col min="5" max="5" width="33.875" style="204" customWidth="1"/>
    <col min="6" max="6" width="11.875" style="204" customWidth="1"/>
    <col min="7" max="7" width="14.375" style="204" customWidth="1"/>
    <col min="8" max="8" width="10.875" style="204" customWidth="1"/>
    <col min="9" max="9" width="9.875" style="204" customWidth="1"/>
    <col min="10" max="10" width="12.875" style="204" customWidth="1"/>
    <col min="11" max="11" width="10.75390625" style="204" customWidth="1"/>
    <col min="12" max="12" width="3.125" style="204" customWidth="1"/>
    <col min="13" max="16384" width="8.75390625" style="204" customWidth="1"/>
  </cols>
  <sheetData>
    <row r="1" spans="1:12" ht="12.75">
      <c r="A1" s="2051" t="s">
        <v>1571</v>
      </c>
      <c r="B1" s="547"/>
      <c r="C1" s="17"/>
      <c r="D1" s="17"/>
      <c r="E1" s="6"/>
      <c r="F1" s="17"/>
      <c r="G1" s="17"/>
      <c r="H1" s="17"/>
      <c r="I1" s="17"/>
      <c r="J1" s="2667" t="s">
        <v>1064</v>
      </c>
      <c r="K1" s="2771"/>
      <c r="L1" s="17"/>
    </row>
    <row r="2" spans="1:17" s="17" customFormat="1" ht="12.75">
      <c r="A2" s="120"/>
      <c r="M2" s="121"/>
      <c r="N2" s="121"/>
      <c r="O2" s="121"/>
      <c r="P2" s="121"/>
      <c r="Q2" s="121"/>
    </row>
    <row r="3" spans="1:17" s="17" customFormat="1" ht="12.75">
      <c r="A3" s="8" t="s">
        <v>745</v>
      </c>
      <c r="M3" s="121"/>
      <c r="N3" s="126"/>
      <c r="O3" s="126"/>
      <c r="P3" s="126"/>
      <c r="Q3" s="126"/>
    </row>
    <row r="4" spans="1:12" ht="12.75">
      <c r="A4" s="23"/>
      <c r="B4" s="121"/>
      <c r="C4" s="121"/>
      <c r="D4" s="121"/>
      <c r="E4" s="17"/>
      <c r="F4" s="17"/>
      <c r="G4" s="17"/>
      <c r="H4" s="17"/>
      <c r="I4" s="17"/>
      <c r="J4" s="17"/>
      <c r="K4" s="17"/>
      <c r="L4" s="17"/>
    </row>
    <row r="5" spans="1:12" ht="12.75">
      <c r="A5" s="25" t="s">
        <v>1689</v>
      </c>
      <c r="B5" s="217"/>
      <c r="C5" s="217"/>
      <c r="D5" s="217"/>
      <c r="E5" s="217"/>
      <c r="F5" s="217"/>
      <c r="G5" s="217"/>
      <c r="H5" s="217"/>
      <c r="I5" s="217"/>
      <c r="J5" s="217"/>
      <c r="K5" s="171"/>
      <c r="L5" s="17"/>
    </row>
    <row r="6" spans="1:12" ht="12.75">
      <c r="A6" s="626"/>
      <c r="B6" s="217"/>
      <c r="C6" s="217"/>
      <c r="D6" s="217"/>
      <c r="E6" s="217"/>
      <c r="F6" s="217"/>
      <c r="G6" s="217"/>
      <c r="H6" s="217"/>
      <c r="I6" s="27"/>
      <c r="J6" s="27">
        <v>2008</v>
      </c>
      <c r="K6" s="397">
        <v>2007</v>
      </c>
      <c r="L6" s="17"/>
    </row>
    <row r="7" spans="1:12" ht="12.75">
      <c r="A7" s="28"/>
      <c r="B7" s="220"/>
      <c r="C7" s="220"/>
      <c r="D7" s="220"/>
      <c r="E7" s="220"/>
      <c r="F7" s="220"/>
      <c r="G7" s="220"/>
      <c r="H7" s="220"/>
      <c r="I7" s="160"/>
      <c r="J7" s="160" t="s">
        <v>1400</v>
      </c>
      <c r="K7" s="398" t="s">
        <v>1400</v>
      </c>
      <c r="L7" s="17"/>
    </row>
    <row r="8" spans="1:12" ht="7.5" customHeight="1">
      <c r="A8" s="120"/>
      <c r="B8" s="17"/>
      <c r="C8" s="17"/>
      <c r="D8" s="17"/>
      <c r="E8" s="17"/>
      <c r="F8" s="17"/>
      <c r="G8" s="17"/>
      <c r="H8" s="17"/>
      <c r="I8" s="172"/>
      <c r="J8" s="172"/>
      <c r="K8" s="172"/>
      <c r="L8" s="17"/>
    </row>
    <row r="9" spans="1:12" ht="12.75">
      <c r="A9" s="8" t="s">
        <v>1408</v>
      </c>
      <c r="B9" s="17"/>
      <c r="C9" s="17"/>
      <c r="D9" s="17"/>
      <c r="E9" s="17"/>
      <c r="F9" s="17"/>
      <c r="G9" s="17"/>
      <c r="H9" s="17"/>
      <c r="I9" s="123"/>
      <c r="J9" s="122"/>
      <c r="K9" s="123"/>
      <c r="L9" s="17"/>
    </row>
    <row r="10" spans="1:12" ht="12.75">
      <c r="A10" s="120" t="s">
        <v>797</v>
      </c>
      <c r="B10" s="17"/>
      <c r="C10" s="17"/>
      <c r="D10" s="17"/>
      <c r="E10" s="17"/>
      <c r="F10" s="17"/>
      <c r="G10" s="17"/>
      <c r="H10" s="17"/>
      <c r="I10" s="123"/>
      <c r="J10" s="122"/>
      <c r="K10" s="123"/>
      <c r="L10" s="17"/>
    </row>
    <row r="11" spans="1:12" ht="12.75">
      <c r="A11" s="538" t="s">
        <v>1075</v>
      </c>
      <c r="C11" s="17"/>
      <c r="D11" s="17"/>
      <c r="E11" s="17"/>
      <c r="F11" s="17"/>
      <c r="G11" s="17"/>
      <c r="H11" s="17"/>
      <c r="I11" s="123"/>
      <c r="J11" s="806">
        <v>5264</v>
      </c>
      <c r="K11" s="871">
        <v>3726</v>
      </c>
      <c r="L11" s="17"/>
    </row>
    <row r="12" spans="1:12" ht="12.75">
      <c r="A12" s="538" t="s">
        <v>538</v>
      </c>
      <c r="C12" s="17"/>
      <c r="D12" s="17"/>
      <c r="E12" s="17"/>
      <c r="F12" s="17"/>
      <c r="G12" s="17"/>
      <c r="H12" s="17"/>
      <c r="I12" s="123"/>
      <c r="J12" s="806">
        <v>111</v>
      </c>
      <c r="K12" s="871">
        <v>111</v>
      </c>
      <c r="L12" s="17"/>
    </row>
    <row r="13" spans="1:12" ht="12.75">
      <c r="A13" s="120" t="s">
        <v>539</v>
      </c>
      <c r="B13" s="17"/>
      <c r="C13" s="17"/>
      <c r="D13" s="17"/>
      <c r="E13" s="17"/>
      <c r="F13" s="17"/>
      <c r="G13" s="17"/>
      <c r="H13" s="17"/>
      <c r="I13" s="123"/>
      <c r="J13" s="806"/>
      <c r="K13" s="871"/>
      <c r="L13" s="17"/>
    </row>
    <row r="14" spans="1:12" s="126" customFormat="1" ht="12.75">
      <c r="A14" s="1308" t="s">
        <v>1083</v>
      </c>
      <c r="C14" s="121"/>
      <c r="D14" s="121"/>
      <c r="E14" s="121"/>
      <c r="F14" s="121"/>
      <c r="G14" s="121"/>
      <c r="H14" s="121"/>
      <c r="I14" s="123"/>
      <c r="J14" s="806">
        <v>167</v>
      </c>
      <c r="K14" s="871">
        <v>111</v>
      </c>
      <c r="L14" s="121"/>
    </row>
    <row r="15" spans="1:12" ht="12.75">
      <c r="A15" s="538" t="s">
        <v>538</v>
      </c>
      <c r="C15" s="17"/>
      <c r="D15" s="17"/>
      <c r="E15" s="17"/>
      <c r="F15" s="17"/>
      <c r="G15" s="17"/>
      <c r="H15" s="17"/>
      <c r="I15" s="123"/>
      <c r="J15" s="807">
        <v>61</v>
      </c>
      <c r="K15" s="906">
        <v>61</v>
      </c>
      <c r="L15" s="17"/>
    </row>
    <row r="16" spans="1:12" ht="12.75">
      <c r="A16" s="179"/>
      <c r="B16" s="133"/>
      <c r="C16" s="133"/>
      <c r="D16" s="133"/>
      <c r="E16" s="133"/>
      <c r="F16" s="133"/>
      <c r="G16" s="133"/>
      <c r="H16" s="133"/>
      <c r="I16" s="134"/>
      <c r="J16" s="805">
        <f>SUM(J11:J15)</f>
        <v>5603</v>
      </c>
      <c r="K16" s="803">
        <f>SUM(K11:K15)</f>
        <v>4009</v>
      </c>
      <c r="L16" s="17"/>
    </row>
    <row r="17" spans="1:12" ht="16.5" customHeight="1">
      <c r="A17" s="8" t="s">
        <v>831</v>
      </c>
      <c r="B17" s="17"/>
      <c r="C17" s="17"/>
      <c r="D17" s="17"/>
      <c r="E17" s="17"/>
      <c r="F17" s="17"/>
      <c r="G17" s="17"/>
      <c r="H17" s="17"/>
      <c r="I17" s="123"/>
      <c r="J17" s="725"/>
      <c r="K17" s="723"/>
      <c r="L17" s="17"/>
    </row>
    <row r="18" spans="1:12" ht="12.75">
      <c r="A18" s="17" t="s">
        <v>1331</v>
      </c>
      <c r="C18" s="17"/>
      <c r="D18" s="17"/>
      <c r="E18" s="17"/>
      <c r="F18" s="17"/>
      <c r="G18" s="17"/>
      <c r="H18" s="17"/>
      <c r="I18" s="123"/>
      <c r="J18" s="725"/>
      <c r="K18" s="723"/>
      <c r="L18" s="17"/>
    </row>
    <row r="19" spans="1:12" ht="12.75">
      <c r="A19" s="538" t="s">
        <v>261</v>
      </c>
      <c r="D19" s="17"/>
      <c r="E19" s="17"/>
      <c r="F19" s="17"/>
      <c r="G19" s="17"/>
      <c r="H19" s="17"/>
      <c r="I19" s="123"/>
      <c r="J19" s="887">
        <v>4357</v>
      </c>
      <c r="K19" s="885">
        <v>3689</v>
      </c>
      <c r="L19" s="17"/>
    </row>
    <row r="20" spans="1:12" ht="12.75">
      <c r="A20" s="538" t="s">
        <v>540</v>
      </c>
      <c r="D20" s="17"/>
      <c r="E20" s="17"/>
      <c r="F20" s="17"/>
      <c r="G20" s="17"/>
      <c r="H20" s="17"/>
      <c r="I20" s="123"/>
      <c r="J20" s="888">
        <v>-18</v>
      </c>
      <c r="K20" s="886">
        <v>-84</v>
      </c>
      <c r="L20" s="17"/>
    </row>
    <row r="21" spans="1:12" ht="12.75">
      <c r="A21" s="538" t="s">
        <v>658</v>
      </c>
      <c r="D21" s="17"/>
      <c r="E21" s="17"/>
      <c r="F21" s="17"/>
      <c r="G21" s="17"/>
      <c r="H21" s="17"/>
      <c r="I21" s="123"/>
      <c r="J21" s="804">
        <f>SUM(J19:J20)</f>
        <v>4339</v>
      </c>
      <c r="K21" s="723">
        <f>SUM(K19:K20)</f>
        <v>3605</v>
      </c>
      <c r="L21" s="17"/>
    </row>
    <row r="22" spans="1:12" ht="12.75">
      <c r="A22" s="17" t="s">
        <v>541</v>
      </c>
      <c r="C22" s="17"/>
      <c r="D22" s="17"/>
      <c r="E22" s="17"/>
      <c r="F22" s="17"/>
      <c r="G22" s="17"/>
      <c r="H22" s="17"/>
      <c r="I22" s="123"/>
      <c r="J22" s="804">
        <v>114</v>
      </c>
      <c r="K22" s="723">
        <v>81</v>
      </c>
      <c r="L22" s="17"/>
    </row>
    <row r="23" spans="1:12" ht="12.75">
      <c r="A23" s="179"/>
      <c r="B23" s="133"/>
      <c r="C23" s="133"/>
      <c r="D23" s="133"/>
      <c r="E23" s="133"/>
      <c r="F23" s="133"/>
      <c r="G23" s="133"/>
      <c r="H23" s="133"/>
      <c r="I23" s="134"/>
      <c r="J23" s="805">
        <f>SUM(J21:J22)</f>
        <v>4453</v>
      </c>
      <c r="K23" s="803">
        <f>SUM(K21:K22)</f>
        <v>3686</v>
      </c>
      <c r="L23" s="17"/>
    </row>
    <row r="24" spans="1:12" ht="12.75">
      <c r="A24" s="8" t="s">
        <v>1144</v>
      </c>
      <c r="B24" s="17"/>
      <c r="C24" s="17"/>
      <c r="D24" s="17"/>
      <c r="E24" s="17"/>
      <c r="F24" s="17"/>
      <c r="G24" s="17"/>
      <c r="H24" s="17"/>
      <c r="I24" s="172"/>
      <c r="J24" s="725"/>
      <c r="K24" s="723"/>
      <c r="L24" s="17"/>
    </row>
    <row r="25" spans="1:12" ht="12.75">
      <c r="A25" s="17" t="s">
        <v>1105</v>
      </c>
      <c r="B25" s="17"/>
      <c r="D25" s="17"/>
      <c r="E25" s="17"/>
      <c r="F25" s="17"/>
      <c r="G25" s="17"/>
      <c r="H25" s="17"/>
      <c r="I25" s="173"/>
      <c r="J25" s="725"/>
      <c r="K25" s="723"/>
      <c r="L25" s="17"/>
    </row>
    <row r="26" spans="1:12" ht="12.75">
      <c r="A26" s="538" t="s">
        <v>990</v>
      </c>
      <c r="D26" s="17"/>
      <c r="E26" s="17"/>
      <c r="F26" s="17"/>
      <c r="G26" s="17"/>
      <c r="H26" s="17"/>
      <c r="I26" s="123"/>
      <c r="J26" s="887">
        <v>5437</v>
      </c>
      <c r="K26" s="885">
        <v>6031</v>
      </c>
      <c r="L26" s="17"/>
    </row>
    <row r="27" spans="1:12" ht="12.75">
      <c r="A27" s="538" t="s">
        <v>1072</v>
      </c>
      <c r="D27" s="17"/>
      <c r="E27" s="17"/>
      <c r="F27" s="17"/>
      <c r="G27" s="17"/>
      <c r="H27" s="17"/>
      <c r="I27" s="123"/>
      <c r="J27" s="888">
        <v>-518</v>
      </c>
      <c r="K27" s="886">
        <v>466</v>
      </c>
      <c r="L27" s="17"/>
    </row>
    <row r="28" spans="1:12" ht="12.75">
      <c r="A28" s="538" t="s">
        <v>1073</v>
      </c>
      <c r="D28" s="17"/>
      <c r="E28" s="17"/>
      <c r="F28" s="17"/>
      <c r="G28" s="17"/>
      <c r="H28" s="17"/>
      <c r="I28" s="123"/>
      <c r="J28" s="804">
        <f>SUM(J26:J27)</f>
        <v>4919</v>
      </c>
      <c r="K28" s="723">
        <f>SUM(K26:K27)</f>
        <v>6497</v>
      </c>
      <c r="L28" s="17"/>
    </row>
    <row r="29" spans="1:12" ht="21.75" customHeight="1">
      <c r="A29" s="8" t="s">
        <v>581</v>
      </c>
      <c r="B29" s="17"/>
      <c r="C29" s="17"/>
      <c r="D29" s="17"/>
      <c r="E29" s="17"/>
      <c r="F29" s="17"/>
      <c r="G29" s="17"/>
      <c r="H29" s="17"/>
      <c r="I29" s="123"/>
      <c r="J29" s="804"/>
      <c r="K29" s="723"/>
      <c r="L29" s="17"/>
    </row>
    <row r="30" spans="1:12" ht="12.75">
      <c r="A30" s="120" t="s">
        <v>1074</v>
      </c>
      <c r="C30" s="17"/>
      <c r="D30" s="17"/>
      <c r="E30" s="17"/>
      <c r="F30" s="17"/>
      <c r="G30" s="17"/>
      <c r="H30" s="17"/>
      <c r="I30" s="123"/>
      <c r="J30" s="804">
        <v>147</v>
      </c>
      <c r="K30" s="723">
        <v>271</v>
      </c>
      <c r="L30" s="17"/>
    </row>
    <row r="31" spans="1:12" ht="12.75">
      <c r="A31" s="17" t="s">
        <v>538</v>
      </c>
      <c r="C31" s="17"/>
      <c r="D31" s="17"/>
      <c r="E31" s="17"/>
      <c r="F31" s="17"/>
      <c r="G31" s="17"/>
      <c r="H31" s="17"/>
      <c r="I31" s="123"/>
      <c r="J31" s="804">
        <v>1153</v>
      </c>
      <c r="K31" s="723">
        <v>1153</v>
      </c>
      <c r="L31" s="17"/>
    </row>
    <row r="32" spans="1:12" ht="7.5" customHeight="1">
      <c r="A32" s="120"/>
      <c r="B32" s="120"/>
      <c r="C32" s="17"/>
      <c r="D32" s="17"/>
      <c r="E32" s="17"/>
      <c r="F32" s="17"/>
      <c r="G32" s="17"/>
      <c r="H32" s="17"/>
      <c r="I32" s="123"/>
      <c r="J32" s="804"/>
      <c r="K32" s="723"/>
      <c r="L32" s="17"/>
    </row>
    <row r="33" spans="1:12" ht="12.75">
      <c r="A33" s="179"/>
      <c r="B33" s="133"/>
      <c r="C33" s="133"/>
      <c r="D33" s="133"/>
      <c r="E33" s="133"/>
      <c r="F33" s="133"/>
      <c r="G33" s="133"/>
      <c r="H33" s="133"/>
      <c r="I33" s="134"/>
      <c r="J33" s="805">
        <f>SUM(J28:J32)</f>
        <v>6219</v>
      </c>
      <c r="K33" s="803">
        <f>SUM(K28:K32)</f>
        <v>7921</v>
      </c>
      <c r="L33" s="17"/>
    </row>
    <row r="34" spans="1:12" ht="2.25" customHeight="1">
      <c r="A34" s="8"/>
      <c r="B34" s="120"/>
      <c r="C34" s="17"/>
      <c r="D34" s="301"/>
      <c r="E34" s="17"/>
      <c r="F34" s="17"/>
      <c r="G34" s="17"/>
      <c r="H34" s="17"/>
      <c r="I34" s="123"/>
      <c r="J34" s="804"/>
      <c r="K34" s="727"/>
      <c r="L34" s="17"/>
    </row>
    <row r="35" spans="1:12" ht="15.75" customHeight="1">
      <c r="A35" s="8" t="s">
        <v>1095</v>
      </c>
      <c r="B35" s="17"/>
      <c r="C35" s="17"/>
      <c r="D35" s="17"/>
      <c r="E35" s="17"/>
      <c r="F35" s="17"/>
      <c r="G35" s="17"/>
      <c r="H35" s="17"/>
      <c r="I35" s="123"/>
      <c r="J35" s="725"/>
      <c r="K35" s="723"/>
      <c r="L35" s="17"/>
    </row>
    <row r="36" spans="1:12" ht="12.75">
      <c r="A36" s="17" t="s">
        <v>582</v>
      </c>
      <c r="C36" s="17"/>
      <c r="D36" s="17"/>
      <c r="E36" s="17"/>
      <c r="F36" s="17"/>
      <c r="G36" s="17"/>
      <c r="H36" s="17"/>
      <c r="I36" s="123"/>
      <c r="J36" s="1474">
        <v>-818</v>
      </c>
      <c r="K36" s="723">
        <v>-873</v>
      </c>
      <c r="L36" s="17"/>
    </row>
    <row r="37" spans="1:12" ht="12.75">
      <c r="A37" s="121" t="s">
        <v>583</v>
      </c>
      <c r="C37" s="121"/>
      <c r="D37" s="121"/>
      <c r="E37" s="121"/>
      <c r="F37" s="121"/>
      <c r="G37" s="121"/>
      <c r="H37" s="121"/>
      <c r="I37" s="123"/>
      <c r="J37" s="1474">
        <v>-501</v>
      </c>
      <c r="K37" s="727">
        <v>-143</v>
      </c>
      <c r="L37" s="17"/>
    </row>
    <row r="38" spans="1:12" ht="12.75">
      <c r="A38" s="179"/>
      <c r="B38" s="133"/>
      <c r="C38" s="133"/>
      <c r="D38" s="133"/>
      <c r="E38" s="133"/>
      <c r="F38" s="133"/>
      <c r="G38" s="133"/>
      <c r="H38" s="133"/>
      <c r="I38" s="134"/>
      <c r="J38" s="1475">
        <f>SUM(J36:J37)</f>
        <v>-1319</v>
      </c>
      <c r="K38" s="803">
        <f>SUM(K36:K37)</f>
        <v>-1016</v>
      </c>
      <c r="L38" s="17"/>
    </row>
    <row r="39" spans="1:12" ht="13.5" thickBot="1">
      <c r="A39" s="627" t="s">
        <v>901</v>
      </c>
      <c r="B39" s="628"/>
      <c r="C39" s="628"/>
      <c r="D39" s="628"/>
      <c r="E39" s="628"/>
      <c r="F39" s="628"/>
      <c r="G39" s="628"/>
      <c r="H39" s="628"/>
      <c r="I39" s="176"/>
      <c r="J39" s="824">
        <f>+J16+J23+J33+J38</f>
        <v>14956</v>
      </c>
      <c r="K39" s="809">
        <f>+K16+K23+K33+K38</f>
        <v>14600</v>
      </c>
      <c r="L39" s="17"/>
    </row>
    <row r="40" spans="1:12" ht="3.75" customHeight="1">
      <c r="A40" s="120"/>
      <c r="B40" s="17"/>
      <c r="C40" s="17"/>
      <c r="D40" s="17"/>
      <c r="E40" s="17"/>
      <c r="F40" s="17"/>
      <c r="G40" s="17"/>
      <c r="H40" s="17"/>
      <c r="I40" s="121"/>
      <c r="J40" s="123"/>
      <c r="K40" s="123"/>
      <c r="L40" s="17"/>
    </row>
    <row r="41" spans="1:12" ht="12.75">
      <c r="A41" s="168" t="s">
        <v>1403</v>
      </c>
      <c r="B41" s="17"/>
      <c r="C41" s="17"/>
      <c r="D41" s="17"/>
      <c r="E41" s="17"/>
      <c r="F41" s="17"/>
      <c r="G41" s="17"/>
      <c r="H41" s="17"/>
      <c r="I41" s="17"/>
      <c r="J41" s="401"/>
      <c r="K41" s="401"/>
      <c r="L41" s="17"/>
    </row>
    <row r="42" spans="1:12" ht="3.75" customHeight="1">
      <c r="A42" s="120"/>
      <c r="B42" s="17"/>
      <c r="C42" s="17"/>
      <c r="D42" s="17"/>
      <c r="E42" s="17"/>
      <c r="F42" s="17"/>
      <c r="G42" s="17"/>
      <c r="H42" s="17"/>
      <c r="I42" s="17"/>
      <c r="J42" s="401"/>
      <c r="K42" s="401"/>
      <c r="L42" s="17"/>
    </row>
    <row r="43" spans="1:12" ht="52.5" customHeight="1">
      <c r="A43" s="560" t="s">
        <v>796</v>
      </c>
      <c r="B43" s="2797" t="s">
        <v>1567</v>
      </c>
      <c r="C43" s="2797"/>
      <c r="D43" s="2797"/>
      <c r="E43" s="2797"/>
      <c r="F43" s="2797"/>
      <c r="G43" s="2797"/>
      <c r="H43" s="2797"/>
      <c r="I43" s="2797"/>
      <c r="J43" s="2797"/>
      <c r="K43" s="2797"/>
      <c r="L43" s="17"/>
    </row>
    <row r="44" spans="1:12" ht="6" customHeight="1">
      <c r="A44" s="560"/>
      <c r="B44" s="537"/>
      <c r="C44" s="537"/>
      <c r="D44" s="537"/>
      <c r="E44" s="537"/>
      <c r="F44" s="537"/>
      <c r="G44" s="537"/>
      <c r="H44" s="537"/>
      <c r="I44" s="537"/>
      <c r="J44" s="537"/>
      <c r="K44" s="537"/>
      <c r="L44" s="17"/>
    </row>
    <row r="45" spans="1:12" ht="24" customHeight="1">
      <c r="A45" s="560" t="s">
        <v>798</v>
      </c>
      <c r="B45" s="2797" t="s">
        <v>1086</v>
      </c>
      <c r="C45" s="2797"/>
      <c r="D45" s="2797"/>
      <c r="E45" s="2797"/>
      <c r="F45" s="2797"/>
      <c r="G45" s="2797"/>
      <c r="H45" s="2797"/>
      <c r="I45" s="2797"/>
      <c r="J45" s="2797"/>
      <c r="K45" s="2797"/>
      <c r="L45" s="17"/>
    </row>
    <row r="46" spans="1:12" ht="4.5" customHeight="1">
      <c r="A46" s="560"/>
      <c r="B46" s="531"/>
      <c r="C46" s="531"/>
      <c r="D46" s="531"/>
      <c r="E46" s="531"/>
      <c r="F46" s="531"/>
      <c r="G46" s="531"/>
      <c r="H46" s="531"/>
      <c r="I46" s="531"/>
      <c r="J46" s="531"/>
      <c r="K46" s="531"/>
      <c r="L46" s="17"/>
    </row>
    <row r="47" spans="1:12" ht="29.25" customHeight="1">
      <c r="A47" s="560" t="s">
        <v>799</v>
      </c>
      <c r="B47" s="2797" t="s">
        <v>991</v>
      </c>
      <c r="C47" s="2797"/>
      <c r="D47" s="2797"/>
      <c r="E47" s="2797"/>
      <c r="F47" s="2797"/>
      <c r="G47" s="2797"/>
      <c r="H47" s="2797"/>
      <c r="I47" s="2797"/>
      <c r="J47" s="2797"/>
      <c r="K47" s="2797"/>
      <c r="L47" s="17"/>
    </row>
    <row r="48" spans="1:12" ht="4.5" customHeight="1">
      <c r="A48" s="136"/>
      <c r="B48" s="537"/>
      <c r="C48" s="537"/>
      <c r="D48" s="537"/>
      <c r="E48" s="537"/>
      <c r="F48" s="537"/>
      <c r="G48" s="537"/>
      <c r="H48" s="537"/>
      <c r="I48" s="537"/>
      <c r="J48" s="537"/>
      <c r="K48" s="537"/>
      <c r="L48" s="17"/>
    </row>
    <row r="49" spans="1:12" ht="39" customHeight="1">
      <c r="A49" s="560" t="s">
        <v>800</v>
      </c>
      <c r="B49" s="2797" t="s">
        <v>1545</v>
      </c>
      <c r="C49" s="2797"/>
      <c r="D49" s="2797"/>
      <c r="E49" s="2797"/>
      <c r="F49" s="2797"/>
      <c r="G49" s="2797"/>
      <c r="H49" s="2797"/>
      <c r="I49" s="2797"/>
      <c r="J49" s="2797"/>
      <c r="K49" s="2797"/>
      <c r="L49" s="17"/>
    </row>
    <row r="50" spans="1:12" ht="4.5" customHeight="1">
      <c r="A50" s="136"/>
      <c r="B50" s="537"/>
      <c r="C50" s="537"/>
      <c r="D50" s="537"/>
      <c r="E50" s="537"/>
      <c r="F50" s="537"/>
      <c r="G50" s="537"/>
      <c r="H50" s="537"/>
      <c r="I50" s="537"/>
      <c r="J50" s="537"/>
      <c r="K50" s="537"/>
      <c r="L50" s="17"/>
    </row>
    <row r="51" spans="1:12" ht="27" customHeight="1">
      <c r="A51" s="560" t="s">
        <v>801</v>
      </c>
      <c r="B51" s="2835" t="s">
        <v>823</v>
      </c>
      <c r="C51" s="2835"/>
      <c r="D51" s="2835"/>
      <c r="E51" s="2835"/>
      <c r="F51" s="2835"/>
      <c r="G51" s="2835"/>
      <c r="H51" s="2835"/>
      <c r="I51" s="2835"/>
      <c r="J51" s="2835"/>
      <c r="K51" s="2835"/>
      <c r="L51" s="17"/>
    </row>
    <row r="52" ht="5.25" customHeight="1"/>
    <row r="53" spans="1:12" ht="12.75" customHeight="1">
      <c r="A53" s="560" t="s">
        <v>802</v>
      </c>
      <c r="B53" s="17" t="s">
        <v>1616</v>
      </c>
      <c r="C53" s="17"/>
      <c r="D53" s="17"/>
      <c r="E53" s="17"/>
      <c r="F53" s="17"/>
      <c r="G53" s="17"/>
      <c r="L53" s="17"/>
    </row>
    <row r="54" spans="1:12" ht="42.75" customHeight="1">
      <c r="A54" s="560"/>
      <c r="B54" s="1"/>
      <c r="C54" s="17"/>
      <c r="D54" s="17"/>
      <c r="E54" s="17"/>
      <c r="F54" s="27" t="s">
        <v>765</v>
      </c>
      <c r="G54" s="27" t="s">
        <v>731</v>
      </c>
      <c r="H54" s="732" t="s">
        <v>732</v>
      </c>
      <c r="I54" s="397" t="s">
        <v>733</v>
      </c>
      <c r="J54" s="397" t="s">
        <v>1650</v>
      </c>
      <c r="K54" s="733" t="s">
        <v>734</v>
      </c>
      <c r="L54" s="17"/>
    </row>
    <row r="55" spans="1:12" ht="12.75">
      <c r="A55" s="136"/>
      <c r="B55" s="118"/>
      <c r="C55" s="118"/>
      <c r="D55" s="118"/>
      <c r="E55" s="118"/>
      <c r="F55" s="30" t="s">
        <v>1400</v>
      </c>
      <c r="G55" s="30" t="s">
        <v>1400</v>
      </c>
      <c r="H55" s="177" t="s">
        <v>1400</v>
      </c>
      <c r="I55" s="399" t="s">
        <v>1400</v>
      </c>
      <c r="J55" s="399" t="s">
        <v>1400</v>
      </c>
      <c r="K55" s="399" t="s">
        <v>515</v>
      </c>
      <c r="L55" s="17"/>
    </row>
    <row r="56" spans="1:12" ht="12.75">
      <c r="A56" s="136"/>
      <c r="B56" s="120" t="s">
        <v>362</v>
      </c>
      <c r="C56" s="120"/>
      <c r="D56" s="120"/>
      <c r="E56" s="120"/>
      <c r="F56" s="821">
        <v>1165</v>
      </c>
      <c r="G56" s="782" t="s">
        <v>1407</v>
      </c>
      <c r="H56" s="1476">
        <v>1165</v>
      </c>
      <c r="I56" s="1477">
        <v>1456</v>
      </c>
      <c r="J56" s="1477" t="s">
        <v>1407</v>
      </c>
      <c r="K56" s="1479">
        <v>1456</v>
      </c>
      <c r="L56" s="17"/>
    </row>
    <row r="57" spans="1:12" ht="12.75">
      <c r="A57" s="136"/>
      <c r="B57" s="124" t="s">
        <v>1145</v>
      </c>
      <c r="C57" s="124"/>
      <c r="D57" s="124"/>
      <c r="E57" s="124"/>
      <c r="F57" s="826">
        <v>-2785</v>
      </c>
      <c r="G57" s="826">
        <v>802</v>
      </c>
      <c r="H57" s="1480">
        <v>-1983</v>
      </c>
      <c r="I57" s="822">
        <v>-2367</v>
      </c>
      <c r="J57" s="822">
        <v>38</v>
      </c>
      <c r="K57" s="822">
        <v>-2329</v>
      </c>
      <c r="L57" s="17"/>
    </row>
    <row r="58" spans="1:12" ht="12.75">
      <c r="A58" s="136"/>
      <c r="B58" s="120" t="s">
        <v>574</v>
      </c>
      <c r="C58" s="120"/>
      <c r="D58" s="120"/>
      <c r="E58" s="120"/>
      <c r="F58" s="1481">
        <f aca="true" t="shared" si="0" ref="F58:K58">SUM(F56:F57)</f>
        <v>-1620</v>
      </c>
      <c r="G58" s="1481">
        <f t="shared" si="0"/>
        <v>802</v>
      </c>
      <c r="H58" s="1481">
        <f t="shared" si="0"/>
        <v>-818</v>
      </c>
      <c r="I58" s="1479">
        <f t="shared" si="0"/>
        <v>-911</v>
      </c>
      <c r="J58" s="1479">
        <f t="shared" si="0"/>
        <v>38</v>
      </c>
      <c r="K58" s="1479">
        <f t="shared" si="0"/>
        <v>-873</v>
      </c>
      <c r="L58" s="17"/>
    </row>
    <row r="59" spans="1:12" ht="12.75">
      <c r="A59" s="136"/>
      <c r="B59" s="124" t="s">
        <v>363</v>
      </c>
      <c r="C59" s="124"/>
      <c r="D59" s="124"/>
      <c r="E59" s="124"/>
      <c r="F59" s="826">
        <v>-173</v>
      </c>
      <c r="G59" s="1482">
        <v>19</v>
      </c>
      <c r="H59" s="1482">
        <v>-154</v>
      </c>
      <c r="I59" s="1479">
        <v>-125</v>
      </c>
      <c r="J59" s="1479">
        <v>-22</v>
      </c>
      <c r="K59" s="1479">
        <v>-147</v>
      </c>
      <c r="L59" s="17"/>
    </row>
    <row r="60" spans="1:12" ht="12.75">
      <c r="A60" s="136"/>
      <c r="B60" s="124"/>
      <c r="C60" s="124"/>
      <c r="D60" s="124"/>
      <c r="E60" s="124"/>
      <c r="F60" s="1483">
        <f aca="true" t="shared" si="1" ref="F60:K60">SUM(F58:F59)</f>
        <v>-1793</v>
      </c>
      <c r="G60" s="1483">
        <f t="shared" si="1"/>
        <v>821</v>
      </c>
      <c r="H60" s="1483">
        <f t="shared" si="1"/>
        <v>-972</v>
      </c>
      <c r="I60" s="1484">
        <f t="shared" si="1"/>
        <v>-1036</v>
      </c>
      <c r="J60" s="1484">
        <f t="shared" si="1"/>
        <v>16</v>
      </c>
      <c r="K60" s="1484">
        <f t="shared" si="1"/>
        <v>-1020</v>
      </c>
      <c r="L60" s="17"/>
    </row>
    <row r="61" spans="1:12" ht="12.75">
      <c r="A61" s="136"/>
      <c r="B61" s="2836" t="s">
        <v>824</v>
      </c>
      <c r="C61" s="2837"/>
      <c r="D61" s="2837"/>
      <c r="E61" s="2837"/>
      <c r="F61" s="2837"/>
      <c r="G61" s="2837"/>
      <c r="H61" s="2837"/>
      <c r="I61" s="2837"/>
      <c r="J61" s="2837"/>
      <c r="K61" s="2837"/>
      <c r="L61" s="17"/>
    </row>
    <row r="62" spans="1:12" ht="12.75">
      <c r="A62" s="136"/>
      <c r="B62" s="1963" t="s">
        <v>900</v>
      </c>
      <c r="E62" s="1557"/>
      <c r="F62" s="1557"/>
      <c r="G62" s="1557"/>
      <c r="H62" s="1557"/>
      <c r="I62" s="1557"/>
      <c r="J62" s="1557"/>
      <c r="K62" s="1557"/>
      <c r="L62" s="17"/>
    </row>
    <row r="63" spans="1:15" ht="12.75">
      <c r="A63" s="136"/>
      <c r="B63" s="605" t="s">
        <v>1722</v>
      </c>
      <c r="H63" s="1557"/>
      <c r="I63" s="1557"/>
      <c r="J63" s="1557"/>
      <c r="K63" s="1557"/>
      <c r="L63" s="1557"/>
      <c r="M63" s="1557"/>
      <c r="N63" s="1557"/>
      <c r="O63" s="17"/>
    </row>
    <row r="64" spans="1:19" ht="12.75">
      <c r="A64" s="136"/>
      <c r="B64" s="2841"/>
      <c r="C64" s="1293"/>
      <c r="D64" s="1293"/>
      <c r="E64" s="1293"/>
      <c r="F64" s="1293"/>
      <c r="G64" s="1293"/>
      <c r="H64" s="1567">
        <v>2008</v>
      </c>
      <c r="I64" s="1567"/>
      <c r="J64" s="1567"/>
      <c r="K64" s="382">
        <v>2007</v>
      </c>
      <c r="L64" s="1557"/>
      <c r="M64" s="1557"/>
      <c r="N64" s="1557"/>
      <c r="O64" s="1557"/>
      <c r="P64" s="1557"/>
      <c r="Q64" s="1557"/>
      <c r="R64" s="1557"/>
      <c r="S64" s="17"/>
    </row>
    <row r="65" spans="1:19" ht="12.75">
      <c r="A65" s="136"/>
      <c r="B65" s="2842"/>
      <c r="C65" s="1519"/>
      <c r="D65" s="1519"/>
      <c r="E65" s="1519"/>
      <c r="F65" s="1519"/>
      <c r="G65" s="1519"/>
      <c r="H65" s="197" t="s">
        <v>1400</v>
      </c>
      <c r="I65" s="197"/>
      <c r="J65" s="197"/>
      <c r="K65" s="199" t="s">
        <v>1400</v>
      </c>
      <c r="L65" s="1557"/>
      <c r="M65" s="1557"/>
      <c r="N65" s="1557"/>
      <c r="O65" s="1557"/>
      <c r="P65" s="1557"/>
      <c r="Q65" s="1557"/>
      <c r="R65" s="1557"/>
      <c r="S65" s="17"/>
    </row>
    <row r="66" spans="1:19" ht="12.75">
      <c r="A66" s="136"/>
      <c r="B66" s="2841" t="s">
        <v>1291</v>
      </c>
      <c r="C66" s="2841"/>
      <c r="D66" s="2841"/>
      <c r="E66" s="2841"/>
      <c r="F66" s="1293"/>
      <c r="G66" s="1293"/>
      <c r="H66" s="1558">
        <v>-513</v>
      </c>
      <c r="I66" s="1558"/>
      <c r="J66" s="1558"/>
      <c r="K66" s="1559">
        <v>-679</v>
      </c>
      <c r="L66" s="1557"/>
      <c r="M66" s="1557"/>
      <c r="N66" s="1557"/>
      <c r="O66" s="1557"/>
      <c r="P66" s="1557"/>
      <c r="Q66" s="1557"/>
      <c r="R66" s="1557"/>
      <c r="S66" s="17"/>
    </row>
    <row r="67" spans="1:19" ht="12.75">
      <c r="A67" s="136"/>
      <c r="B67" s="2843" t="s">
        <v>993</v>
      </c>
      <c r="C67" s="2843"/>
      <c r="D67" s="2843"/>
      <c r="E67" s="2843"/>
      <c r="F67" s="599"/>
      <c r="G67" s="599"/>
      <c r="H67" s="1558">
        <v>-737</v>
      </c>
      <c r="I67" s="1558"/>
      <c r="J67" s="1558"/>
      <c r="K67" s="1559">
        <v>-817</v>
      </c>
      <c r="L67" s="1557"/>
      <c r="M67" s="1557"/>
      <c r="N67" s="1557"/>
      <c r="O67" s="1557"/>
      <c r="P67" s="1557"/>
      <c r="Q67" s="1557"/>
      <c r="R67" s="1557"/>
      <c r="S67" s="17"/>
    </row>
    <row r="68" spans="1:19" ht="12.75">
      <c r="A68" s="136"/>
      <c r="B68" s="2842" t="s">
        <v>994</v>
      </c>
      <c r="C68" s="2842"/>
      <c r="D68" s="2842"/>
      <c r="E68" s="2842"/>
      <c r="F68" s="1519"/>
      <c r="G68" s="1519"/>
      <c r="H68" s="1568">
        <v>-733</v>
      </c>
      <c r="I68" s="1568"/>
      <c r="J68" s="1568"/>
      <c r="K68" s="1563">
        <v>-833</v>
      </c>
      <c r="L68" s="1557"/>
      <c r="M68" s="1557"/>
      <c r="N68" s="1557"/>
      <c r="O68" s="1557"/>
      <c r="P68" s="1557"/>
      <c r="Q68" s="1557"/>
      <c r="R68" s="1557"/>
      <c r="S68" s="17"/>
    </row>
    <row r="69" spans="1:19" ht="12.75">
      <c r="A69" s="136"/>
      <c r="B69" s="1519"/>
      <c r="C69" s="1519"/>
      <c r="D69" s="1519"/>
      <c r="E69" s="1519"/>
      <c r="F69" s="1519"/>
      <c r="G69" s="1519"/>
      <c r="H69" s="1568">
        <v>-1983</v>
      </c>
      <c r="I69" s="1568"/>
      <c r="J69" s="1568"/>
      <c r="K69" s="1563">
        <v>-2329</v>
      </c>
      <c r="L69" s="1557"/>
      <c r="M69" s="1557"/>
      <c r="N69" s="1557"/>
      <c r="O69" s="1557"/>
      <c r="P69" s="1557"/>
      <c r="Q69" s="1557"/>
      <c r="R69" s="1557"/>
      <c r="S69" s="17"/>
    </row>
    <row r="70" spans="1:12" ht="18" customHeight="1">
      <c r="A70" s="136"/>
      <c r="B70" s="373" t="s">
        <v>1396</v>
      </c>
      <c r="C70" s="373"/>
      <c r="D70" s="373"/>
      <c r="E70" s="373"/>
      <c r="F70" s="373"/>
      <c r="G70" s="373"/>
      <c r="H70" s="373"/>
      <c r="I70" s="1485"/>
      <c r="J70" s="1486"/>
      <c r="K70" s="1485"/>
      <c r="L70" s="17"/>
    </row>
    <row r="71" spans="1:12" ht="7.5" customHeight="1">
      <c r="A71" s="136"/>
      <c r="B71" s="120"/>
      <c r="C71" s="120"/>
      <c r="D71" s="120"/>
      <c r="E71" s="120"/>
      <c r="F71" s="120"/>
      <c r="G71" s="120"/>
      <c r="H71" s="120"/>
      <c r="I71" s="120"/>
      <c r="J71" s="187"/>
      <c r="K71" s="1487"/>
      <c r="L71" s="17"/>
    </row>
    <row r="72" spans="1:12" ht="36" customHeight="1">
      <c r="A72" s="560" t="s">
        <v>803</v>
      </c>
      <c r="B72" s="2840" t="s">
        <v>1720</v>
      </c>
      <c r="C72" s="2840"/>
      <c r="D72" s="2840"/>
      <c r="E72" s="2840"/>
      <c r="F72" s="2840"/>
      <c r="G72" s="2840"/>
      <c r="H72" s="2840"/>
      <c r="I72" s="2840"/>
      <c r="J72" s="2840"/>
      <c r="K72" s="2840"/>
      <c r="L72" s="17"/>
    </row>
    <row r="73" spans="1:12" ht="24.75" customHeight="1">
      <c r="A73" s="136"/>
      <c r="B73" s="2840" t="s">
        <v>1704</v>
      </c>
      <c r="C73" s="2840"/>
      <c r="D73" s="2840"/>
      <c r="E73" s="2840"/>
      <c r="F73" s="2840"/>
      <c r="G73" s="2840"/>
      <c r="H73" s="2840"/>
      <c r="I73" s="2840"/>
      <c r="J73" s="2840"/>
      <c r="K73" s="2840"/>
      <c r="L73" s="17"/>
    </row>
    <row r="74" spans="1:12" ht="15.75" customHeight="1">
      <c r="A74" s="136"/>
      <c r="B74" s="1472"/>
      <c r="C74" s="1472"/>
      <c r="D74" s="1472"/>
      <c r="E74" s="1472"/>
      <c r="F74" s="1472"/>
      <c r="G74" s="1472"/>
      <c r="H74" s="1472"/>
      <c r="I74" s="1472"/>
      <c r="J74" s="1488">
        <v>2008</v>
      </c>
      <c r="K74" s="1489">
        <v>2007</v>
      </c>
      <c r="L74" s="17"/>
    </row>
    <row r="75" spans="2:12" ht="12.75" customHeight="1">
      <c r="B75" s="200"/>
      <c r="C75" s="200"/>
      <c r="D75" s="200"/>
      <c r="E75" s="200"/>
      <c r="F75" s="124"/>
      <c r="G75" s="124"/>
      <c r="H75" s="124"/>
      <c r="I75" s="1490"/>
      <c r="J75" s="1491" t="s">
        <v>1400</v>
      </c>
      <c r="K75" s="1492" t="s">
        <v>515</v>
      </c>
      <c r="L75" s="17"/>
    </row>
    <row r="76" spans="1:12" ht="21" customHeight="1">
      <c r="A76" s="204"/>
      <c r="B76" s="120" t="s">
        <v>992</v>
      </c>
      <c r="C76" s="120"/>
      <c r="D76" s="120"/>
      <c r="E76" s="120"/>
      <c r="F76" s="120"/>
      <c r="G76" s="120"/>
      <c r="H76" s="120"/>
      <c r="I76" s="1485"/>
      <c r="J76" s="1480">
        <v>-31</v>
      </c>
      <c r="K76" s="1479">
        <v>-41</v>
      </c>
      <c r="L76" s="17"/>
    </row>
    <row r="77" spans="1:12" ht="18" customHeight="1">
      <c r="A77" s="120"/>
      <c r="B77" s="2838" t="s">
        <v>1397</v>
      </c>
      <c r="C77" s="2839"/>
      <c r="D77" s="2839"/>
      <c r="E77" s="2839"/>
      <c r="F77" s="2839"/>
      <c r="G77" s="2839"/>
      <c r="H77" s="2839"/>
      <c r="I77" s="2839"/>
      <c r="J77" s="1480">
        <v>-6</v>
      </c>
      <c r="K77" s="822">
        <v>-9</v>
      </c>
      <c r="L77" s="17"/>
    </row>
    <row r="78" spans="1:12" ht="15" customHeight="1">
      <c r="A78" s="120"/>
      <c r="B78" s="179" t="s">
        <v>1112</v>
      </c>
      <c r="C78" s="179"/>
      <c r="D78" s="179"/>
      <c r="E78" s="179"/>
      <c r="F78" s="179"/>
      <c r="G78" s="179"/>
      <c r="H78" s="179"/>
      <c r="I78" s="1493"/>
      <c r="J78" s="1483">
        <f>SUM(J76:J77)</f>
        <v>-37</v>
      </c>
      <c r="K78" s="1484">
        <f>SUM(K76:K77)</f>
        <v>-50</v>
      </c>
      <c r="L78" s="17"/>
    </row>
    <row r="79" spans="1:12" ht="12.75">
      <c r="A79" s="136"/>
      <c r="B79" s="629"/>
      <c r="C79" s="629" t="s">
        <v>272</v>
      </c>
      <c r="D79" s="629"/>
      <c r="E79" s="629"/>
      <c r="F79" s="629"/>
      <c r="G79" s="629"/>
      <c r="H79" s="629"/>
      <c r="I79" s="629"/>
      <c r="J79" s="629"/>
      <c r="K79" s="629"/>
      <c r="L79" s="17"/>
    </row>
    <row r="80" spans="1:12" ht="7.5" customHeight="1">
      <c r="A80" s="136"/>
      <c r="B80" s="17"/>
      <c r="C80" s="629"/>
      <c r="D80" s="629"/>
      <c r="E80" s="629"/>
      <c r="F80" s="629"/>
      <c r="G80" s="629"/>
      <c r="H80" s="629"/>
      <c r="I80" s="629"/>
      <c r="J80" s="17"/>
      <c r="K80" s="17"/>
      <c r="L80" s="17"/>
    </row>
    <row r="81" spans="1:12" ht="27" customHeight="1">
      <c r="A81" s="560"/>
      <c r="B81" s="2797"/>
      <c r="C81" s="2797"/>
      <c r="D81" s="2797"/>
      <c r="E81" s="2797"/>
      <c r="F81" s="2797"/>
      <c r="G81" s="2797"/>
      <c r="H81" s="2797"/>
      <c r="I81" s="2797"/>
      <c r="J81" s="2797"/>
      <c r="K81" s="2797"/>
      <c r="L81" s="17"/>
    </row>
    <row r="82" spans="1:12" ht="12" customHeight="1">
      <c r="A82" s="136"/>
      <c r="B82" s="2833"/>
      <c r="C82" s="2834"/>
      <c r="D82" s="2834"/>
      <c r="E82" s="2834"/>
      <c r="F82" s="2834"/>
      <c r="G82" s="2834"/>
      <c r="H82" s="2834"/>
      <c r="I82" s="2834"/>
      <c r="J82" s="2834"/>
      <c r="K82" s="2834"/>
      <c r="L82" s="17"/>
    </row>
    <row r="83" spans="1:12" ht="26.25" customHeight="1">
      <c r="A83" s="136"/>
      <c r="B83" s="17"/>
      <c r="C83" s="17"/>
      <c r="D83" s="17"/>
      <c r="E83" s="17"/>
      <c r="F83" s="17"/>
      <c r="G83" s="17"/>
      <c r="H83" s="17"/>
      <c r="I83" s="17"/>
      <c r="J83" s="172"/>
      <c r="K83" s="172"/>
      <c r="L83" s="17"/>
    </row>
    <row r="84" spans="1:12" ht="7.5" customHeight="1">
      <c r="A84" s="136"/>
      <c r="B84" s="2835"/>
      <c r="C84" s="2835"/>
      <c r="D84" s="2835"/>
      <c r="E84" s="2835"/>
      <c r="F84" s="2835"/>
      <c r="G84" s="2835"/>
      <c r="H84" s="2835"/>
      <c r="I84" s="2835"/>
      <c r="J84" s="2835"/>
      <c r="K84" s="2835"/>
      <c r="L84" s="17"/>
    </row>
    <row r="85" spans="1:12" ht="12.75">
      <c r="A85" s="136"/>
      <c r="B85" s="17"/>
      <c r="C85" s="17"/>
      <c r="D85" s="17"/>
      <c r="E85" s="17"/>
      <c r="F85" s="17"/>
      <c r="G85" s="17"/>
      <c r="H85" s="17"/>
      <c r="I85" s="17"/>
      <c r="J85" s="172"/>
      <c r="K85" s="172"/>
      <c r="L85" s="17"/>
    </row>
    <row r="86" spans="1:11" ht="12.75">
      <c r="A86" s="120"/>
      <c r="B86" s="17"/>
      <c r="C86" s="17"/>
      <c r="D86" s="17"/>
      <c r="E86" s="17"/>
      <c r="F86" s="17"/>
      <c r="G86" s="17"/>
      <c r="H86" s="17"/>
      <c r="I86" s="17"/>
      <c r="J86" s="17"/>
      <c r="K86" s="17"/>
    </row>
  </sheetData>
  <sheetProtection/>
  <mergeCells count="17">
    <mergeCell ref="B84:K84"/>
    <mergeCell ref="B61:K61"/>
    <mergeCell ref="B77:I77"/>
    <mergeCell ref="B72:K72"/>
    <mergeCell ref="B73:K73"/>
    <mergeCell ref="B64:B65"/>
    <mergeCell ref="B66:E66"/>
    <mergeCell ref="B67:E67"/>
    <mergeCell ref="B68:E68"/>
    <mergeCell ref="J1:K1"/>
    <mergeCell ref="B43:K43"/>
    <mergeCell ref="B81:K81"/>
    <mergeCell ref="B82:K82"/>
    <mergeCell ref="B51:K51"/>
    <mergeCell ref="B47:K47"/>
    <mergeCell ref="B45:K45"/>
    <mergeCell ref="B49:K49"/>
  </mergeCells>
  <printOptions/>
  <pageMargins left="0.5905511811023623" right="0.5905511811023623" top="0.5905511811023623" bottom="0.5905511811023623" header="0.5905511811023623" footer="0.5905511811023623"/>
  <pageSetup horizontalDpi="600" verticalDpi="600" orientation="portrait" paperSize="9" scale="6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dimension ref="A1:R86"/>
  <sheetViews>
    <sheetView showGridLines="0" tabSelected="1" view="pageBreakPreview" zoomScale="75" zoomScaleNormal="75" zoomScaleSheetLayoutView="75" zoomScalePageLayoutView="0" workbookViewId="0" topLeftCell="A36">
      <selection activeCell="A84" sqref="A84"/>
    </sheetView>
  </sheetViews>
  <sheetFormatPr defaultColWidth="9.00390625" defaultRowHeight="14.25"/>
  <cols>
    <col min="1" max="1" width="4.50390625" style="145" customWidth="1"/>
    <col min="2" max="2" width="7.375" style="0" customWidth="1"/>
    <col min="3" max="3" width="9.875" style="0" customWidth="1"/>
    <col min="6" max="6" width="9.875" style="0" customWidth="1"/>
    <col min="7" max="7" width="15.25390625" style="0" customWidth="1"/>
    <col min="8" max="8" width="3.75390625" style="0" customWidth="1"/>
    <col min="9" max="9" width="8.125" style="0" customWidth="1"/>
    <col min="10" max="10" width="10.00390625" style="0" customWidth="1"/>
    <col min="11" max="11" width="9.625" style="0" customWidth="1"/>
    <col min="12" max="12" width="11.125" style="0" customWidth="1"/>
    <col min="13" max="13" width="11.50390625" style="0" customWidth="1"/>
    <col min="14" max="14" width="9.50390625" style="0" customWidth="1"/>
  </cols>
  <sheetData>
    <row r="1" spans="1:15" ht="14.25">
      <c r="A1" s="2051" t="s">
        <v>1571</v>
      </c>
      <c r="B1" s="2"/>
      <c r="C1" s="4"/>
      <c r="D1" s="4"/>
      <c r="E1" s="4"/>
      <c r="F1" s="4"/>
      <c r="G1" s="4"/>
      <c r="H1" s="4"/>
      <c r="I1" s="4"/>
      <c r="J1" s="4"/>
      <c r="K1" s="4"/>
      <c r="L1" s="4"/>
      <c r="M1" s="4"/>
      <c r="N1" s="2737" t="s">
        <v>1617</v>
      </c>
      <c r="O1" s="2668"/>
    </row>
    <row r="2" spans="1:18" s="101" customFormat="1" ht="15">
      <c r="A2" s="120"/>
      <c r="B2" s="17"/>
      <c r="C2" s="17"/>
      <c r="D2" s="17"/>
      <c r="E2" s="17"/>
      <c r="F2" s="17"/>
      <c r="G2" s="17"/>
      <c r="H2" s="17"/>
      <c r="I2" s="17"/>
      <c r="J2" s="17"/>
      <c r="K2" s="17"/>
      <c r="L2" s="17"/>
      <c r="M2" s="17"/>
      <c r="N2" s="121"/>
      <c r="O2" s="121"/>
      <c r="P2" s="113"/>
      <c r="Q2" s="113"/>
      <c r="R2" s="113"/>
    </row>
    <row r="3" spans="1:18" s="101" customFormat="1" ht="15">
      <c r="A3" s="8" t="s">
        <v>745</v>
      </c>
      <c r="B3" s="17"/>
      <c r="C3" s="17"/>
      <c r="D3" s="17"/>
      <c r="E3" s="17"/>
      <c r="F3" s="17"/>
      <c r="G3" s="17"/>
      <c r="H3" s="17"/>
      <c r="I3" s="17"/>
      <c r="J3" s="17"/>
      <c r="K3" s="17"/>
      <c r="L3" s="17"/>
      <c r="M3" s="17"/>
      <c r="N3" s="121"/>
      <c r="O3" s="126"/>
      <c r="P3" s="114"/>
      <c r="Q3" s="114"/>
      <c r="R3" s="114"/>
    </row>
    <row r="4" spans="1:15" ht="14.25">
      <c r="A4" s="23"/>
      <c r="B4" s="17"/>
      <c r="C4" s="17"/>
      <c r="D4" s="17"/>
      <c r="E4" s="17"/>
      <c r="F4" s="17"/>
      <c r="G4" s="17"/>
      <c r="H4" s="17"/>
      <c r="I4" s="17"/>
      <c r="J4" s="17"/>
      <c r="K4" s="17"/>
      <c r="L4" s="17"/>
      <c r="M4" s="17"/>
      <c r="N4" s="17"/>
      <c r="O4" s="17"/>
    </row>
    <row r="5" spans="1:15" ht="14.25">
      <c r="A5" s="25" t="s">
        <v>1690</v>
      </c>
      <c r="B5" s="17"/>
      <c r="C5" s="17"/>
      <c r="D5" s="17"/>
      <c r="E5" s="17"/>
      <c r="F5" s="17"/>
      <c r="G5" s="17"/>
      <c r="H5" s="17"/>
      <c r="I5" s="17"/>
      <c r="J5" s="2847" t="s">
        <v>1105</v>
      </c>
      <c r="K5" s="2847"/>
      <c r="L5" s="2847"/>
      <c r="M5" s="2847"/>
      <c r="N5" s="17"/>
      <c r="O5" s="17"/>
    </row>
    <row r="6" spans="1:15" ht="14.25">
      <c r="A6" s="23"/>
      <c r="B6" s="121"/>
      <c r="C6" s="121"/>
      <c r="D6" s="17"/>
      <c r="E6" s="17"/>
      <c r="F6" s="17"/>
      <c r="G6" s="17"/>
      <c r="H6" s="17"/>
      <c r="I6" s="17"/>
      <c r="J6" s="150"/>
      <c r="K6" s="204"/>
      <c r="L6" s="117"/>
      <c r="M6" s="117" t="s">
        <v>556</v>
      </c>
      <c r="N6" s="1"/>
      <c r="O6" s="1"/>
    </row>
    <row r="7" spans="1:15" ht="14.25">
      <c r="A7" s="120"/>
      <c r="B7" s="17"/>
      <c r="C7" s="17"/>
      <c r="D7" s="17"/>
      <c r="E7" s="17"/>
      <c r="F7" s="17"/>
      <c r="G7" s="17"/>
      <c r="H7" s="17"/>
      <c r="I7" s="117" t="s">
        <v>341</v>
      </c>
      <c r="J7" s="150"/>
      <c r="K7" s="117"/>
      <c r="L7" s="499" t="s">
        <v>528</v>
      </c>
      <c r="M7" s="117" t="s">
        <v>66</v>
      </c>
      <c r="N7" s="204"/>
      <c r="O7" s="1"/>
    </row>
    <row r="8" spans="1:15" ht="14.25">
      <c r="A8" s="120"/>
      <c r="B8" s="17"/>
      <c r="C8" s="17"/>
      <c r="D8" s="17"/>
      <c r="E8" s="17"/>
      <c r="F8" s="17"/>
      <c r="G8" s="17"/>
      <c r="H8" s="17"/>
      <c r="I8" s="150" t="s">
        <v>1449</v>
      </c>
      <c r="J8" s="150" t="s">
        <v>1621</v>
      </c>
      <c r="K8" s="117" t="s">
        <v>25</v>
      </c>
      <c r="L8" s="117" t="s">
        <v>1106</v>
      </c>
      <c r="M8" s="117" t="s">
        <v>568</v>
      </c>
      <c r="N8" s="117" t="s">
        <v>789</v>
      </c>
      <c r="O8" s="117" t="s">
        <v>1622</v>
      </c>
    </row>
    <row r="9" spans="1:15" ht="14.25">
      <c r="A9" s="373"/>
      <c r="B9" s="121"/>
      <c r="C9" s="121"/>
      <c r="D9" s="121"/>
      <c r="E9" s="121"/>
      <c r="F9" s="121"/>
      <c r="G9" s="121"/>
      <c r="H9" s="121"/>
      <c r="I9" s="150" t="s">
        <v>1450</v>
      </c>
      <c r="J9" s="150" t="s">
        <v>67</v>
      </c>
      <c r="K9" s="150" t="s">
        <v>67</v>
      </c>
      <c r="L9" s="150" t="s">
        <v>67</v>
      </c>
      <c r="M9" s="150" t="s">
        <v>67</v>
      </c>
      <c r="N9" s="150" t="s">
        <v>67</v>
      </c>
      <c r="O9" s="150" t="s">
        <v>556</v>
      </c>
    </row>
    <row r="10" spans="1:15" ht="14.25">
      <c r="A10" s="28"/>
      <c r="B10" s="118"/>
      <c r="C10" s="118"/>
      <c r="D10" s="118"/>
      <c r="E10" s="118"/>
      <c r="F10" s="118"/>
      <c r="G10" s="118"/>
      <c r="H10" s="118"/>
      <c r="I10" s="118"/>
      <c r="J10" s="30" t="s">
        <v>1400</v>
      </c>
      <c r="K10" s="30" t="s">
        <v>1400</v>
      </c>
      <c r="L10" s="30" t="s">
        <v>1400</v>
      </c>
      <c r="M10" s="30" t="s">
        <v>1400</v>
      </c>
      <c r="N10" s="30" t="s">
        <v>1400</v>
      </c>
      <c r="O10" s="30" t="s">
        <v>1400</v>
      </c>
    </row>
    <row r="11" spans="1:15" ht="8.25" customHeight="1">
      <c r="A11" s="120"/>
      <c r="B11" s="17"/>
      <c r="C11" s="17"/>
      <c r="D11" s="17"/>
      <c r="E11" s="17"/>
      <c r="F11" s="17"/>
      <c r="G11" s="17"/>
      <c r="H11" s="17"/>
      <c r="I11" s="17"/>
      <c r="J11" s="17"/>
      <c r="K11" s="17"/>
      <c r="L11" s="17"/>
      <c r="M11" s="17"/>
      <c r="N11" s="17"/>
      <c r="O11" s="17"/>
    </row>
    <row r="12" spans="1:15" ht="14.25">
      <c r="A12" s="8" t="s">
        <v>1249</v>
      </c>
      <c r="B12" s="17"/>
      <c r="C12" s="17"/>
      <c r="D12" s="17"/>
      <c r="E12" s="17"/>
      <c r="F12" s="17"/>
      <c r="G12" s="17"/>
      <c r="H12" s="17"/>
      <c r="I12" s="17"/>
      <c r="J12" s="119"/>
      <c r="K12" s="119"/>
      <c r="L12" s="119"/>
      <c r="M12" s="119"/>
      <c r="N12" s="119"/>
      <c r="O12" s="119"/>
    </row>
    <row r="13" spans="1:15" ht="4.5" customHeight="1">
      <c r="A13" s="120"/>
      <c r="B13" s="120"/>
      <c r="C13" s="17"/>
      <c r="D13" s="17"/>
      <c r="E13" s="17"/>
      <c r="F13" s="17"/>
      <c r="G13" s="17"/>
      <c r="H13" s="17"/>
      <c r="I13" s="17"/>
      <c r="J13" s="119"/>
      <c r="K13" s="119"/>
      <c r="L13" s="119"/>
      <c r="M13" s="119"/>
      <c r="N13" s="119"/>
      <c r="O13" s="119"/>
    </row>
    <row r="14" spans="1:15" s="1288" customFormat="1" ht="12.75" customHeight="1">
      <c r="A14" s="373" t="s">
        <v>1250</v>
      </c>
      <c r="B14" s="121"/>
      <c r="C14" s="121"/>
      <c r="D14" s="121"/>
      <c r="E14" s="121"/>
      <c r="F14" s="121"/>
      <c r="G14" s="121"/>
      <c r="H14" s="121"/>
      <c r="I14" s="121"/>
      <c r="J14" s="1289"/>
      <c r="K14" s="1289"/>
      <c r="L14" s="1289"/>
      <c r="M14" s="1289"/>
      <c r="N14" s="1289"/>
      <c r="O14" s="1289"/>
    </row>
    <row r="15" spans="1:15" ht="14.25">
      <c r="A15" s="564" t="s">
        <v>662</v>
      </c>
      <c r="C15" s="17"/>
      <c r="D15" s="17"/>
      <c r="E15" s="17"/>
      <c r="F15" s="17"/>
      <c r="G15" s="17"/>
      <c r="H15" s="17"/>
      <c r="I15" s="17">
        <v>4</v>
      </c>
      <c r="J15" s="725">
        <v>741</v>
      </c>
      <c r="K15" s="725">
        <v>293</v>
      </c>
      <c r="L15" s="725">
        <v>273</v>
      </c>
      <c r="M15" s="725">
        <f>SUM(J15:L15)</f>
        <v>1307</v>
      </c>
      <c r="N15" s="780"/>
      <c r="O15" s="725">
        <f>SUM(M15:N15)</f>
        <v>1307</v>
      </c>
    </row>
    <row r="16" spans="1:15" ht="14.25">
      <c r="A16" s="565" t="s">
        <v>1085</v>
      </c>
      <c r="B16" s="104"/>
      <c r="C16" s="118"/>
      <c r="D16" s="118"/>
      <c r="E16" s="118"/>
      <c r="F16" s="118"/>
      <c r="G16" s="118"/>
      <c r="H16" s="118"/>
      <c r="I16" s="118">
        <v>5</v>
      </c>
      <c r="J16" s="726">
        <v>568</v>
      </c>
      <c r="K16" s="726">
        <v>293</v>
      </c>
      <c r="L16" s="726">
        <v>764</v>
      </c>
      <c r="M16" s="726">
        <f>SUM(J16:L16)</f>
        <v>1625</v>
      </c>
      <c r="N16" s="783"/>
      <c r="O16" s="726">
        <f>SUM(M16:N16)</f>
        <v>1625</v>
      </c>
    </row>
    <row r="17" spans="1:15" ht="14.25">
      <c r="A17" s="120"/>
      <c r="B17" s="120"/>
      <c r="C17" s="17"/>
      <c r="D17" s="17"/>
      <c r="E17" s="17"/>
      <c r="F17" s="17"/>
      <c r="G17" s="17"/>
      <c r="H17" s="17"/>
      <c r="I17" s="17"/>
      <c r="J17" s="725">
        <f>SUM(J15:J16)</f>
        <v>1309</v>
      </c>
      <c r="K17" s="725">
        <f>SUM(K15:K16)</f>
        <v>586</v>
      </c>
      <c r="L17" s="725">
        <f>SUM(L15:L16)</f>
        <v>1037</v>
      </c>
      <c r="M17" s="725">
        <f>SUM(J17:L17)</f>
        <v>2932</v>
      </c>
      <c r="N17" s="725"/>
      <c r="O17" s="725">
        <f>SUM(O15:O16)</f>
        <v>2932</v>
      </c>
    </row>
    <row r="18" spans="1:15" ht="14.25">
      <c r="A18" s="120" t="s">
        <v>368</v>
      </c>
      <c r="B18" s="17"/>
      <c r="C18" s="17"/>
      <c r="D18" s="17"/>
      <c r="E18" s="17"/>
      <c r="F18" s="17"/>
      <c r="G18" s="17"/>
      <c r="H18" s="17"/>
      <c r="I18" s="17"/>
      <c r="J18" s="810">
        <v>-26</v>
      </c>
      <c r="K18" s="810"/>
      <c r="L18" s="725"/>
      <c r="M18" s="810">
        <f>SUM(J18:L18)</f>
        <v>-26</v>
      </c>
      <c r="N18" s="811"/>
      <c r="O18" s="725">
        <f aca="true" t="shared" si="0" ref="O18:O25">SUM(M18:N18)</f>
        <v>-26</v>
      </c>
    </row>
    <row r="19" spans="1:15" ht="14.25">
      <c r="A19" s="1421" t="s">
        <v>1702</v>
      </c>
      <c r="C19" s="17"/>
      <c r="D19" s="17"/>
      <c r="E19" s="17"/>
      <c r="F19" s="17"/>
      <c r="G19" s="17"/>
      <c r="H19" s="17"/>
      <c r="I19" s="17"/>
      <c r="J19" s="725"/>
      <c r="K19" s="725"/>
      <c r="L19" s="725"/>
      <c r="M19" s="725"/>
      <c r="N19" s="780">
        <v>44</v>
      </c>
      <c r="O19" s="725">
        <f>SUM(M19:N19)</f>
        <v>44</v>
      </c>
    </row>
    <row r="20" spans="1:15" ht="14.25">
      <c r="A20" s="120" t="s">
        <v>369</v>
      </c>
      <c r="B20" s="120"/>
      <c r="C20" s="17"/>
      <c r="D20" s="17"/>
      <c r="E20" s="17"/>
      <c r="F20" s="17"/>
      <c r="G20" s="17"/>
      <c r="H20" s="17"/>
      <c r="I20" s="17"/>
      <c r="J20" s="810"/>
      <c r="K20" s="810"/>
      <c r="L20" s="810"/>
      <c r="M20" s="810"/>
      <c r="N20" s="811">
        <v>286</v>
      </c>
      <c r="O20" s="725">
        <f t="shared" si="0"/>
        <v>286</v>
      </c>
    </row>
    <row r="21" spans="1:15" ht="14.25">
      <c r="A21" s="120" t="s">
        <v>26</v>
      </c>
      <c r="B21" s="17"/>
      <c r="C21" s="17"/>
      <c r="D21" s="17"/>
      <c r="E21" s="17"/>
      <c r="F21" s="17"/>
      <c r="G21" s="17"/>
      <c r="H21" s="17"/>
      <c r="I21" s="17"/>
      <c r="J21" s="810"/>
      <c r="K21" s="810"/>
      <c r="L21" s="810"/>
      <c r="M21" s="810"/>
      <c r="N21" s="811">
        <v>52</v>
      </c>
      <c r="O21" s="725">
        <f t="shared" si="0"/>
        <v>52</v>
      </c>
    </row>
    <row r="22" spans="1:15" ht="14.25">
      <c r="A22" s="120" t="s">
        <v>1480</v>
      </c>
      <c r="B22" s="17"/>
      <c r="C22" s="17"/>
      <c r="D22" s="17"/>
      <c r="E22" s="17"/>
      <c r="F22" s="17"/>
      <c r="G22" s="17"/>
      <c r="H22" s="17"/>
      <c r="I22" s="17"/>
      <c r="J22" s="810"/>
      <c r="K22" s="810"/>
      <c r="L22" s="810"/>
      <c r="M22" s="810"/>
      <c r="N22" s="811">
        <v>10</v>
      </c>
      <c r="O22" s="725">
        <f t="shared" si="0"/>
        <v>10</v>
      </c>
    </row>
    <row r="23" spans="1:15" ht="14.25">
      <c r="A23" s="120" t="s">
        <v>1624</v>
      </c>
      <c r="B23" s="17"/>
      <c r="C23" s="17"/>
      <c r="D23" s="17"/>
      <c r="E23" s="17"/>
      <c r="F23" s="17"/>
      <c r="G23" s="17"/>
      <c r="H23" s="17"/>
      <c r="I23" s="17"/>
      <c r="J23" s="810"/>
      <c r="K23" s="810"/>
      <c r="L23" s="810"/>
      <c r="M23" s="810"/>
      <c r="N23" s="811">
        <v>-3</v>
      </c>
      <c r="O23" s="725">
        <f t="shared" si="0"/>
        <v>-3</v>
      </c>
    </row>
    <row r="24" spans="1:15" ht="14.25">
      <c r="A24" s="373" t="s">
        <v>371</v>
      </c>
      <c r="B24" s="121"/>
      <c r="C24" s="121"/>
      <c r="D24" s="121"/>
      <c r="E24" s="121"/>
      <c r="F24" s="121"/>
      <c r="G24" s="121"/>
      <c r="H24" s="121"/>
      <c r="I24" s="121"/>
      <c r="J24" s="810"/>
      <c r="K24" s="810"/>
      <c r="L24" s="810"/>
      <c r="M24" s="810"/>
      <c r="N24" s="812">
        <v>-302</v>
      </c>
      <c r="O24" s="725">
        <f t="shared" si="0"/>
        <v>-302</v>
      </c>
    </row>
    <row r="25" spans="1:15" ht="14.25">
      <c r="A25" s="300" t="s">
        <v>891</v>
      </c>
      <c r="B25" s="121"/>
      <c r="C25" s="121"/>
      <c r="D25" s="121"/>
      <c r="E25" s="121"/>
      <c r="F25" s="121"/>
      <c r="G25" s="121"/>
      <c r="H25" s="121"/>
      <c r="I25" s="121"/>
      <c r="J25" s="812"/>
      <c r="K25" s="812"/>
      <c r="L25" s="783">
        <v>-14</v>
      </c>
      <c r="M25" s="1422">
        <f aca="true" t="shared" si="1" ref="M25:M31">SUM(J25:L25)</f>
        <v>-14</v>
      </c>
      <c r="N25" s="812">
        <v>-18</v>
      </c>
      <c r="O25" s="725">
        <f t="shared" si="0"/>
        <v>-32</v>
      </c>
    </row>
    <row r="26" spans="1:15" ht="14.25">
      <c r="A26" s="2848" t="s">
        <v>771</v>
      </c>
      <c r="B26" s="2849"/>
      <c r="C26" s="2849"/>
      <c r="D26" s="2849"/>
      <c r="E26" s="2849"/>
      <c r="F26" s="2849"/>
      <c r="G26" s="2849"/>
      <c r="H26" s="1433"/>
      <c r="I26" s="374">
        <v>3</v>
      </c>
      <c r="J26" s="813">
        <f aca="true" t="shared" si="2" ref="J26:O26">SUM(J17:J25)</f>
        <v>1283</v>
      </c>
      <c r="K26" s="813">
        <f t="shared" si="2"/>
        <v>586</v>
      </c>
      <c r="L26" s="813">
        <f t="shared" si="2"/>
        <v>1023</v>
      </c>
      <c r="M26" s="813">
        <f t="shared" si="1"/>
        <v>2892</v>
      </c>
      <c r="N26" s="813">
        <f>SUM(N17:N25)</f>
        <v>69</v>
      </c>
      <c r="O26" s="813">
        <f t="shared" si="2"/>
        <v>2961</v>
      </c>
    </row>
    <row r="27" spans="1:15" ht="14.25">
      <c r="A27" s="120" t="s">
        <v>1111</v>
      </c>
      <c r="B27" s="17"/>
      <c r="C27" s="17"/>
      <c r="D27" s="17"/>
      <c r="E27" s="17"/>
      <c r="F27" s="17"/>
      <c r="G27" s="17"/>
      <c r="H27" s="17"/>
      <c r="I27" s="17">
        <v>6</v>
      </c>
      <c r="J27" s="725">
        <v>-1063</v>
      </c>
      <c r="K27" s="725">
        <v>-1344</v>
      </c>
      <c r="L27" s="725">
        <v>-2407</v>
      </c>
      <c r="M27" s="725">
        <f t="shared" si="1"/>
        <v>-4814</v>
      </c>
      <c r="N27" s="725">
        <v>-313</v>
      </c>
      <c r="O27" s="812">
        <f>SUM(M27:N27)</f>
        <v>-5127</v>
      </c>
    </row>
    <row r="28" spans="1:15" ht="14.25">
      <c r="A28" s="205" t="s">
        <v>1451</v>
      </c>
      <c r="B28" s="17"/>
      <c r="C28" s="17"/>
      <c r="D28" s="17"/>
      <c r="E28" s="17"/>
      <c r="F28" s="17"/>
      <c r="G28" s="17"/>
      <c r="H28" s="17"/>
      <c r="I28" s="17">
        <v>6</v>
      </c>
      <c r="J28" s="810"/>
      <c r="K28" s="725">
        <v>37</v>
      </c>
      <c r="L28" s="810"/>
      <c r="M28" s="725">
        <f t="shared" si="1"/>
        <v>37</v>
      </c>
      <c r="N28" s="725">
        <v>619</v>
      </c>
      <c r="O28" s="812">
        <f>SUM(M28:N28)</f>
        <v>656</v>
      </c>
    </row>
    <row r="29" spans="1:15" ht="23.25" customHeight="1">
      <c r="A29" s="2855" t="s">
        <v>1325</v>
      </c>
      <c r="B29" s="2855"/>
      <c r="C29" s="2855"/>
      <c r="D29" s="2855"/>
      <c r="E29" s="2855"/>
      <c r="F29" s="2855"/>
      <c r="G29" s="2855"/>
      <c r="H29" s="2662"/>
      <c r="I29" s="17">
        <v>6</v>
      </c>
      <c r="J29" s="810">
        <v>-3</v>
      </c>
      <c r="K29" s="810"/>
      <c r="L29" s="810"/>
      <c r="M29" s="725">
        <f t="shared" si="1"/>
        <v>-3</v>
      </c>
      <c r="N29" s="725">
        <v>-12</v>
      </c>
      <c r="O29" s="812">
        <f>SUM(M29:N29)</f>
        <v>-15</v>
      </c>
    </row>
    <row r="30" spans="1:15" ht="27" customHeight="1">
      <c r="A30" s="2854" t="s">
        <v>1099</v>
      </c>
      <c r="B30" s="2854"/>
      <c r="C30" s="2854"/>
      <c r="D30" s="2854"/>
      <c r="E30" s="2854"/>
      <c r="F30" s="2854"/>
      <c r="G30" s="2854"/>
      <c r="H30" s="2660"/>
      <c r="I30" s="375">
        <v>6</v>
      </c>
      <c r="J30" s="779">
        <v>-26</v>
      </c>
      <c r="K30" s="779">
        <v>278</v>
      </c>
      <c r="L30" s="779">
        <v>-833</v>
      </c>
      <c r="M30" s="779">
        <f t="shared" si="1"/>
        <v>-581</v>
      </c>
      <c r="N30" s="1560"/>
      <c r="O30" s="814">
        <f>SUM(M30:N30)</f>
        <v>-581</v>
      </c>
    </row>
    <row r="31" spans="1:15" ht="17.25" customHeight="1">
      <c r="A31" s="1964" t="s">
        <v>1251</v>
      </c>
      <c r="B31" s="133"/>
      <c r="C31" s="133"/>
      <c r="D31" s="133"/>
      <c r="E31" s="133"/>
      <c r="F31" s="133"/>
      <c r="G31" s="133"/>
      <c r="H31" s="133"/>
      <c r="I31" s="133"/>
      <c r="J31" s="802">
        <f>SUM(J26:J30)</f>
        <v>191</v>
      </c>
      <c r="K31" s="802">
        <f>SUM(K26:K30)</f>
        <v>-443</v>
      </c>
      <c r="L31" s="802">
        <f>SUM(L26:L30)</f>
        <v>-2217</v>
      </c>
      <c r="M31" s="802">
        <f t="shared" si="1"/>
        <v>-2469</v>
      </c>
      <c r="N31" s="802">
        <f>SUM(N26:N30)</f>
        <v>363</v>
      </c>
      <c r="O31" s="802">
        <f>SUM(M31:N31)</f>
        <v>-2106</v>
      </c>
    </row>
    <row r="32" spans="1:15" ht="17.25" customHeight="1">
      <c r="A32" s="120" t="s">
        <v>1252</v>
      </c>
      <c r="B32" s="17"/>
      <c r="C32" s="17"/>
      <c r="D32" s="17"/>
      <c r="E32" s="17"/>
      <c r="F32" s="17"/>
      <c r="G32" s="17"/>
      <c r="H32" s="17"/>
      <c r="I32" s="17"/>
      <c r="J32" s="815"/>
      <c r="K32" s="815"/>
      <c r="L32" s="815"/>
      <c r="M32" s="815"/>
      <c r="N32" s="817"/>
      <c r="O32" s="815"/>
    </row>
    <row r="33" spans="1:15" ht="14.25">
      <c r="A33" s="538" t="s">
        <v>1390</v>
      </c>
      <c r="B33" s="204"/>
      <c r="C33" s="17"/>
      <c r="D33" s="301"/>
      <c r="E33" s="17"/>
      <c r="F33" s="17"/>
      <c r="G33" s="17"/>
      <c r="H33" s="17"/>
      <c r="I33" s="17"/>
      <c r="J33" s="725">
        <v>-329</v>
      </c>
      <c r="K33" s="725">
        <v>-205</v>
      </c>
      <c r="L33" s="725">
        <v>-269</v>
      </c>
      <c r="M33" s="725">
        <f aca="true" t="shared" si="3" ref="M33:M39">SUM(J33:L33)</f>
        <v>-803</v>
      </c>
      <c r="N33" s="821">
        <v>38</v>
      </c>
      <c r="O33" s="725">
        <f>SUM(M33:N33)</f>
        <v>-765</v>
      </c>
    </row>
    <row r="34" spans="1:15" ht="14.25">
      <c r="A34" s="538" t="s">
        <v>902</v>
      </c>
      <c r="B34" s="204"/>
      <c r="C34" s="17"/>
      <c r="D34" s="301"/>
      <c r="E34" s="17"/>
      <c r="F34" s="17"/>
      <c r="G34" s="17"/>
      <c r="H34" s="17"/>
      <c r="I34" s="17"/>
      <c r="J34" s="725">
        <v>167</v>
      </c>
      <c r="K34" s="725">
        <v>492</v>
      </c>
      <c r="L34" s="725">
        <v>683</v>
      </c>
      <c r="M34" s="725">
        <f t="shared" si="3"/>
        <v>1342</v>
      </c>
      <c r="N34" s="821">
        <v>69</v>
      </c>
      <c r="O34" s="725">
        <f>SUM(M34:N34)</f>
        <v>1411</v>
      </c>
    </row>
    <row r="35" spans="1:15" ht="26.25" customHeight="1">
      <c r="A35" s="2852" t="s">
        <v>1253</v>
      </c>
      <c r="B35" s="2853"/>
      <c r="C35" s="2853"/>
      <c r="D35" s="2853"/>
      <c r="E35" s="2853"/>
      <c r="F35" s="2853"/>
      <c r="G35" s="2853"/>
      <c r="H35" s="2853"/>
      <c r="I35" s="17"/>
      <c r="J35" s="810">
        <v>1</v>
      </c>
      <c r="K35" s="810"/>
      <c r="L35" s="810"/>
      <c r="M35" s="725">
        <f t="shared" si="3"/>
        <v>1</v>
      </c>
      <c r="N35" s="821">
        <v>2</v>
      </c>
      <c r="O35" s="725">
        <f>SUM(M35:N35)</f>
        <v>3</v>
      </c>
    </row>
    <row r="36" spans="1:15" ht="28.5" customHeight="1">
      <c r="A36" s="2850" t="s">
        <v>903</v>
      </c>
      <c r="B36" s="2851"/>
      <c r="C36" s="2851"/>
      <c r="D36" s="2851"/>
      <c r="E36" s="2851"/>
      <c r="F36" s="2851"/>
      <c r="G36" s="2851"/>
      <c r="H36" s="2851"/>
      <c r="I36" s="135"/>
      <c r="J36" s="725">
        <v>-14</v>
      </c>
      <c r="K36" s="725">
        <v>-97</v>
      </c>
      <c r="L36" s="725">
        <v>233</v>
      </c>
      <c r="M36" s="725">
        <f t="shared" si="3"/>
        <v>122</v>
      </c>
      <c r="N36" s="1569"/>
      <c r="O36" s="725">
        <f>SUM(M36:N36)</f>
        <v>122</v>
      </c>
    </row>
    <row r="37" spans="1:15" ht="14.25">
      <c r="A37" s="133" t="s">
        <v>1484</v>
      </c>
      <c r="B37" s="402"/>
      <c r="C37" s="133"/>
      <c r="D37" s="133"/>
      <c r="E37" s="133"/>
      <c r="F37" s="133"/>
      <c r="G37" s="133"/>
      <c r="H37" s="133"/>
      <c r="I37" s="133">
        <v>7</v>
      </c>
      <c r="J37" s="802">
        <f aca="true" t="shared" si="4" ref="J37:O37">SUM(J33:J36)</f>
        <v>-175</v>
      </c>
      <c r="K37" s="802">
        <f t="shared" si="4"/>
        <v>190</v>
      </c>
      <c r="L37" s="802">
        <f t="shared" si="4"/>
        <v>647</v>
      </c>
      <c r="M37" s="802">
        <f t="shared" si="3"/>
        <v>662</v>
      </c>
      <c r="N37" s="1475">
        <f>SUM(N33:N35)</f>
        <v>109</v>
      </c>
      <c r="O37" s="802">
        <f t="shared" si="4"/>
        <v>771</v>
      </c>
    </row>
    <row r="38" spans="1:15" ht="15">
      <c r="A38" s="124" t="s">
        <v>551</v>
      </c>
      <c r="B38" s="118"/>
      <c r="C38" s="118"/>
      <c r="D38" s="118"/>
      <c r="E38" s="118"/>
      <c r="F38" s="118"/>
      <c r="G38" s="118"/>
      <c r="H38" s="118"/>
      <c r="I38" s="118"/>
      <c r="J38" s="726">
        <v>2</v>
      </c>
      <c r="K38" s="726"/>
      <c r="L38" s="726">
        <v>-1</v>
      </c>
      <c r="M38" s="725">
        <f t="shared" si="3"/>
        <v>1</v>
      </c>
      <c r="N38" s="817">
        <v>-4</v>
      </c>
      <c r="O38" s="786">
        <f>SUM(M38:N38)</f>
        <v>-3</v>
      </c>
    </row>
    <row r="39" spans="1:15" ht="14.25">
      <c r="A39" s="8" t="s">
        <v>1254</v>
      </c>
      <c r="B39" s="17"/>
      <c r="C39" s="17"/>
      <c r="D39" s="17"/>
      <c r="E39" s="17"/>
      <c r="F39" s="17"/>
      <c r="G39" s="17"/>
      <c r="H39" s="17"/>
      <c r="I39" s="17"/>
      <c r="J39" s="816">
        <f>J31+J37+J38</f>
        <v>18</v>
      </c>
      <c r="K39" s="816">
        <f>K31+K37+K38</f>
        <v>-253</v>
      </c>
      <c r="L39" s="816">
        <f>L31+L37+L38</f>
        <v>-1571</v>
      </c>
      <c r="M39" s="816">
        <f t="shared" si="3"/>
        <v>-1806</v>
      </c>
      <c r="N39" s="855">
        <f>N31+N37+N38</f>
        <v>468</v>
      </c>
      <c r="O39" s="816">
        <f>SUM(M39:N39)</f>
        <v>-1338</v>
      </c>
    </row>
    <row r="40" spans="1:15" ht="7.5" customHeight="1">
      <c r="A40" s="120"/>
      <c r="B40" s="17"/>
      <c r="C40" s="17"/>
      <c r="D40" s="17"/>
      <c r="E40" s="17"/>
      <c r="F40" s="17"/>
      <c r="G40" s="17"/>
      <c r="H40" s="17"/>
      <c r="I40" s="17"/>
      <c r="J40" s="815"/>
      <c r="K40" s="815"/>
      <c r="L40" s="815"/>
      <c r="M40" s="815"/>
      <c r="N40" s="817"/>
      <c r="O40" s="815"/>
    </row>
    <row r="41" spans="1:15" ht="15" customHeight="1">
      <c r="A41" s="120" t="s">
        <v>804</v>
      </c>
      <c r="B41" s="17"/>
      <c r="C41" s="17"/>
      <c r="D41" s="17"/>
      <c r="E41" s="17"/>
      <c r="F41" s="17"/>
      <c r="G41" s="17"/>
      <c r="H41" s="17"/>
      <c r="I41" s="17"/>
      <c r="J41" s="815">
        <v>1170</v>
      </c>
      <c r="K41" s="815">
        <v>1264</v>
      </c>
      <c r="L41" s="1560"/>
      <c r="M41" s="725">
        <f>SUM(J41:L41)</f>
        <v>2434</v>
      </c>
      <c r="N41" s="821">
        <v>-424</v>
      </c>
      <c r="O41" s="815">
        <f aca="true" t="shared" si="5" ref="O41:O47">SUM(M41:N41)</f>
        <v>2010</v>
      </c>
    </row>
    <row r="42" spans="1:15" ht="15" customHeight="1">
      <c r="A42" s="120" t="s">
        <v>552</v>
      </c>
      <c r="B42" s="400"/>
      <c r="C42" s="400"/>
      <c r="D42" s="400"/>
      <c r="E42" s="400"/>
      <c r="F42" s="400"/>
      <c r="G42" s="400"/>
      <c r="H42" s="400"/>
      <c r="I42" s="400"/>
      <c r="J42" s="725"/>
      <c r="K42" s="725"/>
      <c r="L42" s="815"/>
      <c r="M42" s="725"/>
      <c r="N42" s="1480">
        <v>119</v>
      </c>
      <c r="O42" s="1965">
        <f t="shared" si="5"/>
        <v>119</v>
      </c>
    </row>
    <row r="43" spans="1:15" ht="15" customHeight="1">
      <c r="A43" s="120" t="s">
        <v>1473</v>
      </c>
      <c r="B43" s="17"/>
      <c r="C43" s="17"/>
      <c r="D43" s="17"/>
      <c r="E43" s="17"/>
      <c r="F43" s="17"/>
      <c r="G43" s="17"/>
      <c r="H43" s="17"/>
      <c r="I43" s="17"/>
      <c r="J43" s="725">
        <v>-36</v>
      </c>
      <c r="K43" s="725">
        <v>-169</v>
      </c>
      <c r="L43" s="725">
        <v>-296</v>
      </c>
      <c r="M43" s="725">
        <f aca="true" t="shared" si="6" ref="M43:M51">SUM(J43:L43)</f>
        <v>-501</v>
      </c>
      <c r="N43" s="821">
        <v>501</v>
      </c>
      <c r="O43" s="1965">
        <f t="shared" si="5"/>
        <v>0</v>
      </c>
    </row>
    <row r="44" spans="1:15" ht="14.25">
      <c r="A44" s="120" t="s">
        <v>553</v>
      </c>
      <c r="B44" s="17"/>
      <c r="C44" s="17"/>
      <c r="D44" s="17"/>
      <c r="E44" s="17"/>
      <c r="F44" s="17"/>
      <c r="G44" s="17"/>
      <c r="H44" s="17"/>
      <c r="I44" s="17"/>
      <c r="J44" s="804"/>
      <c r="K44" s="725"/>
      <c r="L44" s="804"/>
      <c r="M44" s="725"/>
      <c r="N44" s="821">
        <v>-453</v>
      </c>
      <c r="O44" s="1965">
        <f t="shared" si="5"/>
        <v>-453</v>
      </c>
    </row>
    <row r="45" spans="1:15" s="105" customFormat="1" ht="15">
      <c r="A45" s="120" t="s">
        <v>1077</v>
      </c>
      <c r="B45" s="204"/>
      <c r="C45" s="204"/>
      <c r="D45" s="204"/>
      <c r="E45" s="204"/>
      <c r="F45" s="204"/>
      <c r="G45" s="204"/>
      <c r="H45" s="204"/>
      <c r="I45" s="204"/>
      <c r="J45" s="725"/>
      <c r="K45" s="725"/>
      <c r="L45" s="725"/>
      <c r="M45" s="725"/>
      <c r="N45" s="821">
        <v>18</v>
      </c>
      <c r="O45" s="1965">
        <f t="shared" si="5"/>
        <v>18</v>
      </c>
    </row>
    <row r="46" spans="1:15" ht="14.25">
      <c r="A46" s="120" t="s">
        <v>685</v>
      </c>
      <c r="B46" s="204"/>
      <c r="C46" s="204"/>
      <c r="D46" s="204"/>
      <c r="E46" s="204"/>
      <c r="F46" s="204"/>
      <c r="G46" s="204"/>
      <c r="H46" s="204"/>
      <c r="I46" s="204"/>
      <c r="J46" s="725">
        <v>389</v>
      </c>
      <c r="K46" s="725"/>
      <c r="L46" s="725">
        <v>322</v>
      </c>
      <c r="M46" s="725">
        <f t="shared" si="6"/>
        <v>711</v>
      </c>
      <c r="N46" s="821">
        <v>-711</v>
      </c>
      <c r="O46" s="1965">
        <f t="shared" si="5"/>
        <v>0</v>
      </c>
    </row>
    <row r="47" spans="1:15" ht="14.25">
      <c r="A47" s="120" t="s">
        <v>805</v>
      </c>
      <c r="B47" s="17"/>
      <c r="C47" s="17"/>
      <c r="D47" s="17"/>
      <c r="E47" s="17"/>
      <c r="F47" s="17"/>
      <c r="G47" s="17"/>
      <c r="H47" s="17"/>
      <c r="I47" s="17"/>
      <c r="J47" s="725">
        <v>-3</v>
      </c>
      <c r="K47" s="889">
        <v>40</v>
      </c>
      <c r="L47" s="725">
        <v>-33</v>
      </c>
      <c r="M47" s="725">
        <f t="shared" si="6"/>
        <v>4</v>
      </c>
      <c r="N47" s="821">
        <v>-4</v>
      </c>
      <c r="O47" s="1965">
        <f t="shared" si="5"/>
        <v>0</v>
      </c>
    </row>
    <row r="48" spans="1:15" ht="14.25">
      <c r="A48" s="120" t="s">
        <v>49</v>
      </c>
      <c r="B48" s="204"/>
      <c r="C48" s="17"/>
      <c r="D48" s="17"/>
      <c r="E48" s="17"/>
      <c r="F48" s="17"/>
      <c r="G48" s="17"/>
      <c r="H48" s="17"/>
      <c r="I48" s="17"/>
      <c r="J48" s="787"/>
      <c r="K48" s="725"/>
      <c r="L48" s="787"/>
      <c r="M48" s="725"/>
      <c r="N48" s="821">
        <v>3</v>
      </c>
      <c r="O48" s="725">
        <f>SUM(M48:N48)</f>
        <v>3</v>
      </c>
    </row>
    <row r="49" spans="1:15" ht="14.25">
      <c r="A49" s="2844" t="s">
        <v>50</v>
      </c>
      <c r="B49" s="2662"/>
      <c r="C49" s="2662"/>
      <c r="D49" s="2662"/>
      <c r="E49" s="2662"/>
      <c r="F49" s="2662"/>
      <c r="G49" s="2662"/>
      <c r="H49" s="2662"/>
      <c r="I49" s="17"/>
      <c r="J49" s="725"/>
      <c r="K49" s="725"/>
      <c r="L49" s="725"/>
      <c r="M49" s="725"/>
      <c r="N49" s="725">
        <v>-25</v>
      </c>
      <c r="O49" s="725">
        <f>SUM(M49:N49)</f>
        <v>-25</v>
      </c>
    </row>
    <row r="50" spans="1:15" ht="14.25">
      <c r="A50" s="120" t="s">
        <v>51</v>
      </c>
      <c r="B50" s="17"/>
      <c r="C50" s="17"/>
      <c r="D50" s="17"/>
      <c r="E50" s="17"/>
      <c r="F50" s="17"/>
      <c r="G50" s="17"/>
      <c r="H50" s="17"/>
      <c r="I50" s="17"/>
      <c r="J50" s="725"/>
      <c r="K50" s="787"/>
      <c r="L50" s="787"/>
      <c r="M50" s="725"/>
      <c r="N50" s="725">
        <v>170</v>
      </c>
      <c r="O50" s="725">
        <f>SUM(M50:N50)</f>
        <v>170</v>
      </c>
    </row>
    <row r="51" spans="1:15" ht="13.5" customHeight="1">
      <c r="A51" s="2846" t="s">
        <v>27</v>
      </c>
      <c r="B51" s="2846"/>
      <c r="C51" s="2846"/>
      <c r="D51" s="2846"/>
      <c r="E51" s="2846"/>
      <c r="F51" s="2846"/>
      <c r="G51" s="2846"/>
      <c r="H51" s="2846"/>
      <c r="I51" s="195"/>
      <c r="J51" s="787"/>
      <c r="K51" s="725">
        <v>-148</v>
      </c>
      <c r="L51" s="725"/>
      <c r="M51" s="725">
        <f t="shared" si="6"/>
        <v>-148</v>
      </c>
      <c r="N51" s="725"/>
      <c r="O51" s="725">
        <f>SUM(M51:N51)</f>
        <v>-148</v>
      </c>
    </row>
    <row r="52" spans="1:15" ht="5.25" customHeight="1">
      <c r="A52" s="124"/>
      <c r="B52" s="118"/>
      <c r="C52" s="118"/>
      <c r="D52" s="118"/>
      <c r="E52" s="118"/>
      <c r="F52" s="118"/>
      <c r="G52" s="118"/>
      <c r="H52" s="118"/>
      <c r="I52" s="118"/>
      <c r="J52" s="787"/>
      <c r="K52" s="787"/>
      <c r="L52" s="787"/>
      <c r="M52" s="787"/>
      <c r="N52" s="787"/>
      <c r="O52" s="787"/>
    </row>
    <row r="53" spans="1:15" ht="14.25">
      <c r="A53" s="120" t="s">
        <v>1255</v>
      </c>
      <c r="B53" s="17"/>
      <c r="C53" s="17"/>
      <c r="D53" s="17"/>
      <c r="E53" s="17"/>
      <c r="F53" s="17"/>
      <c r="G53" s="17"/>
      <c r="H53" s="17"/>
      <c r="I53" s="17"/>
      <c r="J53" s="816">
        <f>SUM(J39:J51)</f>
        <v>1538</v>
      </c>
      <c r="K53" s="816">
        <f>SUM(K39:K51)</f>
        <v>734</v>
      </c>
      <c r="L53" s="816">
        <f>SUM(L39:L51)</f>
        <v>-1578</v>
      </c>
      <c r="M53" s="816">
        <f>SUM(J53:L53)</f>
        <v>694</v>
      </c>
      <c r="N53" s="816">
        <f>SUM(N39:N51)</f>
        <v>-338</v>
      </c>
      <c r="O53" s="816">
        <f>SUM(O39:O51)</f>
        <v>356</v>
      </c>
    </row>
    <row r="54" spans="1:15" ht="6.75" customHeight="1">
      <c r="A54" s="120"/>
      <c r="B54" s="17"/>
      <c r="C54" s="17"/>
      <c r="D54" s="17"/>
      <c r="E54" s="17"/>
      <c r="F54" s="17"/>
      <c r="G54" s="17"/>
      <c r="H54" s="17"/>
      <c r="I54" s="17"/>
      <c r="J54" s="725"/>
      <c r="K54" s="725"/>
      <c r="L54" s="725"/>
      <c r="M54" s="725"/>
      <c r="N54" s="725"/>
      <c r="O54" s="725"/>
    </row>
    <row r="55" spans="1:15" ht="14.25">
      <c r="A55" s="120" t="s">
        <v>735</v>
      </c>
      <c r="B55" s="17"/>
      <c r="C55" s="17"/>
      <c r="D55" s="17"/>
      <c r="E55" s="301" t="s">
        <v>1486</v>
      </c>
      <c r="F55" s="17"/>
      <c r="G55" s="17"/>
      <c r="H55" s="17"/>
      <c r="I55" s="17">
        <v>13</v>
      </c>
      <c r="J55" s="1458">
        <v>3726</v>
      </c>
      <c r="K55" s="1459">
        <v>3605</v>
      </c>
      <c r="L55" s="1459">
        <v>6497</v>
      </c>
      <c r="M55" s="816">
        <f>SUM(J55:L55)</f>
        <v>13828</v>
      </c>
      <c r="N55" s="813">
        <v>951</v>
      </c>
      <c r="O55" s="1460">
        <f>SUM(M55:N55)</f>
        <v>14779</v>
      </c>
    </row>
    <row r="56" spans="1:15" ht="26.25" customHeight="1">
      <c r="A56" s="120"/>
      <c r="B56" s="17"/>
      <c r="C56" s="17"/>
      <c r="D56" s="17"/>
      <c r="E56" s="2845" t="s">
        <v>183</v>
      </c>
      <c r="F56" s="2662"/>
      <c r="G56" s="2662"/>
      <c r="H56" s="2662"/>
      <c r="I56" s="17">
        <v>13</v>
      </c>
      <c r="J56" s="1461" t="s">
        <v>1407</v>
      </c>
      <c r="K56" s="856" t="s">
        <v>1407</v>
      </c>
      <c r="L56" s="856" t="s">
        <v>1407</v>
      </c>
      <c r="M56" s="726">
        <f>SUM(J56:L56)</f>
        <v>0</v>
      </c>
      <c r="N56" s="726">
        <v>-179</v>
      </c>
      <c r="O56" s="1462">
        <f>SUM(M56:N56)</f>
        <v>-179</v>
      </c>
    </row>
    <row r="57" spans="1:15" ht="15" customHeight="1">
      <c r="A57" s="120"/>
      <c r="B57" s="17"/>
      <c r="C57" s="17"/>
      <c r="D57" s="17"/>
      <c r="E57" s="301" t="s">
        <v>1182</v>
      </c>
      <c r="F57" s="17"/>
      <c r="G57" s="17"/>
      <c r="H57" s="17"/>
      <c r="I57" s="17">
        <v>8</v>
      </c>
      <c r="J57" s="725">
        <v>3726</v>
      </c>
      <c r="K57" s="725">
        <v>3605</v>
      </c>
      <c r="L57" s="725">
        <v>6497</v>
      </c>
      <c r="M57" s="815">
        <f>SUM(J57:L57)</f>
        <v>13828</v>
      </c>
      <c r="N57" s="725">
        <v>772</v>
      </c>
      <c r="O57" s="815">
        <f>SUM(M57:N57)</f>
        <v>14600</v>
      </c>
    </row>
    <row r="58" spans="1:15" ht="3.75" customHeight="1">
      <c r="A58" s="120"/>
      <c r="B58" s="17"/>
      <c r="C58" s="17"/>
      <c r="D58" s="17"/>
      <c r="E58" s="301"/>
      <c r="F58" s="17"/>
      <c r="G58" s="17"/>
      <c r="H58" s="17"/>
      <c r="I58" s="17"/>
      <c r="J58" s="725"/>
      <c r="K58" s="725"/>
      <c r="L58" s="725"/>
      <c r="M58" s="725"/>
      <c r="N58" s="725"/>
      <c r="O58" s="725"/>
    </row>
    <row r="59" spans="1:15" ht="18" customHeight="1">
      <c r="A59" s="1964" t="s">
        <v>736</v>
      </c>
      <c r="B59" s="133"/>
      <c r="C59" s="133"/>
      <c r="D59" s="133"/>
      <c r="E59" s="133"/>
      <c r="F59" s="133"/>
      <c r="G59" s="133"/>
      <c r="H59" s="133"/>
      <c r="I59" s="133">
        <v>8</v>
      </c>
      <c r="J59" s="802">
        <f>SUM(J53+J57)</f>
        <v>5264</v>
      </c>
      <c r="K59" s="802">
        <f>SUM(K53+K57)</f>
        <v>4339</v>
      </c>
      <c r="L59" s="802">
        <f>SUM(L53+L57)</f>
        <v>4919</v>
      </c>
      <c r="M59" s="802">
        <f>SUM(J59:L59)</f>
        <v>14522</v>
      </c>
      <c r="N59" s="802">
        <f>SUM(N53+N57)</f>
        <v>434</v>
      </c>
      <c r="O59" s="802">
        <f>SUM(M59:N59)</f>
        <v>14956</v>
      </c>
    </row>
    <row r="60" spans="1:15" ht="8.25" customHeight="1">
      <c r="A60" s="120"/>
      <c r="B60" s="17"/>
      <c r="C60" s="17"/>
      <c r="D60" s="17"/>
      <c r="E60" s="17"/>
      <c r="F60" s="17"/>
      <c r="G60" s="17"/>
      <c r="H60" s="17"/>
      <c r="I60" s="17"/>
      <c r="J60" s="725"/>
      <c r="K60" s="725"/>
      <c r="L60" s="725"/>
      <c r="M60" s="725"/>
      <c r="N60" s="725"/>
      <c r="O60" s="725"/>
    </row>
    <row r="61" spans="1:15" ht="12.75" customHeight="1">
      <c r="A61" s="120" t="s">
        <v>550</v>
      </c>
      <c r="B61" s="17"/>
      <c r="C61" s="17"/>
      <c r="D61" s="17"/>
      <c r="E61" s="17"/>
      <c r="F61" s="17"/>
      <c r="G61" s="17"/>
      <c r="H61" s="17"/>
      <c r="I61" s="17"/>
      <c r="J61" s="725"/>
      <c r="K61" s="725"/>
      <c r="L61" s="725"/>
      <c r="M61" s="725"/>
      <c r="N61" s="725"/>
      <c r="O61" s="725"/>
    </row>
    <row r="62" spans="1:15" ht="14.25">
      <c r="A62" s="538" t="s">
        <v>872</v>
      </c>
      <c r="C62" s="17"/>
      <c r="D62" s="17"/>
      <c r="E62" s="17"/>
      <c r="F62" s="17"/>
      <c r="G62" s="17"/>
      <c r="H62" s="17"/>
      <c r="I62" s="17">
        <v>21</v>
      </c>
      <c r="J62" s="819">
        <v>2056</v>
      </c>
      <c r="K62" s="818">
        <v>1698</v>
      </c>
      <c r="L62" s="819">
        <v>1655</v>
      </c>
      <c r="M62" s="818">
        <f>SUM(J62:L62)</f>
        <v>5409</v>
      </c>
      <c r="N62" s="781">
        <v>-351</v>
      </c>
      <c r="O62" s="725">
        <f>SUM(M62:N62)</f>
        <v>5058</v>
      </c>
    </row>
    <row r="63" spans="1:15" ht="15.75" customHeight="1">
      <c r="A63" s="538" t="s">
        <v>660</v>
      </c>
      <c r="B63" s="104"/>
      <c r="C63" s="17"/>
      <c r="D63" s="17"/>
      <c r="E63" s="17"/>
      <c r="F63" s="17"/>
      <c r="G63" s="17"/>
      <c r="H63" s="17"/>
      <c r="I63" s="17"/>
      <c r="J63" s="818">
        <v>3208</v>
      </c>
      <c r="K63" s="818">
        <v>2641</v>
      </c>
      <c r="L63" s="818">
        <v>3264</v>
      </c>
      <c r="M63" s="818">
        <f>SUM(J63:L63)</f>
        <v>9113</v>
      </c>
      <c r="N63" s="725">
        <v>785</v>
      </c>
      <c r="O63" s="725">
        <f>SUM(M63:N63)</f>
        <v>9898</v>
      </c>
    </row>
    <row r="64" spans="1:15" ht="15" customHeight="1">
      <c r="A64" s="566" t="s">
        <v>1256</v>
      </c>
      <c r="B64" s="180"/>
      <c r="C64" s="133"/>
      <c r="D64" s="133"/>
      <c r="E64" s="133"/>
      <c r="F64" s="133"/>
      <c r="G64" s="133"/>
      <c r="H64" s="133"/>
      <c r="I64" s="133">
        <v>8</v>
      </c>
      <c r="J64" s="802">
        <f>SUM(J62:J63)</f>
        <v>5264</v>
      </c>
      <c r="K64" s="802">
        <f>SUM(K62:K63)</f>
        <v>4339</v>
      </c>
      <c r="L64" s="802">
        <f>SUM(L62:L63)</f>
        <v>4919</v>
      </c>
      <c r="M64" s="802">
        <f>SUM(J64:L64)</f>
        <v>14522</v>
      </c>
      <c r="N64" s="802">
        <f>+N59</f>
        <v>434</v>
      </c>
      <c r="O64" s="802">
        <f>SUM(O62:O63)</f>
        <v>14956</v>
      </c>
    </row>
    <row r="65" spans="1:15" ht="14.25">
      <c r="A65" s="120"/>
      <c r="B65" s="17"/>
      <c r="C65" s="17"/>
      <c r="D65" s="17"/>
      <c r="E65" s="17"/>
      <c r="F65" s="17"/>
      <c r="G65" s="17"/>
      <c r="H65" s="17"/>
      <c r="I65" s="17"/>
      <c r="J65" s="820"/>
      <c r="K65" s="725"/>
      <c r="L65" s="725"/>
      <c r="M65" s="725"/>
      <c r="N65" s="725"/>
      <c r="O65" s="725"/>
    </row>
    <row r="66" spans="1:15" ht="14.25">
      <c r="A66" s="120" t="s">
        <v>858</v>
      </c>
      <c r="B66" s="17"/>
      <c r="C66" s="17"/>
      <c r="D66" s="17"/>
      <c r="E66" s="17"/>
      <c r="F66" s="17"/>
      <c r="G66" s="17"/>
      <c r="H66" s="17"/>
      <c r="I66" s="17"/>
      <c r="J66" s="725"/>
      <c r="K66" s="725"/>
      <c r="L66" s="725"/>
      <c r="M66" s="725"/>
      <c r="N66" s="725"/>
      <c r="O66" s="725"/>
    </row>
    <row r="67" spans="1:15" ht="14.25">
      <c r="A67" s="538" t="s">
        <v>1433</v>
      </c>
      <c r="C67" s="17"/>
      <c r="D67" s="17"/>
      <c r="E67" s="17"/>
      <c r="F67" s="17"/>
      <c r="G67" s="17"/>
      <c r="H67" s="17"/>
      <c r="I67" s="17"/>
      <c r="J67" s="725">
        <v>-240</v>
      </c>
      <c r="K67" s="725">
        <v>501</v>
      </c>
      <c r="L67" s="725">
        <v>186</v>
      </c>
      <c r="M67" s="818">
        <f aca="true" t="shared" si="7" ref="M67:M72">SUM(J67:L67)</f>
        <v>447</v>
      </c>
      <c r="N67" s="725"/>
      <c r="O67" s="725"/>
    </row>
    <row r="68" spans="1:15" ht="14.25">
      <c r="A68" s="538" t="s">
        <v>1434</v>
      </c>
      <c r="C68" s="17"/>
      <c r="D68" s="17"/>
      <c r="E68" s="17"/>
      <c r="F68" s="17"/>
      <c r="G68" s="17"/>
      <c r="H68" s="17"/>
      <c r="I68" s="17"/>
      <c r="J68" s="725">
        <v>1789</v>
      </c>
      <c r="K68" s="725">
        <v>1400</v>
      </c>
      <c r="L68" s="725">
        <v>928</v>
      </c>
      <c r="M68" s="818">
        <f t="shared" si="7"/>
        <v>4117</v>
      </c>
      <c r="N68" s="725"/>
      <c r="O68" s="725"/>
    </row>
    <row r="69" spans="1:15" ht="14.25" customHeight="1">
      <c r="A69" s="538" t="s">
        <v>746</v>
      </c>
      <c r="C69" s="17"/>
      <c r="D69" s="17"/>
      <c r="E69" s="17"/>
      <c r="F69" s="17"/>
      <c r="G69" s="17"/>
      <c r="H69" s="17"/>
      <c r="I69" s="17"/>
      <c r="J69" s="725">
        <v>4590</v>
      </c>
      <c r="K69" s="725">
        <v>2838</v>
      </c>
      <c r="L69" s="725">
        <v>4263</v>
      </c>
      <c r="M69" s="818">
        <f t="shared" si="7"/>
        <v>11691</v>
      </c>
      <c r="N69" s="725"/>
      <c r="O69" s="725"/>
    </row>
    <row r="70" spans="1:15" ht="14.25">
      <c r="A70" s="538" t="s">
        <v>1435</v>
      </c>
      <c r="C70" s="17"/>
      <c r="D70" s="17"/>
      <c r="E70" s="17"/>
      <c r="F70" s="17"/>
      <c r="G70" s="17"/>
      <c r="H70" s="17"/>
      <c r="I70" s="17"/>
      <c r="J70" s="725">
        <v>-869</v>
      </c>
      <c r="K70" s="725">
        <v>-18</v>
      </c>
      <c r="L70" s="725">
        <v>-372</v>
      </c>
      <c r="M70" s="818">
        <f t="shared" si="7"/>
        <v>-1259</v>
      </c>
      <c r="N70" s="725"/>
      <c r="O70" s="725"/>
    </row>
    <row r="71" spans="1:15" ht="14.25">
      <c r="A71" s="538" t="s">
        <v>1436</v>
      </c>
      <c r="C71" s="17"/>
      <c r="D71" s="17"/>
      <c r="E71" s="17"/>
      <c r="F71" s="17"/>
      <c r="G71" s="17"/>
      <c r="H71" s="17"/>
      <c r="I71" s="17"/>
      <c r="J71" s="725">
        <v>-6</v>
      </c>
      <c r="K71" s="725">
        <v>-382</v>
      </c>
      <c r="L71" s="725">
        <v>-86</v>
      </c>
      <c r="M71" s="818">
        <f t="shared" si="7"/>
        <v>-474</v>
      </c>
      <c r="N71" s="725"/>
      <c r="O71" s="725"/>
    </row>
    <row r="72" spans="1:15" ht="14.25">
      <c r="A72" s="179"/>
      <c r="B72" s="133"/>
      <c r="C72" s="133"/>
      <c r="D72" s="133"/>
      <c r="E72" s="133"/>
      <c r="F72" s="133"/>
      <c r="G72" s="133"/>
      <c r="H72" s="133"/>
      <c r="I72" s="133"/>
      <c r="J72" s="802">
        <f>SUM(J67:J71)</f>
        <v>5264</v>
      </c>
      <c r="K72" s="802">
        <f>SUM(K67:K71)</f>
        <v>4339</v>
      </c>
      <c r="L72" s="802">
        <f>SUM(L67:L71)</f>
        <v>4919</v>
      </c>
      <c r="M72" s="802">
        <f t="shared" si="7"/>
        <v>14522</v>
      </c>
      <c r="N72" s="815"/>
      <c r="O72" s="815"/>
    </row>
    <row r="73" spans="1:15" ht="14.25">
      <c r="A73" s="168" t="s">
        <v>1403</v>
      </c>
      <c r="B73" s="4"/>
      <c r="C73" s="4"/>
      <c r="D73" s="4"/>
      <c r="E73" s="4"/>
      <c r="F73" s="4"/>
      <c r="G73" s="4"/>
      <c r="H73" s="4"/>
      <c r="I73" s="42"/>
      <c r="J73" s="42"/>
      <c r="K73" s="42"/>
      <c r="L73" s="42"/>
      <c r="M73" s="42"/>
      <c r="N73" s="42"/>
      <c r="O73" s="4"/>
    </row>
    <row r="74" spans="1:15" ht="7.5" customHeight="1">
      <c r="A74" s="168"/>
      <c r="B74" s="4"/>
      <c r="C74" s="4"/>
      <c r="D74" s="4"/>
      <c r="E74" s="4"/>
      <c r="F74" s="4"/>
      <c r="G74" s="4"/>
      <c r="H74" s="4"/>
      <c r="I74" s="42"/>
      <c r="J74" s="42"/>
      <c r="K74" s="42"/>
      <c r="L74" s="42"/>
      <c r="M74" s="42"/>
      <c r="N74" s="42"/>
      <c r="O74" s="4"/>
    </row>
    <row r="75" spans="1:15" ht="36" customHeight="1">
      <c r="A75" s="563" t="s">
        <v>1437</v>
      </c>
      <c r="B75" s="2684" t="s">
        <v>637</v>
      </c>
      <c r="C75" s="2684"/>
      <c r="D75" s="2684"/>
      <c r="E75" s="2684"/>
      <c r="F75" s="2684"/>
      <c r="G75" s="2684"/>
      <c r="H75" s="2684"/>
      <c r="I75" s="2684"/>
      <c r="J75" s="2684"/>
      <c r="K75" s="2684"/>
      <c r="L75" s="2684"/>
      <c r="M75" s="2684"/>
      <c r="N75" s="2684"/>
      <c r="O75" s="2684"/>
    </row>
    <row r="76" spans="1:15" ht="15" customHeight="1">
      <c r="A76" s="8" t="s">
        <v>1438</v>
      </c>
      <c r="B76" s="14" t="s">
        <v>184</v>
      </c>
      <c r="C76" s="4"/>
      <c r="D76" s="4"/>
      <c r="E76" s="4"/>
      <c r="F76" s="4"/>
      <c r="G76" s="4"/>
      <c r="H76" s="4"/>
      <c r="I76" s="42"/>
      <c r="J76" s="42"/>
      <c r="K76" s="42"/>
      <c r="L76" s="42"/>
      <c r="M76" s="42"/>
      <c r="N76" s="42"/>
      <c r="O76" s="4"/>
    </row>
    <row r="77" spans="1:15" ht="14.25">
      <c r="A77" s="8" t="s">
        <v>1439</v>
      </c>
      <c r="B77" s="14" t="s">
        <v>1257</v>
      </c>
      <c r="C77" s="4"/>
      <c r="D77" s="4"/>
      <c r="E77" s="4"/>
      <c r="F77" s="4"/>
      <c r="G77" s="4"/>
      <c r="H77" s="4"/>
      <c r="I77" s="42"/>
      <c r="J77" s="42"/>
      <c r="K77" s="42"/>
      <c r="L77" s="42"/>
      <c r="N77" s="42"/>
      <c r="O77" s="4"/>
    </row>
    <row r="78" spans="1:15" ht="21" customHeight="1">
      <c r="A78" s="563" t="s">
        <v>514</v>
      </c>
      <c r="B78" s="314" t="s">
        <v>1485</v>
      </c>
      <c r="C78" s="4"/>
      <c r="D78" s="4"/>
      <c r="E78" s="4"/>
      <c r="F78" s="4"/>
      <c r="G78" s="4"/>
      <c r="H78" s="4"/>
      <c r="I78" s="42"/>
      <c r="J78" s="42"/>
      <c r="K78" s="42"/>
      <c r="L78" s="42"/>
      <c r="M78" s="117" t="s">
        <v>556</v>
      </c>
      <c r="N78" s="42"/>
      <c r="O78" s="4"/>
    </row>
    <row r="79" spans="1:15" ht="40.5" customHeight="1">
      <c r="A79" s="35"/>
      <c r="B79" s="14"/>
      <c r="C79" s="4" t="s">
        <v>272</v>
      </c>
      <c r="D79" s="4"/>
      <c r="E79" s="4"/>
      <c r="F79" s="4"/>
      <c r="G79" s="4"/>
      <c r="H79" s="4"/>
      <c r="I79" s="42"/>
      <c r="J79" s="26" t="s">
        <v>1408</v>
      </c>
      <c r="K79" s="26" t="s">
        <v>353</v>
      </c>
      <c r="L79" s="26" t="s">
        <v>854</v>
      </c>
      <c r="M79" s="131" t="s">
        <v>747</v>
      </c>
      <c r="N79" s="42"/>
      <c r="O79" s="4"/>
    </row>
    <row r="80" spans="1:15" ht="14.25">
      <c r="A80" s="35"/>
      <c r="B80" s="178"/>
      <c r="C80" s="29"/>
      <c r="D80" s="29"/>
      <c r="E80" s="29"/>
      <c r="F80" s="29"/>
      <c r="G80" s="29"/>
      <c r="H80" s="29"/>
      <c r="I80" s="302"/>
      <c r="J80" s="30" t="s">
        <v>1400</v>
      </c>
      <c r="K80" s="30" t="s">
        <v>1400</v>
      </c>
      <c r="L80" s="30" t="s">
        <v>1400</v>
      </c>
      <c r="M80" s="30" t="s">
        <v>1400</v>
      </c>
      <c r="N80" s="42"/>
      <c r="O80" s="4"/>
    </row>
    <row r="81" spans="1:15" ht="14.25">
      <c r="A81" s="35"/>
      <c r="B81" s="14" t="s">
        <v>28</v>
      </c>
      <c r="C81" s="4"/>
      <c r="D81" s="4"/>
      <c r="E81" s="4"/>
      <c r="F81" s="4"/>
      <c r="G81" s="4"/>
      <c r="H81" s="4"/>
      <c r="I81" s="42"/>
      <c r="J81" s="119">
        <v>-15</v>
      </c>
      <c r="K81" s="119">
        <v>-3</v>
      </c>
      <c r="L81" s="119">
        <v>-17</v>
      </c>
      <c r="M81" s="1454">
        <f>SUM(J81:L81)</f>
        <v>-35</v>
      </c>
      <c r="N81" s="42"/>
      <c r="O81" s="4"/>
    </row>
    <row r="82" spans="1:15" ht="14.25">
      <c r="A82" s="35"/>
      <c r="B82" s="14" t="s">
        <v>1452</v>
      </c>
      <c r="C82" s="4"/>
      <c r="D82" s="4"/>
      <c r="E82" s="4"/>
      <c r="F82" s="4"/>
      <c r="G82" s="4"/>
      <c r="H82" s="4"/>
      <c r="I82" s="42"/>
      <c r="J82" s="119">
        <v>12</v>
      </c>
      <c r="K82" s="119">
        <v>43</v>
      </c>
      <c r="L82" s="1455">
        <v>-16</v>
      </c>
      <c r="M82" s="1454">
        <f>SUM(J82:L82)</f>
        <v>39</v>
      </c>
      <c r="N82" s="42"/>
      <c r="O82" s="4"/>
    </row>
    <row r="83" spans="1:15" ht="14.25">
      <c r="A83" s="35"/>
      <c r="B83" s="174"/>
      <c r="C83" s="143"/>
      <c r="D83" s="143"/>
      <c r="E83" s="143"/>
      <c r="F83" s="143"/>
      <c r="G83" s="143"/>
      <c r="H83" s="143"/>
      <c r="I83" s="144"/>
      <c r="J83" s="1456">
        <f>SUM(J81:J82)</f>
        <v>-3</v>
      </c>
      <c r="K83" s="1456">
        <f>SUM(K81:K82)</f>
        <v>40</v>
      </c>
      <c r="L83" s="1456">
        <f>SUM(L81:L82)</f>
        <v>-33</v>
      </c>
      <c r="M83" s="1457">
        <f>SUM(M81:M82)</f>
        <v>4</v>
      </c>
      <c r="N83" s="42"/>
      <c r="O83" s="4"/>
    </row>
    <row r="85" spans="1:15" ht="37.5" customHeight="1">
      <c r="A85" s="182"/>
      <c r="B85" s="2684"/>
      <c r="C85" s="2684"/>
      <c r="D85" s="2684"/>
      <c r="E85" s="2684"/>
      <c r="F85" s="2684"/>
      <c r="G85" s="2684"/>
      <c r="H85" s="2684"/>
      <c r="I85" s="2684"/>
      <c r="J85" s="2684"/>
      <c r="K85" s="2684"/>
      <c r="L85" s="2684"/>
      <c r="M85" s="2684"/>
      <c r="N85" s="2684"/>
      <c r="O85" s="2684"/>
    </row>
    <row r="86" spans="1:15" ht="78" customHeight="1">
      <c r="A86" s="87"/>
      <c r="B86" s="2793"/>
      <c r="C86" s="2793"/>
      <c r="D86" s="2793"/>
      <c r="E86" s="2793"/>
      <c r="F86" s="2793"/>
      <c r="G86" s="2793"/>
      <c r="H86" s="2793"/>
      <c r="I86" s="2793"/>
      <c r="J86" s="2793"/>
      <c r="K86" s="2793"/>
      <c r="L86" s="2793"/>
      <c r="M86" s="2793"/>
      <c r="N86" s="2793"/>
      <c r="O86" s="2793"/>
    </row>
  </sheetData>
  <sheetProtection/>
  <mergeCells count="13">
    <mergeCell ref="N1:O1"/>
    <mergeCell ref="J5:M5"/>
    <mergeCell ref="A26:G26"/>
    <mergeCell ref="A36:H36"/>
    <mergeCell ref="A35:H35"/>
    <mergeCell ref="A30:H30"/>
    <mergeCell ref="A29:H29"/>
    <mergeCell ref="A49:H49"/>
    <mergeCell ref="E56:H56"/>
    <mergeCell ref="A51:H51"/>
    <mergeCell ref="B86:O86"/>
    <mergeCell ref="B85:O85"/>
    <mergeCell ref="B75:O75"/>
  </mergeCells>
  <printOptions/>
  <pageMargins left="0.5905511811023623" right="0.5905511811023623" top="0.5905511811023623" bottom="0.5905511811023623" header="0.5905511811023623" footer="0.5905511811023623"/>
  <pageSetup horizontalDpi="600" verticalDpi="600" orientation="portrait" paperSize="9" scale="6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dimension ref="A1:R163"/>
  <sheetViews>
    <sheetView showGridLines="0" tabSelected="1" view="pageBreakPreview" zoomScale="75" zoomScaleNormal="85" zoomScaleSheetLayoutView="75" zoomScalePageLayoutView="0" workbookViewId="0" topLeftCell="A118">
      <selection activeCell="A84" sqref="A84"/>
    </sheetView>
  </sheetViews>
  <sheetFormatPr defaultColWidth="8.75390625" defaultRowHeight="14.25"/>
  <cols>
    <col min="1" max="1" width="5.125" style="145" customWidth="1"/>
    <col min="2" max="2" width="3.375" style="145" customWidth="1"/>
    <col min="3" max="3" width="27.375" style="145" customWidth="1"/>
    <col min="4" max="4" width="19.125" style="145" customWidth="1"/>
    <col min="5" max="5" width="9.375" style="145" customWidth="1"/>
    <col min="6" max="6" width="17.875" style="145" customWidth="1"/>
    <col min="7" max="7" width="10.625" style="145" customWidth="1"/>
    <col min="8" max="8" width="10.125" style="145" customWidth="1"/>
    <col min="9" max="9" width="11.00390625" style="145" customWidth="1"/>
    <col min="10" max="10" width="3.875" style="145" customWidth="1"/>
    <col min="11" max="11" width="10.75390625" style="145" customWidth="1"/>
    <col min="12" max="12" width="3.25390625" style="145" customWidth="1"/>
    <col min="13" max="13" width="10.875" style="145" customWidth="1"/>
    <col min="14" max="16384" width="8.75390625" style="145" customWidth="1"/>
  </cols>
  <sheetData>
    <row r="1" spans="1:13" ht="14.25">
      <c r="A1" s="2525" t="s">
        <v>1571</v>
      </c>
      <c r="B1" s="2632"/>
      <c r="C1" s="2537"/>
      <c r="D1" s="9"/>
      <c r="E1" s="9"/>
      <c r="F1" s="9"/>
      <c r="G1" s="9"/>
      <c r="H1" s="9"/>
      <c r="I1" s="9"/>
      <c r="J1" s="9"/>
      <c r="K1" s="9"/>
      <c r="L1" s="2873" t="s">
        <v>1292</v>
      </c>
      <c r="M1" s="2668"/>
    </row>
    <row r="2" spans="1:13" s="103" customFormat="1" ht="15">
      <c r="A2" s="2622"/>
      <c r="B2" s="2622"/>
      <c r="C2" s="2622"/>
      <c r="L2" s="183"/>
      <c r="M2" s="183"/>
    </row>
    <row r="3" spans="1:13" s="103" customFormat="1" ht="15">
      <c r="A3" s="2527" t="s">
        <v>745</v>
      </c>
      <c r="B3" s="2622"/>
      <c r="C3" s="2622"/>
      <c r="L3" s="183"/>
      <c r="M3" s="184"/>
    </row>
    <row r="4" spans="1:13" ht="14.25">
      <c r="A4" s="2528"/>
      <c r="B4" s="2537"/>
      <c r="C4" s="2537"/>
      <c r="D4" s="9"/>
      <c r="E4" s="9"/>
      <c r="F4" s="9"/>
      <c r="G4" s="9"/>
      <c r="H4" s="9"/>
      <c r="I4" s="9"/>
      <c r="J4" s="9"/>
      <c r="K4" s="9"/>
      <c r="L4" s="9"/>
      <c r="M4" s="9"/>
    </row>
    <row r="5" spans="1:6" ht="14.25">
      <c r="A5" s="2529" t="s">
        <v>1133</v>
      </c>
      <c r="B5" s="2537"/>
      <c r="C5" s="2537"/>
      <c r="D5" s="9"/>
      <c r="E5" s="9"/>
      <c r="F5" s="9"/>
    </row>
    <row r="6" spans="1:13" ht="12.75" customHeight="1">
      <c r="A6" s="2528"/>
      <c r="B6" s="2528"/>
      <c r="C6" s="2623"/>
      <c r="D6" s="41"/>
      <c r="E6" s="9"/>
      <c r="F6" s="2874"/>
      <c r="G6" s="2874"/>
      <c r="H6" s="2874"/>
      <c r="I6" s="2874"/>
      <c r="J6" s="2874"/>
      <c r="K6" s="2874"/>
      <c r="L6" s="2874"/>
      <c r="M6" s="2874"/>
    </row>
    <row r="7" spans="1:12" ht="13.5" customHeight="1">
      <c r="A7" s="2529" t="s">
        <v>1708</v>
      </c>
      <c r="B7" s="2528"/>
      <c r="C7" s="2537"/>
      <c r="D7" s="9"/>
      <c r="E7" s="9"/>
      <c r="F7" s="185"/>
      <c r="H7" s="185"/>
      <c r="J7" s="161"/>
      <c r="K7" s="185" t="s">
        <v>1440</v>
      </c>
      <c r="L7" s="185"/>
    </row>
    <row r="8" spans="1:13" ht="14.25">
      <c r="A8" s="2537"/>
      <c r="B8" s="2537"/>
      <c r="C8" s="2537"/>
      <c r="D8" s="9"/>
      <c r="E8" s="9"/>
      <c r="G8" s="161" t="s">
        <v>1441</v>
      </c>
      <c r="H8" s="185" t="s">
        <v>1442</v>
      </c>
      <c r="I8" s="161" t="s">
        <v>556</v>
      </c>
      <c r="J8" s="161"/>
      <c r="K8" s="161" t="s">
        <v>791</v>
      </c>
      <c r="L8" s="161"/>
      <c r="M8" s="161" t="s">
        <v>556</v>
      </c>
    </row>
    <row r="9" spans="1:13" ht="14.25">
      <c r="A9" s="2537"/>
      <c r="B9" s="2537"/>
      <c r="C9" s="2537"/>
      <c r="D9" s="9"/>
      <c r="E9" s="9"/>
      <c r="G9" s="161" t="s">
        <v>881</v>
      </c>
      <c r="H9" s="161" t="s">
        <v>882</v>
      </c>
      <c r="I9" s="161" t="s">
        <v>1058</v>
      </c>
      <c r="J9" s="161"/>
      <c r="K9" s="161" t="s">
        <v>568</v>
      </c>
      <c r="L9" s="161"/>
      <c r="M9" s="185" t="s">
        <v>66</v>
      </c>
    </row>
    <row r="10" spans="1:13" ht="14.25">
      <c r="A10" s="2623"/>
      <c r="B10" s="2623"/>
      <c r="C10" s="2623"/>
      <c r="D10" s="41"/>
      <c r="E10" s="41"/>
      <c r="F10" s="186"/>
      <c r="G10" s="391" t="s">
        <v>1131</v>
      </c>
      <c r="I10" s="391"/>
      <c r="J10" s="391"/>
      <c r="K10" s="391" t="s">
        <v>1132</v>
      </c>
      <c r="L10" s="161"/>
      <c r="M10" s="185" t="s">
        <v>568</v>
      </c>
    </row>
    <row r="11" spans="1:13" ht="15">
      <c r="A11" s="2633"/>
      <c r="B11" s="2634"/>
      <c r="C11" s="2634"/>
      <c r="D11" s="424"/>
      <c r="E11" s="424"/>
      <c r="F11" s="424"/>
      <c r="G11" s="1149" t="s">
        <v>1400</v>
      </c>
      <c r="H11" s="1149" t="s">
        <v>1400</v>
      </c>
      <c r="I11" s="1149" t="s">
        <v>1400</v>
      </c>
      <c r="J11" s="1149"/>
      <c r="K11" s="1149" t="s">
        <v>1400</v>
      </c>
      <c r="L11" s="1149"/>
      <c r="M11" s="1149" t="s">
        <v>1400</v>
      </c>
    </row>
    <row r="12" spans="1:13" ht="8.25" customHeight="1">
      <c r="A12" s="2635"/>
      <c r="B12" s="2635"/>
      <c r="C12" s="2635"/>
      <c r="D12" s="1007"/>
      <c r="E12" s="1007"/>
      <c r="F12" s="411"/>
      <c r="G12" s="411"/>
      <c r="H12" s="411"/>
      <c r="I12" s="411"/>
      <c r="J12" s="411"/>
      <c r="K12" s="411"/>
      <c r="L12" s="411"/>
      <c r="M12" s="411"/>
    </row>
    <row r="13" spans="1:13" ht="12.75" customHeight="1">
      <c r="A13" s="2636" t="s">
        <v>735</v>
      </c>
      <c r="B13" s="2635"/>
      <c r="C13" s="2635"/>
      <c r="D13" s="1007"/>
      <c r="E13" s="1007"/>
      <c r="F13" s="411"/>
      <c r="G13" s="962">
        <v>1468</v>
      </c>
      <c r="H13" s="962">
        <v>2870</v>
      </c>
      <c r="I13" s="1153">
        <f>SUM(G13:H13)</f>
        <v>4338</v>
      </c>
      <c r="J13" s="1363"/>
      <c r="K13" s="962">
        <v>9490</v>
      </c>
      <c r="L13" s="1363"/>
      <c r="M13" s="1155">
        <f>SUM(I13:K13)</f>
        <v>13828</v>
      </c>
    </row>
    <row r="14" spans="1:13" s="384" customFormat="1" ht="6" customHeight="1">
      <c r="A14" s="2636"/>
      <c r="B14" s="2636"/>
      <c r="C14" s="2636"/>
      <c r="D14" s="1150"/>
      <c r="E14" s="1150"/>
      <c r="F14" s="1007"/>
      <c r="G14" s="1153"/>
      <c r="H14" s="1153"/>
      <c r="I14" s="1364"/>
      <c r="J14" s="1153"/>
      <c r="K14" s="1153"/>
      <c r="L14" s="1153"/>
      <c r="M14" s="1364"/>
    </row>
    <row r="15" spans="1:13" ht="12.75" customHeight="1">
      <c r="A15" s="2637" t="s">
        <v>1130</v>
      </c>
      <c r="B15" s="2635"/>
      <c r="C15" s="2635"/>
      <c r="D15" s="1007"/>
      <c r="E15" s="1007"/>
      <c r="F15" s="1007"/>
      <c r="G15" s="1153">
        <v>-825</v>
      </c>
      <c r="H15" s="1153">
        <v>472</v>
      </c>
      <c r="I15" s="1365">
        <f>SUM(G15:H15)</f>
        <v>-353</v>
      </c>
      <c r="J15" s="1153"/>
      <c r="K15" s="1153">
        <v>1290</v>
      </c>
      <c r="L15" s="1153"/>
      <c r="M15" s="962">
        <f>SUM(I15:K15)</f>
        <v>937</v>
      </c>
    </row>
    <row r="16" spans="1:13" ht="12.75" customHeight="1">
      <c r="A16" s="2637" t="s">
        <v>640</v>
      </c>
      <c r="B16" s="2635"/>
      <c r="C16" s="2635"/>
      <c r="D16" s="1007"/>
      <c r="E16" s="1007"/>
      <c r="F16" s="1007"/>
      <c r="G16" s="1153">
        <v>1413</v>
      </c>
      <c r="H16" s="1153">
        <v>-416</v>
      </c>
      <c r="I16" s="1365">
        <f>SUM(G16:H16)</f>
        <v>997</v>
      </c>
      <c r="J16" s="1153"/>
      <c r="K16" s="1153">
        <v>-997</v>
      </c>
      <c r="L16" s="1153"/>
      <c r="M16" s="1561">
        <f>SUM(I16:K16)</f>
        <v>0</v>
      </c>
    </row>
    <row r="17" spans="1:13" ht="12.75" customHeight="1">
      <c r="A17" s="2638" t="s">
        <v>1320</v>
      </c>
      <c r="B17" s="2635"/>
      <c r="C17" s="2635"/>
      <c r="D17" s="1007"/>
      <c r="E17" s="1007"/>
      <c r="F17" s="1007"/>
      <c r="G17" s="1153">
        <v>53</v>
      </c>
      <c r="H17" s="1153">
        <v>130</v>
      </c>
      <c r="I17" s="1153">
        <f>SUM(G17:H17)</f>
        <v>183</v>
      </c>
      <c r="J17" s="1153"/>
      <c r="K17" s="1153">
        <v>718</v>
      </c>
      <c r="L17" s="1153"/>
      <c r="M17" s="1155">
        <f>SUM(I17:K17)</f>
        <v>901</v>
      </c>
    </row>
    <row r="18" spans="1:13" ht="12.75" customHeight="1">
      <c r="A18" s="2638" t="s">
        <v>70</v>
      </c>
      <c r="B18" s="2635"/>
      <c r="C18" s="2635"/>
      <c r="D18" s="1007"/>
      <c r="E18" s="1007"/>
      <c r="F18" s="1007"/>
      <c r="G18" s="1153"/>
      <c r="H18" s="1153"/>
      <c r="I18" s="1153"/>
      <c r="J18" s="1153"/>
      <c r="K18" s="1153"/>
      <c r="L18" s="1366"/>
      <c r="M18" s="1155"/>
    </row>
    <row r="19" spans="1:13" ht="27" customHeight="1">
      <c r="A19" s="2856" t="s">
        <v>1546</v>
      </c>
      <c r="B19" s="2857"/>
      <c r="C19" s="2857"/>
      <c r="D19" s="2733"/>
      <c r="E19" s="2733"/>
      <c r="F19" s="2858"/>
      <c r="G19" s="1494">
        <v>-187</v>
      </c>
      <c r="H19" s="1495">
        <v>-137</v>
      </c>
      <c r="I19" s="1495">
        <f>SUM(G19:H19)</f>
        <v>-324</v>
      </c>
      <c r="J19" s="1495"/>
      <c r="K19" s="1495">
        <v>284</v>
      </c>
      <c r="L19" s="1495"/>
      <c r="M19" s="1496">
        <f>SUM(I19:K19)</f>
        <v>-40</v>
      </c>
    </row>
    <row r="20" spans="1:13" ht="26.25" customHeight="1">
      <c r="A20" s="2856" t="s">
        <v>1547</v>
      </c>
      <c r="B20" s="2857"/>
      <c r="C20" s="2857"/>
      <c r="D20" s="2733"/>
      <c r="E20" s="2733"/>
      <c r="F20" s="2858"/>
      <c r="G20" s="1497">
        <v>-770</v>
      </c>
      <c r="H20" s="1153">
        <v>41</v>
      </c>
      <c r="I20" s="1153">
        <f>SUM(G20:H20)</f>
        <v>-729</v>
      </c>
      <c r="J20" s="1153"/>
      <c r="K20" s="1153">
        <v>705</v>
      </c>
      <c r="L20" s="1153"/>
      <c r="M20" s="1498">
        <f>SUM(I20:K20)</f>
        <v>-24</v>
      </c>
    </row>
    <row r="21" spans="1:13" ht="12.75" customHeight="1">
      <c r="A21" s="2639" t="s">
        <v>789</v>
      </c>
      <c r="B21" s="2635"/>
      <c r="C21" s="2635"/>
      <c r="D21" s="1007"/>
      <c r="E21" s="1007"/>
      <c r="F21" s="1007"/>
      <c r="G21" s="1499">
        <v>-64</v>
      </c>
      <c r="H21" s="1367">
        <v>169</v>
      </c>
      <c r="I21" s="1367">
        <f>SUM(G21:H21)</f>
        <v>105</v>
      </c>
      <c r="J21" s="1367"/>
      <c r="K21" s="1367">
        <v>210</v>
      </c>
      <c r="L21" s="1367"/>
      <c r="M21" s="1500">
        <f>SUM(I21:K21)</f>
        <v>315</v>
      </c>
    </row>
    <row r="22" spans="1:13" ht="13.5" customHeight="1">
      <c r="A22" s="2640"/>
      <c r="B22" s="2635"/>
      <c r="C22" s="2635"/>
      <c r="D22" s="1007"/>
      <c r="E22" s="1007"/>
      <c r="F22" s="1007"/>
      <c r="G22" s="1153">
        <f>SUM(G19:G21)</f>
        <v>-1021</v>
      </c>
      <c r="H22" s="1153">
        <f>SUM(H19:H21)</f>
        <v>73</v>
      </c>
      <c r="I22" s="1153">
        <f>SUM(I19:I21)</f>
        <v>-948</v>
      </c>
      <c r="J22" s="1153"/>
      <c r="K22" s="1153">
        <f>SUM(K19:K21)</f>
        <v>1199</v>
      </c>
      <c r="L22" s="1153"/>
      <c r="M22" s="1153">
        <f>SUM(M19:M21)</f>
        <v>251</v>
      </c>
    </row>
    <row r="23" spans="1:13" ht="21" customHeight="1">
      <c r="A23" s="2638" t="s">
        <v>1321</v>
      </c>
      <c r="B23" s="2635"/>
      <c r="C23" s="2635"/>
      <c r="D23" s="1007"/>
      <c r="E23" s="1007"/>
      <c r="F23" s="1007"/>
      <c r="G23" s="1367">
        <v>-915</v>
      </c>
      <c r="H23" s="1367">
        <v>165</v>
      </c>
      <c r="I23" s="1367">
        <f>SUM(G23:H23)</f>
        <v>-750</v>
      </c>
      <c r="J23" s="1368"/>
      <c r="K23" s="1367">
        <v>-3145</v>
      </c>
      <c r="L23" s="1368"/>
      <c r="M23" s="1158">
        <f>SUM(I23:K23)</f>
        <v>-3895</v>
      </c>
    </row>
    <row r="24" spans="1:13" ht="12.75" customHeight="1">
      <c r="A24" s="2877" t="s">
        <v>386</v>
      </c>
      <c r="B24" s="2878"/>
      <c r="C24" s="2878"/>
      <c r="D24" s="2879"/>
      <c r="E24" s="2879"/>
      <c r="F24" s="2879"/>
      <c r="G24" s="1153">
        <f>G15+G16+G17+G22+G23</f>
        <v>-1295</v>
      </c>
      <c r="H24" s="1153">
        <f>H15+H16+H17+H22+H23</f>
        <v>424</v>
      </c>
      <c r="I24" s="1153">
        <f>SUM(G24:H24)</f>
        <v>-871</v>
      </c>
      <c r="J24" s="1153"/>
      <c r="K24" s="1153">
        <f>K15+K16+K17+K22+K23</f>
        <v>-935</v>
      </c>
      <c r="L24" s="1153"/>
      <c r="M24" s="962">
        <f>SUM(I24:K24)</f>
        <v>-1806</v>
      </c>
    </row>
    <row r="25" spans="1:13" ht="6" customHeight="1">
      <c r="A25" s="2641"/>
      <c r="B25" s="2635"/>
      <c r="C25" s="2635"/>
      <c r="D25" s="1007"/>
      <c r="E25" s="1007"/>
      <c r="F25" s="1007"/>
      <c r="G25" s="1153"/>
      <c r="H25" s="1153"/>
      <c r="I25" s="1153"/>
      <c r="J25" s="1153"/>
      <c r="K25" s="1153"/>
      <c r="L25" s="1153"/>
      <c r="M25" s="1369"/>
    </row>
    <row r="26" spans="1:13" ht="12.75" customHeight="1">
      <c r="A26" s="2637" t="s">
        <v>29</v>
      </c>
      <c r="B26" s="2635"/>
      <c r="C26" s="2635"/>
      <c r="D26" s="1007"/>
      <c r="E26" s="1007"/>
      <c r="F26" s="1007"/>
      <c r="G26" s="1153">
        <v>76</v>
      </c>
      <c r="H26" s="1153">
        <v>823</v>
      </c>
      <c r="I26" s="1365">
        <f>SUM(G26:H26)</f>
        <v>899</v>
      </c>
      <c r="J26" s="1370"/>
      <c r="K26" s="1153">
        <v>1535</v>
      </c>
      <c r="L26" s="1370"/>
      <c r="M26" s="962">
        <f>SUM(I26:K26)</f>
        <v>2434</v>
      </c>
    </row>
    <row r="27" spans="1:13" ht="12.75" customHeight="1">
      <c r="A27" s="2637" t="s">
        <v>1470</v>
      </c>
      <c r="B27" s="2635"/>
      <c r="C27" s="2635"/>
      <c r="D27" s="1152"/>
      <c r="E27" s="1152"/>
      <c r="F27" s="1007"/>
      <c r="G27" s="1153">
        <v>342</v>
      </c>
      <c r="H27" s="1008" t="s">
        <v>1407</v>
      </c>
      <c r="I27" s="1365">
        <f>SUM(G27:H27)</f>
        <v>342</v>
      </c>
      <c r="J27" s="1370"/>
      <c r="K27" s="1153">
        <v>-132</v>
      </c>
      <c r="L27" s="1370"/>
      <c r="M27" s="962">
        <f>SUM(I27:K27)</f>
        <v>210</v>
      </c>
    </row>
    <row r="28" spans="1:13" ht="12.75" customHeight="1">
      <c r="A28" s="2885" t="s">
        <v>27</v>
      </c>
      <c r="B28" s="2885"/>
      <c r="C28" s="2885"/>
      <c r="D28" s="2886"/>
      <c r="E28" s="2886"/>
      <c r="F28" s="2886"/>
      <c r="G28" s="1153">
        <v>-148</v>
      </c>
      <c r="H28" s="1008" t="s">
        <v>1407</v>
      </c>
      <c r="I28" s="1153">
        <f>SUM(G28:H28)</f>
        <v>-148</v>
      </c>
      <c r="J28" s="1153"/>
      <c r="K28" s="1008" t="s">
        <v>1407</v>
      </c>
      <c r="L28" s="1153"/>
      <c r="M28" s="962">
        <f>SUM(I28:K28)</f>
        <v>-148</v>
      </c>
    </row>
    <row r="29" spans="1:13" ht="12.75" customHeight="1">
      <c r="A29" s="2637" t="s">
        <v>387</v>
      </c>
      <c r="B29" s="2635"/>
      <c r="C29" s="2635"/>
      <c r="D29" s="1152"/>
      <c r="E29" s="1152"/>
      <c r="F29" s="1007"/>
      <c r="G29" s="1153">
        <v>4</v>
      </c>
      <c r="H29" s="1008" t="s">
        <v>1407</v>
      </c>
      <c r="I29" s="1365">
        <f>SUM(G29:H29)</f>
        <v>4</v>
      </c>
      <c r="J29" s="1370"/>
      <c r="K29" s="1008" t="s">
        <v>1407</v>
      </c>
      <c r="L29" s="1370"/>
      <c r="M29" s="962">
        <f>SUM(I29:K29)</f>
        <v>4</v>
      </c>
    </row>
    <row r="30" spans="1:13" s="384" customFormat="1" ht="12.75" customHeight="1" thickBot="1">
      <c r="A30" s="2642" t="s">
        <v>1129</v>
      </c>
      <c r="B30" s="2642"/>
      <c r="C30" s="2642"/>
      <c r="D30" s="1154"/>
      <c r="E30" s="1154"/>
      <c r="F30" s="1154"/>
      <c r="G30" s="1371">
        <f>SUM(G24:G29)+G13</f>
        <v>447</v>
      </c>
      <c r="H30" s="1371">
        <f>SUM(H24:H29)+H13</f>
        <v>4117</v>
      </c>
      <c r="I30" s="1371">
        <f>SUM(I24:I29)+I13</f>
        <v>4564</v>
      </c>
      <c r="J30" s="1372"/>
      <c r="K30" s="1371">
        <f>SUM(K24:K29)+K13</f>
        <v>9958</v>
      </c>
      <c r="L30" s="1372"/>
      <c r="M30" s="1371">
        <f>SUM(M24:M29)+M13</f>
        <v>14522</v>
      </c>
    </row>
    <row r="31" spans="1:13" ht="12.75" customHeight="1">
      <c r="A31" s="2631"/>
      <c r="B31" s="2636"/>
      <c r="C31" s="2636"/>
      <c r="D31" s="1150"/>
      <c r="E31" s="1150"/>
      <c r="F31" s="1150"/>
      <c r="G31" s="1155"/>
      <c r="H31" s="1155"/>
      <c r="I31" s="1155"/>
      <c r="J31" s="1155"/>
      <c r="K31" s="1155"/>
      <c r="L31" s="1155"/>
      <c r="M31" s="1155"/>
    </row>
    <row r="32" spans="1:13" ht="12.75" customHeight="1">
      <c r="A32" s="2643" t="s">
        <v>1487</v>
      </c>
      <c r="B32" s="2636"/>
      <c r="C32" s="2636"/>
      <c r="D32" s="1150"/>
      <c r="E32" s="1150"/>
      <c r="F32" s="1150"/>
      <c r="G32" s="1155"/>
      <c r="H32" s="1155"/>
      <c r="I32" s="1155"/>
      <c r="J32" s="1155"/>
      <c r="K32" s="1155"/>
      <c r="L32" s="1155"/>
      <c r="M32" s="1155"/>
    </row>
    <row r="33" spans="1:13" s="1147" customFormat="1" ht="12.75" customHeight="1">
      <c r="A33" s="2644" t="s">
        <v>1408</v>
      </c>
      <c r="B33" s="2636"/>
      <c r="C33" s="2635"/>
      <c r="D33" s="1007"/>
      <c r="E33" s="1156"/>
      <c r="F33" s="1156"/>
      <c r="G33" s="1373"/>
      <c r="H33" s="1373"/>
      <c r="I33" s="1373"/>
      <c r="J33" s="1373"/>
      <c r="K33" s="1373"/>
      <c r="L33" s="1373"/>
      <c r="M33" s="1369"/>
    </row>
    <row r="34" spans="1:13" s="1148" customFormat="1" ht="6" customHeight="1">
      <c r="A34" s="2637"/>
      <c r="B34" s="2635"/>
      <c r="C34" s="2635"/>
      <c r="D34" s="1007"/>
      <c r="E34" s="1151"/>
      <c r="F34" s="1156"/>
      <c r="G34" s="1373"/>
      <c r="H34" s="1373"/>
      <c r="I34" s="1373"/>
      <c r="J34" s="1373"/>
      <c r="K34" s="1373"/>
      <c r="L34" s="1373"/>
      <c r="M34" s="1374"/>
    </row>
    <row r="35" spans="1:13" s="1147" customFormat="1" ht="12.75" customHeight="1">
      <c r="A35" s="2645" t="s">
        <v>735</v>
      </c>
      <c r="B35" s="2645"/>
      <c r="C35" s="2645"/>
      <c r="D35" s="545"/>
      <c r="E35" s="411"/>
      <c r="G35" s="962">
        <v>49</v>
      </c>
      <c r="H35" s="962">
        <v>907</v>
      </c>
      <c r="I35" s="1365">
        <f>SUM(G35:H35)</f>
        <v>956</v>
      </c>
      <c r="J35" s="1375"/>
      <c r="K35" s="962">
        <v>2770</v>
      </c>
      <c r="L35" s="1375"/>
      <c r="M35" s="962">
        <f>SUM(I35:K35)</f>
        <v>3726</v>
      </c>
    </row>
    <row r="36" spans="1:13" s="1147" customFormat="1" ht="6" customHeight="1">
      <c r="A36" s="2646"/>
      <c r="B36" s="2647"/>
      <c r="C36" s="2647"/>
      <c r="D36" s="411"/>
      <c r="E36" s="411"/>
      <c r="G36" s="962"/>
      <c r="H36" s="962"/>
      <c r="I36" s="962"/>
      <c r="J36" s="962"/>
      <c r="K36" s="962"/>
      <c r="L36" s="1375"/>
      <c r="M36" s="962"/>
    </row>
    <row r="37" spans="1:13" s="1147" customFormat="1" ht="12.75" customHeight="1">
      <c r="A37" s="2637" t="s">
        <v>638</v>
      </c>
      <c r="B37" s="2635"/>
      <c r="C37" s="2635"/>
      <c r="D37" s="1007"/>
      <c r="E37" s="1007"/>
      <c r="G37" s="1155">
        <v>-243</v>
      </c>
      <c r="H37" s="1155">
        <v>42</v>
      </c>
      <c r="I37" s="1365">
        <f>SUM(G37:H37)</f>
        <v>-201</v>
      </c>
      <c r="J37" s="1375"/>
      <c r="K37" s="1155">
        <v>751</v>
      </c>
      <c r="L37" s="1375"/>
      <c r="M37" s="962">
        <f>SUM(I37:K37)</f>
        <v>550</v>
      </c>
    </row>
    <row r="38" spans="1:13" s="1147" customFormat="1" ht="12.75" customHeight="1">
      <c r="A38" s="2637" t="s">
        <v>639</v>
      </c>
      <c r="B38" s="2635"/>
      <c r="C38" s="2635"/>
      <c r="D38" s="1007"/>
      <c r="E38" s="1007"/>
      <c r="G38" s="1155">
        <v>459</v>
      </c>
      <c r="H38" s="1155">
        <v>-85</v>
      </c>
      <c r="I38" s="1365">
        <f>SUM(G38:H38)</f>
        <v>374</v>
      </c>
      <c r="J38" s="1375"/>
      <c r="K38" s="1155">
        <v>-374</v>
      </c>
      <c r="L38" s="1375"/>
      <c r="M38" s="1561">
        <f>SUM(I38:K38)</f>
        <v>0</v>
      </c>
    </row>
    <row r="39" spans="1:13" s="1147" customFormat="1" ht="12.75" customHeight="1">
      <c r="A39" s="2648" t="s">
        <v>30</v>
      </c>
      <c r="B39" s="2631"/>
      <c r="C39" s="2635"/>
      <c r="D39" s="1007"/>
      <c r="E39" s="1007"/>
      <c r="G39" s="1155">
        <v>-8</v>
      </c>
      <c r="H39" s="1155">
        <v>61</v>
      </c>
      <c r="I39" s="1365">
        <f>SUM(G39:H39)</f>
        <v>53</v>
      </c>
      <c r="J39" s="1375"/>
      <c r="K39" s="1155">
        <v>283</v>
      </c>
      <c r="L39" s="1375"/>
      <c r="M39" s="962">
        <f>SUM(I39:K39)</f>
        <v>336</v>
      </c>
    </row>
    <row r="40" spans="1:13" s="1147" customFormat="1" ht="12.75" customHeight="1">
      <c r="A40" s="2638" t="s">
        <v>31</v>
      </c>
      <c r="B40" s="2631"/>
      <c r="C40" s="2635"/>
      <c r="D40" s="1007"/>
      <c r="E40" s="1007"/>
      <c r="G40" s="1155">
        <v>-181</v>
      </c>
      <c r="H40" s="1155">
        <v>178</v>
      </c>
      <c r="I40" s="1365">
        <f>SUM(G40:H40)</f>
        <v>-3</v>
      </c>
      <c r="J40" s="1375"/>
      <c r="K40" s="1155">
        <v>71</v>
      </c>
      <c r="L40" s="1375"/>
      <c r="M40" s="962">
        <f>SUM(I40:K40)</f>
        <v>68</v>
      </c>
    </row>
    <row r="41" spans="1:13" s="1147" customFormat="1" ht="15" customHeight="1">
      <c r="A41" s="2649" t="s">
        <v>54</v>
      </c>
      <c r="B41" s="2650"/>
      <c r="C41" s="2634"/>
      <c r="D41" s="424"/>
      <c r="E41" s="424"/>
      <c r="F41" s="1157"/>
      <c r="G41" s="1158">
        <v>-521</v>
      </c>
      <c r="H41" s="1158">
        <v>256</v>
      </c>
      <c r="I41" s="1367">
        <f>SUM(G41:H41)</f>
        <v>-265</v>
      </c>
      <c r="J41" s="1376"/>
      <c r="K41" s="1158">
        <v>-671</v>
      </c>
      <c r="L41" s="1376"/>
      <c r="M41" s="1158">
        <f>SUM(I41:K41)</f>
        <v>-936</v>
      </c>
    </row>
    <row r="42" spans="1:13" s="1147" customFormat="1" ht="12.75" customHeight="1">
      <c r="A42" s="2641" t="s">
        <v>1488</v>
      </c>
      <c r="B42" s="2635"/>
      <c r="C42" s="2635"/>
      <c r="D42" s="1377"/>
      <c r="E42" s="1377"/>
      <c r="F42" s="1378"/>
      <c r="G42" s="1379">
        <f>SUM(G37:G41)</f>
        <v>-494</v>
      </c>
      <c r="H42" s="1379">
        <f>SUM(H37:H41)</f>
        <v>452</v>
      </c>
      <c r="I42" s="1379">
        <f>SUM(I37:I41)</f>
        <v>-42</v>
      </c>
      <c r="J42" s="1380"/>
      <c r="K42" s="1379">
        <f>SUM(K37:K41)</f>
        <v>60</v>
      </c>
      <c r="L42" s="1380"/>
      <c r="M42" s="1379">
        <f>SUM(M37:M41)</f>
        <v>18</v>
      </c>
    </row>
    <row r="43" spans="1:13" s="1147" customFormat="1" ht="6" customHeight="1">
      <c r="A43" s="2641"/>
      <c r="B43" s="2635"/>
      <c r="C43" s="2635"/>
      <c r="D43" s="1377"/>
      <c r="E43" s="1377"/>
      <c r="F43" s="1378"/>
      <c r="G43" s="1379"/>
      <c r="H43" s="1379"/>
      <c r="I43" s="1379"/>
      <c r="J43" s="1380"/>
      <c r="K43" s="1379"/>
      <c r="L43" s="1380"/>
      <c r="M43" s="1379"/>
    </row>
    <row r="44" spans="1:13" s="1147" customFormat="1" ht="12.75" customHeight="1">
      <c r="A44" s="2637" t="s">
        <v>29</v>
      </c>
      <c r="B44" s="2635"/>
      <c r="C44" s="2635"/>
      <c r="D44" s="1377"/>
      <c r="E44" s="1377"/>
      <c r="F44" s="1378"/>
      <c r="G44" s="1379">
        <v>-145</v>
      </c>
      <c r="H44" s="1379">
        <v>430</v>
      </c>
      <c r="I44" s="1365">
        <f>SUM(G44:H44)</f>
        <v>285</v>
      </c>
      <c r="J44" s="1380"/>
      <c r="K44" s="1379">
        <v>885</v>
      </c>
      <c r="L44" s="1380"/>
      <c r="M44" s="962">
        <f>SUM(I44:K44)</f>
        <v>1170</v>
      </c>
    </row>
    <row r="45" spans="1:13" s="1147" customFormat="1" ht="12.75" customHeight="1">
      <c r="A45" s="2637" t="s">
        <v>48</v>
      </c>
      <c r="B45" s="2635"/>
      <c r="C45" s="2635"/>
      <c r="D45" s="1383"/>
      <c r="E45" s="1377"/>
      <c r="F45" s="1378"/>
      <c r="G45" s="1379">
        <v>353</v>
      </c>
      <c r="H45" s="1385"/>
      <c r="I45" s="1365">
        <f>SUM(G45:H45)</f>
        <v>353</v>
      </c>
      <c r="J45" s="1380"/>
      <c r="K45" s="1379"/>
      <c r="L45" s="1380"/>
      <c r="M45" s="962">
        <f>SUM(I45:K45)</f>
        <v>353</v>
      </c>
    </row>
    <row r="46" spans="1:13" s="1147" customFormat="1" ht="12.75" customHeight="1">
      <c r="A46" s="2637" t="s">
        <v>1489</v>
      </c>
      <c r="B46" s="2635"/>
      <c r="C46" s="2635"/>
      <c r="D46" s="1383"/>
      <c r="E46" s="1377"/>
      <c r="F46" s="1378"/>
      <c r="G46" s="1379">
        <v>-3</v>
      </c>
      <c r="H46" s="1385"/>
      <c r="I46" s="1365">
        <f>SUM(G46:H46)</f>
        <v>-3</v>
      </c>
      <c r="J46" s="1380"/>
      <c r="K46" s="1385"/>
      <c r="L46" s="1380"/>
      <c r="M46" s="1158">
        <f>SUM(I46:K46)</f>
        <v>-3</v>
      </c>
    </row>
    <row r="47" spans="1:13" s="1148" customFormat="1" ht="18" customHeight="1" thickBot="1">
      <c r="A47" s="2642" t="s">
        <v>736</v>
      </c>
      <c r="B47" s="2642"/>
      <c r="C47" s="2642"/>
      <c r="D47" s="1386"/>
      <c r="E47" s="1386"/>
      <c r="F47" s="1387"/>
      <c r="G47" s="1388">
        <f>G35+G42+G44+G45+G46</f>
        <v>-240</v>
      </c>
      <c r="H47" s="1388">
        <f>H35+H42+H44+H45+H46</f>
        <v>1789</v>
      </c>
      <c r="I47" s="1388">
        <f>I35+I42+I44+I45+I46</f>
        <v>1549</v>
      </c>
      <c r="J47" s="1389"/>
      <c r="K47" s="1388">
        <f>K35+K42+K44+K45+K46</f>
        <v>3715</v>
      </c>
      <c r="L47" s="1389"/>
      <c r="M47" s="1388">
        <f>M35+M42+M44+M45+M46</f>
        <v>5264</v>
      </c>
    </row>
    <row r="48" spans="1:13" ht="12.75" customHeight="1">
      <c r="A48" s="2631"/>
      <c r="B48" s="2636"/>
      <c r="C48" s="2636"/>
      <c r="D48" s="1390"/>
      <c r="E48" s="1390"/>
      <c r="F48" s="1390"/>
      <c r="G48" s="1379"/>
      <c r="H48" s="1379"/>
      <c r="I48" s="1379"/>
      <c r="J48" s="1379"/>
      <c r="K48" s="1379"/>
      <c r="L48" s="1379"/>
      <c r="M48" s="1379"/>
    </row>
    <row r="49" spans="1:13" ht="12.75" customHeight="1">
      <c r="A49" s="2644" t="s">
        <v>353</v>
      </c>
      <c r="B49" s="2635"/>
      <c r="C49" s="2635"/>
      <c r="D49" s="1391"/>
      <c r="E49" s="1392"/>
      <c r="F49" s="1393"/>
      <c r="G49" s="1393"/>
      <c r="H49" s="1393"/>
      <c r="I49" s="1393"/>
      <c r="J49" s="1393"/>
      <c r="K49" s="1393"/>
      <c r="L49" s="1393"/>
      <c r="M49" s="1379"/>
    </row>
    <row r="50" spans="1:13" ht="6" customHeight="1">
      <c r="A50" s="2635"/>
      <c r="B50" s="2635"/>
      <c r="C50" s="2635"/>
      <c r="D50" s="1377"/>
      <c r="E50" s="1394"/>
      <c r="F50" s="1393"/>
      <c r="G50" s="1393"/>
      <c r="H50" s="1395"/>
      <c r="I50" s="1395"/>
      <c r="J50" s="1395"/>
      <c r="K50" s="1393"/>
      <c r="L50" s="1393"/>
      <c r="M50" s="1379"/>
    </row>
    <row r="51" spans="1:13" ht="6" customHeight="1">
      <c r="A51" s="2635"/>
      <c r="B51" s="2635"/>
      <c r="C51" s="2635"/>
      <c r="D51" s="1377"/>
      <c r="E51" s="1396"/>
      <c r="F51" s="1396"/>
      <c r="G51" s="1396"/>
      <c r="H51" s="1396"/>
      <c r="I51" s="1396"/>
      <c r="J51" s="1396"/>
      <c r="K51" s="1396"/>
      <c r="L51" s="1396"/>
      <c r="M51" s="1379"/>
    </row>
    <row r="52" spans="1:13" ht="12.75" customHeight="1">
      <c r="A52" s="2645" t="s">
        <v>735</v>
      </c>
      <c r="B52" s="2645"/>
      <c r="C52" s="2645"/>
      <c r="D52" s="1397"/>
      <c r="E52" s="1396"/>
      <c r="F52" s="1378"/>
      <c r="G52" s="1382">
        <v>1147</v>
      </c>
      <c r="H52" s="1382">
        <v>1072</v>
      </c>
      <c r="I52" s="1365">
        <f>SUM(G52:H52)</f>
        <v>2219</v>
      </c>
      <c r="J52" s="1380"/>
      <c r="K52" s="1379">
        <v>1386</v>
      </c>
      <c r="L52" s="1380"/>
      <c r="M52" s="962">
        <f>SUM(I52:K52)</f>
        <v>3605</v>
      </c>
    </row>
    <row r="53" spans="1:13" ht="6" customHeight="1">
      <c r="A53" s="2646"/>
      <c r="B53" s="2647"/>
      <c r="C53" s="2647"/>
      <c r="D53" s="1396"/>
      <c r="E53" s="1396"/>
      <c r="F53" s="1378"/>
      <c r="G53" s="1382"/>
      <c r="H53" s="1382"/>
      <c r="I53" s="1382"/>
      <c r="J53" s="1378"/>
      <c r="L53" s="1378"/>
      <c r="M53" s="1382"/>
    </row>
    <row r="54" spans="1:13" ht="12.75" customHeight="1">
      <c r="A54" s="2637" t="s">
        <v>638</v>
      </c>
      <c r="B54" s="2635"/>
      <c r="C54" s="2635"/>
      <c r="D54" s="1377"/>
      <c r="E54" s="1377"/>
      <c r="F54" s="1378"/>
      <c r="G54" s="1379">
        <v>-289</v>
      </c>
      <c r="H54" s="1379">
        <v>265</v>
      </c>
      <c r="I54" s="1365">
        <f>SUM(G54:H54)</f>
        <v>-24</v>
      </c>
      <c r="J54" s="1380"/>
      <c r="K54" s="1382">
        <v>214</v>
      </c>
      <c r="L54" s="1380"/>
      <c r="M54" s="962">
        <f>SUM(I54:K54)</f>
        <v>190</v>
      </c>
    </row>
    <row r="55" spans="1:13" ht="6" customHeight="1">
      <c r="A55" s="2637"/>
      <c r="B55" s="2635"/>
      <c r="C55" s="2635"/>
      <c r="D55" s="1377"/>
      <c r="E55" s="1377"/>
      <c r="F55" s="1378"/>
      <c r="G55" s="1379"/>
      <c r="H55" s="1379"/>
      <c r="I55" s="1379"/>
      <c r="J55" s="1378"/>
      <c r="L55" s="1378"/>
      <c r="M55" s="1379"/>
    </row>
    <row r="56" spans="1:13" ht="12.75" customHeight="1">
      <c r="A56" s="2637" t="s">
        <v>640</v>
      </c>
      <c r="B56" s="2635"/>
      <c r="C56" s="2635"/>
      <c r="D56" s="1377"/>
      <c r="E56" s="1377"/>
      <c r="F56" s="1378"/>
      <c r="G56" s="1379">
        <v>379</v>
      </c>
      <c r="H56" s="1379">
        <v>-226</v>
      </c>
      <c r="I56" s="1365">
        <f>SUM(G56:H56)</f>
        <v>153</v>
      </c>
      <c r="J56" s="1380"/>
      <c r="K56" s="1379">
        <v>-153</v>
      </c>
      <c r="L56" s="1380"/>
      <c r="M56" s="1561">
        <f>SUM(I56:K56)</f>
        <v>0</v>
      </c>
    </row>
    <row r="57" spans="1:13" ht="12.75" customHeight="1">
      <c r="A57" s="2648" t="s">
        <v>30</v>
      </c>
      <c r="B57" s="2651"/>
      <c r="C57" s="2648"/>
      <c r="D57" s="1984"/>
      <c r="E57" s="1984"/>
      <c r="F57" s="1985"/>
      <c r="G57" s="1379">
        <v>37</v>
      </c>
      <c r="H57" s="1379">
        <v>40</v>
      </c>
      <c r="I57" s="1365">
        <f>SUM(G57:H57)</f>
        <v>77</v>
      </c>
      <c r="J57" s="1380"/>
      <c r="K57" s="1379">
        <v>75</v>
      </c>
      <c r="L57" s="1380"/>
      <c r="M57" s="962">
        <f>SUM(I57:K57)</f>
        <v>152</v>
      </c>
    </row>
    <row r="58" spans="1:13" ht="12.75" customHeight="1">
      <c r="A58" s="2648" t="s">
        <v>70</v>
      </c>
      <c r="B58" s="2651"/>
      <c r="C58" s="2648"/>
      <c r="D58" s="1984"/>
      <c r="E58" s="1984"/>
      <c r="F58" s="1985"/>
      <c r="G58" s="1379"/>
      <c r="H58" s="1379"/>
      <c r="I58" s="1365"/>
      <c r="J58" s="1380"/>
      <c r="K58" s="1379"/>
      <c r="L58" s="1380"/>
      <c r="M58" s="962"/>
    </row>
    <row r="59" spans="1:13" ht="24.75" customHeight="1">
      <c r="A59" s="2856" t="s">
        <v>1548</v>
      </c>
      <c r="B59" s="2857"/>
      <c r="C59" s="2857"/>
      <c r="D59" s="2733"/>
      <c r="E59" s="2733"/>
      <c r="F59" s="2858"/>
      <c r="G59" s="1501">
        <v>-110</v>
      </c>
      <c r="H59" s="1502">
        <v>-137</v>
      </c>
      <c r="I59" s="1495">
        <f>SUM(G59:H59)</f>
        <v>-247</v>
      </c>
      <c r="J59" s="1503"/>
      <c r="K59" s="1502">
        <v>207</v>
      </c>
      <c r="L59" s="1503"/>
      <c r="M59" s="1496">
        <f>SUM(I59:K59)</f>
        <v>-40</v>
      </c>
    </row>
    <row r="60" spans="1:13" ht="12.75" customHeight="1">
      <c r="A60" s="2639" t="s">
        <v>789</v>
      </c>
      <c r="B60" s="2651"/>
      <c r="C60" s="2648"/>
      <c r="D60" s="1984"/>
      <c r="E60" s="1984"/>
      <c r="F60" s="1985"/>
      <c r="G60" s="1504">
        <v>-1</v>
      </c>
      <c r="H60" s="1505">
        <v>-7</v>
      </c>
      <c r="I60" s="1367">
        <f>SUM(G60:H60)</f>
        <v>-8</v>
      </c>
      <c r="J60" s="1506"/>
      <c r="K60" s="1505">
        <v>87</v>
      </c>
      <c r="L60" s="1506"/>
      <c r="M60" s="1500">
        <f>SUM(I60:K60)</f>
        <v>79</v>
      </c>
    </row>
    <row r="61" spans="1:13" ht="12.75" customHeight="1">
      <c r="A61" s="2638"/>
      <c r="B61" s="2631"/>
      <c r="C61" s="2635"/>
      <c r="D61" s="1377"/>
      <c r="E61" s="1377"/>
      <c r="F61" s="1378"/>
      <c r="G61" s="1379">
        <f>SUM(G59:G60)</f>
        <v>-111</v>
      </c>
      <c r="H61" s="1379">
        <f aca="true" t="shared" si="0" ref="H61:M61">SUM(H59:H60)</f>
        <v>-144</v>
      </c>
      <c r="I61" s="1379">
        <f t="shared" si="0"/>
        <v>-255</v>
      </c>
      <c r="J61" s="1379"/>
      <c r="K61" s="1379">
        <f t="shared" si="0"/>
        <v>294</v>
      </c>
      <c r="L61" s="1379"/>
      <c r="M61" s="1379">
        <f t="shared" si="0"/>
        <v>39</v>
      </c>
    </row>
    <row r="62" spans="1:13" ht="27" customHeight="1">
      <c r="A62" s="2638" t="s">
        <v>54</v>
      </c>
      <c r="B62" s="2631"/>
      <c r="C62" s="2635"/>
      <c r="D62" s="1377"/>
      <c r="E62" s="1377"/>
      <c r="F62" s="1378"/>
      <c r="G62" s="1379">
        <v>-606</v>
      </c>
      <c r="H62" s="1398"/>
      <c r="I62" s="1365">
        <f>SUM(G62:H62)</f>
        <v>-606</v>
      </c>
      <c r="J62" s="1380"/>
      <c r="K62" s="1379">
        <v>-28</v>
      </c>
      <c r="L62" s="1380"/>
      <c r="M62" s="962">
        <f>SUM(I62:K62)</f>
        <v>-634</v>
      </c>
    </row>
    <row r="63" spans="1:13" ht="12.75" customHeight="1">
      <c r="A63" s="2652"/>
      <c r="B63" s="2634"/>
      <c r="C63" s="2634"/>
      <c r="D63" s="1399"/>
      <c r="E63" s="1399"/>
      <c r="F63" s="1400"/>
      <c r="G63" s="1401"/>
      <c r="H63" s="1401"/>
      <c r="I63" s="1401"/>
      <c r="J63" s="1400"/>
      <c r="K63" s="1401"/>
      <c r="L63" s="1400"/>
      <c r="M63" s="1401"/>
    </row>
    <row r="64" spans="1:13" s="384" customFormat="1" ht="12.75" customHeight="1">
      <c r="A64" s="2641" t="s">
        <v>388</v>
      </c>
      <c r="B64" s="2635"/>
      <c r="C64" s="2635"/>
      <c r="D64" s="1377"/>
      <c r="E64" s="1377"/>
      <c r="F64" s="1381"/>
      <c r="G64" s="1153">
        <f>G54+G56+G57+G61+G62</f>
        <v>-590</v>
      </c>
      <c r="H64" s="1153">
        <f>H54+H56+H57+H61+H62</f>
        <v>-65</v>
      </c>
      <c r="I64" s="1379">
        <f>SUM(G64:H64)</f>
        <v>-655</v>
      </c>
      <c r="J64" s="1381"/>
      <c r="K64" s="1153">
        <f>K54+K56+K57+K61+K62</f>
        <v>402</v>
      </c>
      <c r="L64" s="1381"/>
      <c r="M64" s="1379">
        <f>SUM(I64:K64)</f>
        <v>-253</v>
      </c>
    </row>
    <row r="65" spans="1:13" ht="6" customHeight="1">
      <c r="A65" s="2641"/>
      <c r="B65" s="2635"/>
      <c r="C65" s="2635"/>
      <c r="D65" s="1377"/>
      <c r="E65" s="1377"/>
      <c r="F65" s="1378"/>
      <c r="G65" s="1379"/>
      <c r="H65" s="1379"/>
      <c r="I65" s="1379"/>
      <c r="J65" s="1378"/>
      <c r="K65" s="1379"/>
      <c r="L65" s="1378"/>
      <c r="M65" s="1379"/>
    </row>
    <row r="66" spans="1:13" ht="12.75" customHeight="1">
      <c r="A66" s="2637" t="s">
        <v>29</v>
      </c>
      <c r="B66" s="2635"/>
      <c r="C66" s="2635"/>
      <c r="D66" s="1377"/>
      <c r="E66" s="1377"/>
      <c r="F66" s="1378"/>
      <c r="G66" s="1379">
        <v>221</v>
      </c>
      <c r="H66" s="1379">
        <v>393</v>
      </c>
      <c r="I66" s="1365">
        <f>SUM(G66:H66)</f>
        <v>614</v>
      </c>
      <c r="J66" s="1378"/>
      <c r="K66" s="1379">
        <v>650</v>
      </c>
      <c r="L66" s="1378"/>
      <c r="M66" s="962">
        <f>SUM(I66:K66)</f>
        <v>1264</v>
      </c>
    </row>
    <row r="67" spans="1:13" ht="12.75" customHeight="1">
      <c r="A67" s="2637" t="s">
        <v>48</v>
      </c>
      <c r="B67" s="2635"/>
      <c r="C67" s="2635"/>
      <c r="D67" s="1377"/>
      <c r="E67" s="1377"/>
      <c r="F67" s="1378"/>
      <c r="G67" s="1379">
        <v>-169</v>
      </c>
      <c r="H67" s="1379"/>
      <c r="I67" s="1365">
        <f>SUM(G67:H67)</f>
        <v>-169</v>
      </c>
      <c r="J67" s="1378"/>
      <c r="K67" s="1379"/>
      <c r="L67" s="1378"/>
      <c r="M67" s="962">
        <f>SUM(I67:K67)</f>
        <v>-169</v>
      </c>
    </row>
    <row r="68" spans="1:13" ht="12.75" customHeight="1">
      <c r="A68" s="2883" t="s">
        <v>27</v>
      </c>
      <c r="B68" s="2883"/>
      <c r="C68" s="2883"/>
      <c r="D68" s="2884"/>
      <c r="E68" s="2884"/>
      <c r="F68" s="2884"/>
      <c r="G68" s="1379">
        <v>-148</v>
      </c>
      <c r="H68" s="1402"/>
      <c r="I68" s="1365">
        <f>SUM(G68:H68)</f>
        <v>-148</v>
      </c>
      <c r="J68" s="1380"/>
      <c r="K68" s="1379"/>
      <c r="L68" s="1380"/>
      <c r="M68" s="962">
        <f>SUM(I68:K68)</f>
        <v>-148</v>
      </c>
    </row>
    <row r="69" spans="1:13" ht="12.75" customHeight="1">
      <c r="A69" s="2637" t="s">
        <v>1676</v>
      </c>
      <c r="B69" s="2635"/>
      <c r="C69" s="2635"/>
      <c r="D69" s="1383"/>
      <c r="E69" s="1377"/>
      <c r="F69" s="1378"/>
      <c r="G69" s="1379">
        <v>40</v>
      </c>
      <c r="H69" s="1402"/>
      <c r="I69" s="1365">
        <f>SUM(G69:H69)</f>
        <v>40</v>
      </c>
      <c r="J69" s="1380"/>
      <c r="K69" s="1379"/>
      <c r="L69" s="1380"/>
      <c r="M69" s="962">
        <f>SUM(I69:K69)</f>
        <v>40</v>
      </c>
    </row>
    <row r="70" spans="1:13" ht="6" customHeight="1">
      <c r="A70" s="2637"/>
      <c r="B70" s="2635"/>
      <c r="C70" s="2635"/>
      <c r="D70" s="1383"/>
      <c r="E70" s="1377"/>
      <c r="F70" s="1378"/>
      <c r="G70" s="1384"/>
      <c r="H70" s="1384"/>
      <c r="I70" s="1384"/>
      <c r="J70" s="1378"/>
      <c r="K70" s="1384"/>
      <c r="L70" s="1378"/>
      <c r="M70" s="1384"/>
    </row>
    <row r="71" spans="1:13" s="384" customFormat="1" ht="12.75" customHeight="1" thickBot="1">
      <c r="A71" s="2642" t="s">
        <v>736</v>
      </c>
      <c r="B71" s="2642"/>
      <c r="C71" s="2642"/>
      <c r="D71" s="1386"/>
      <c r="E71" s="1386"/>
      <c r="F71" s="1387"/>
      <c r="G71" s="1388">
        <f>G52+G64+G66+G67+G68+G69</f>
        <v>501</v>
      </c>
      <c r="H71" s="1388">
        <f>H52+H64+H66+H67+H68+H69</f>
        <v>1400</v>
      </c>
      <c r="I71" s="1388">
        <f>I52+I64+I66+I67+I68+I69</f>
        <v>1901</v>
      </c>
      <c r="J71" s="1387"/>
      <c r="K71" s="1388">
        <f>K52+K64+K66+K67+K68+K69</f>
        <v>2438</v>
      </c>
      <c r="L71" s="1387"/>
      <c r="M71" s="1388">
        <f>M52+M64+M66+M67+M68+M69</f>
        <v>4339</v>
      </c>
    </row>
    <row r="72" spans="1:13" ht="12.75" customHeight="1">
      <c r="A72" s="2631"/>
      <c r="B72" s="2636"/>
      <c r="C72" s="2636"/>
      <c r="D72" s="1390"/>
      <c r="E72" s="1390"/>
      <c r="F72" s="1390"/>
      <c r="G72" s="1379"/>
      <c r="H72" s="1379"/>
      <c r="I72" s="1379"/>
      <c r="J72" s="1379"/>
      <c r="K72" s="1379"/>
      <c r="L72" s="1379"/>
      <c r="M72" s="1379"/>
    </row>
    <row r="73" spans="1:13" ht="12.75" customHeight="1">
      <c r="A73" s="2653" t="s">
        <v>854</v>
      </c>
      <c r="B73" s="2635"/>
      <c r="C73" s="2635"/>
      <c r="D73" s="1391"/>
      <c r="E73" s="1394"/>
      <c r="F73" s="1393"/>
      <c r="G73" s="1393"/>
      <c r="H73" s="1403"/>
      <c r="I73" s="1403"/>
      <c r="J73" s="1403"/>
      <c r="K73" s="1393"/>
      <c r="L73" s="1404"/>
      <c r="M73" s="1379"/>
    </row>
    <row r="74" spans="1:13" ht="12.75" customHeight="1">
      <c r="A74" s="2636"/>
      <c r="B74" s="2635"/>
      <c r="C74" s="2635"/>
      <c r="D74" s="1377"/>
      <c r="E74" s="1377"/>
      <c r="F74" s="1393"/>
      <c r="G74" s="1393"/>
      <c r="H74" s="1393"/>
      <c r="I74" s="1393"/>
      <c r="J74" s="1393"/>
      <c r="K74" s="1393"/>
      <c r="L74" s="1393"/>
      <c r="M74" s="1379"/>
    </row>
    <row r="75" spans="1:13" ht="12.75" customHeight="1">
      <c r="A75" s="2635"/>
      <c r="B75" s="2635"/>
      <c r="C75" s="2635"/>
      <c r="D75" s="1377"/>
      <c r="E75" s="1396"/>
      <c r="F75" s="1396"/>
      <c r="G75" s="1396"/>
      <c r="H75" s="1396"/>
      <c r="I75" s="1396"/>
      <c r="J75" s="1396"/>
      <c r="K75" s="1396"/>
      <c r="L75" s="1396"/>
      <c r="M75" s="1379"/>
    </row>
    <row r="76" spans="1:13" ht="12.75" customHeight="1">
      <c r="A76" s="2645" t="s">
        <v>735</v>
      </c>
      <c r="B76" s="2645"/>
      <c r="C76" s="2645"/>
      <c r="D76" s="1397"/>
      <c r="E76" s="1396"/>
      <c r="F76" s="1378"/>
      <c r="G76" s="1382">
        <v>272</v>
      </c>
      <c r="H76" s="1382">
        <v>891</v>
      </c>
      <c r="I76" s="1365">
        <f>SUM(G76:H76)</f>
        <v>1163</v>
      </c>
      <c r="J76" s="1380"/>
      <c r="K76" s="1379">
        <v>5334</v>
      </c>
      <c r="L76" s="1380"/>
      <c r="M76" s="962">
        <f>SUM(I76:K76)</f>
        <v>6497</v>
      </c>
    </row>
    <row r="77" spans="1:13" ht="12.75" customHeight="1">
      <c r="A77" s="2646"/>
      <c r="B77" s="2647"/>
      <c r="C77" s="2647"/>
      <c r="D77" s="1396"/>
      <c r="E77" s="1396"/>
      <c r="F77" s="1378"/>
      <c r="G77" s="1382"/>
      <c r="H77" s="1382"/>
      <c r="I77" s="1382"/>
      <c r="J77" s="1378"/>
      <c r="K77" s="1382"/>
      <c r="L77" s="1378"/>
      <c r="M77" s="1382"/>
    </row>
    <row r="78" spans="1:13" ht="12.75" customHeight="1">
      <c r="A78" s="2637" t="s">
        <v>638</v>
      </c>
      <c r="B78" s="2635"/>
      <c r="C78" s="2635"/>
      <c r="D78" s="1377"/>
      <c r="E78" s="1377"/>
      <c r="F78" s="1378"/>
      <c r="G78" s="1379">
        <v>-293</v>
      </c>
      <c r="H78" s="1379">
        <v>165</v>
      </c>
      <c r="I78" s="1365">
        <f aca="true" t="shared" si="1" ref="I78:I88">SUM(G78:H78)</f>
        <v>-128</v>
      </c>
      <c r="J78" s="1380"/>
      <c r="K78" s="1379">
        <v>325</v>
      </c>
      <c r="L78" s="1380"/>
      <c r="M78" s="962">
        <f aca="true" t="shared" si="2" ref="M78:M88">SUM(I78:K78)</f>
        <v>197</v>
      </c>
    </row>
    <row r="79" spans="1:13" ht="12.75" customHeight="1">
      <c r="A79" s="2637" t="s">
        <v>639</v>
      </c>
      <c r="B79" s="2635"/>
      <c r="C79" s="2635" t="s">
        <v>272</v>
      </c>
      <c r="D79" s="1377"/>
      <c r="E79" s="1377"/>
      <c r="F79" s="1378"/>
      <c r="G79" s="1379">
        <v>575</v>
      </c>
      <c r="H79" s="1379">
        <v>-105</v>
      </c>
      <c r="I79" s="1365">
        <f t="shared" si="1"/>
        <v>470</v>
      </c>
      <c r="J79" s="1380"/>
      <c r="K79" s="1379">
        <v>-470</v>
      </c>
      <c r="L79" s="1380"/>
      <c r="M79" s="1561">
        <f t="shared" si="2"/>
        <v>0</v>
      </c>
    </row>
    <row r="80" spans="1:13" ht="12.75" customHeight="1">
      <c r="A80" s="2648" t="s">
        <v>30</v>
      </c>
      <c r="B80" s="2651"/>
      <c r="C80" s="2648"/>
      <c r="D80" s="1984"/>
      <c r="E80" s="1984"/>
      <c r="F80" s="1985"/>
      <c r="G80" s="1379">
        <v>24</v>
      </c>
      <c r="H80" s="1379">
        <v>29</v>
      </c>
      <c r="I80" s="1365">
        <f t="shared" si="1"/>
        <v>53</v>
      </c>
      <c r="J80" s="1380"/>
      <c r="K80" s="1379">
        <v>360</v>
      </c>
      <c r="L80" s="1380"/>
      <c r="M80" s="962">
        <f t="shared" si="2"/>
        <v>413</v>
      </c>
    </row>
    <row r="81" spans="1:13" ht="12.75" customHeight="1">
      <c r="A81" s="2648" t="s">
        <v>70</v>
      </c>
      <c r="B81" s="2651"/>
      <c r="C81" s="2648"/>
      <c r="D81" s="1984"/>
      <c r="E81" s="1984"/>
      <c r="F81" s="1985"/>
      <c r="G81" s="1379"/>
      <c r="H81" s="1379"/>
      <c r="I81" s="1365"/>
      <c r="J81" s="1380"/>
      <c r="K81" s="1379"/>
      <c r="L81" s="1380"/>
      <c r="M81" s="962"/>
    </row>
    <row r="82" spans="1:13" ht="12.75" customHeight="1">
      <c r="A82" s="2639" t="s">
        <v>1128</v>
      </c>
      <c r="B82" s="2651"/>
      <c r="C82" s="2648"/>
      <c r="D82" s="1984"/>
      <c r="E82" s="1984"/>
      <c r="F82" s="1985"/>
      <c r="G82" s="1501">
        <v>-77</v>
      </c>
      <c r="H82" s="1507" t="s">
        <v>1407</v>
      </c>
      <c r="I82" s="1495">
        <f t="shared" si="1"/>
        <v>-77</v>
      </c>
      <c r="J82" s="1503"/>
      <c r="K82" s="1502">
        <v>77</v>
      </c>
      <c r="L82" s="1503"/>
      <c r="M82" s="1562">
        <f t="shared" si="2"/>
        <v>0</v>
      </c>
    </row>
    <row r="83" spans="1:13" ht="27" customHeight="1">
      <c r="A83" s="2856" t="s">
        <v>1549</v>
      </c>
      <c r="B83" s="2857"/>
      <c r="C83" s="2857"/>
      <c r="D83" s="2733"/>
      <c r="E83" s="2733"/>
      <c r="F83" s="2858"/>
      <c r="G83" s="1508">
        <v>-770</v>
      </c>
      <c r="H83" s="1379">
        <v>41</v>
      </c>
      <c r="I83" s="1153">
        <f>SUM(G83:H83)</f>
        <v>-729</v>
      </c>
      <c r="J83" s="1509"/>
      <c r="K83" s="1379">
        <v>705</v>
      </c>
      <c r="L83" s="1509"/>
      <c r="M83" s="1498">
        <f>SUM(I83:K83)</f>
        <v>-24</v>
      </c>
    </row>
    <row r="84" spans="1:13" ht="12.75" customHeight="1">
      <c r="A84" s="2639" t="s">
        <v>789</v>
      </c>
      <c r="B84" s="2651"/>
      <c r="C84" s="2648"/>
      <c r="D84" s="1984"/>
      <c r="E84" s="1984"/>
      <c r="F84" s="1985"/>
      <c r="G84" s="1504">
        <v>118</v>
      </c>
      <c r="H84" s="1505">
        <v>-2</v>
      </c>
      <c r="I84" s="1367">
        <f t="shared" si="1"/>
        <v>116</v>
      </c>
      <c r="J84" s="1506"/>
      <c r="K84" s="1505">
        <v>52</v>
      </c>
      <c r="L84" s="1506"/>
      <c r="M84" s="1500">
        <f t="shared" si="2"/>
        <v>168</v>
      </c>
    </row>
    <row r="85" spans="1:13" ht="12.75" customHeight="1">
      <c r="A85" s="2638"/>
      <c r="B85" s="2631"/>
      <c r="C85" s="2635"/>
      <c r="D85" s="1377"/>
      <c r="E85" s="1377"/>
      <c r="F85" s="1378"/>
      <c r="G85" s="1379">
        <f>SUM(G82:G84)</f>
        <v>-729</v>
      </c>
      <c r="H85" s="1379">
        <f aca="true" t="shared" si="3" ref="H85:M85">SUM(H82:H84)</f>
        <v>39</v>
      </c>
      <c r="I85" s="1379">
        <f t="shared" si="3"/>
        <v>-690</v>
      </c>
      <c r="J85" s="1379"/>
      <c r="K85" s="1379">
        <f t="shared" si="3"/>
        <v>834</v>
      </c>
      <c r="L85" s="1379"/>
      <c r="M85" s="1379">
        <f t="shared" si="3"/>
        <v>144</v>
      </c>
    </row>
    <row r="86" spans="1:13" ht="24" customHeight="1">
      <c r="A86" s="2637" t="s">
        <v>54</v>
      </c>
      <c r="B86" s="2631"/>
      <c r="C86" s="2635"/>
      <c r="D86" s="1377"/>
      <c r="E86" s="1377"/>
      <c r="F86" s="1378"/>
      <c r="G86" s="1379">
        <v>212</v>
      </c>
      <c r="H86" s="1379">
        <v>-91</v>
      </c>
      <c r="I86" s="1365">
        <f t="shared" si="1"/>
        <v>121</v>
      </c>
      <c r="J86" s="1380"/>
      <c r="K86" s="1379">
        <v>-2446</v>
      </c>
      <c r="L86" s="1380"/>
      <c r="M86" s="962">
        <f t="shared" si="2"/>
        <v>-2325</v>
      </c>
    </row>
    <row r="87" spans="1:13" s="384" customFormat="1" ht="6.75" customHeight="1">
      <c r="A87" s="2652"/>
      <c r="B87" s="2634"/>
      <c r="C87" s="2634"/>
      <c r="D87" s="1399"/>
      <c r="E87" s="1399"/>
      <c r="F87" s="1400"/>
      <c r="G87" s="1401"/>
      <c r="H87" s="1401"/>
      <c r="I87" s="1401"/>
      <c r="J87" s="1400"/>
      <c r="K87" s="1401"/>
      <c r="L87" s="1400"/>
      <c r="M87" s="1401"/>
    </row>
    <row r="88" spans="1:13" ht="12.75" customHeight="1">
      <c r="A88" s="2641" t="s">
        <v>388</v>
      </c>
      <c r="B88" s="2635"/>
      <c r="C88" s="2635"/>
      <c r="D88" s="1377"/>
      <c r="E88" s="1377"/>
      <c r="F88" s="1378"/>
      <c r="G88" s="1153">
        <f>G78+G79+G80+G85+G86</f>
        <v>-211</v>
      </c>
      <c r="H88" s="1153">
        <f>H78+H79+H80+H85+H86</f>
        <v>37</v>
      </c>
      <c r="I88" s="1365">
        <f t="shared" si="1"/>
        <v>-174</v>
      </c>
      <c r="J88" s="1378"/>
      <c r="K88" s="1153">
        <f>K78+K79+K80+K85+K86</f>
        <v>-1397</v>
      </c>
      <c r="L88" s="1378"/>
      <c r="M88" s="962">
        <f t="shared" si="2"/>
        <v>-1571</v>
      </c>
    </row>
    <row r="89" spans="1:13" ht="3" customHeight="1">
      <c r="A89" s="2641"/>
      <c r="B89" s="2635"/>
      <c r="C89" s="2635"/>
      <c r="D89" s="1377"/>
      <c r="E89" s="1377"/>
      <c r="F89" s="1378"/>
      <c r="G89" s="1379"/>
      <c r="H89" s="1379"/>
      <c r="I89" s="1379"/>
      <c r="J89" s="1378"/>
      <c r="K89" s="1379"/>
      <c r="L89" s="1378"/>
      <c r="M89" s="1379"/>
    </row>
    <row r="90" spans="1:13" ht="12.75" customHeight="1">
      <c r="A90" s="2637" t="s">
        <v>48</v>
      </c>
      <c r="B90" s="2635"/>
      <c r="C90" s="2635"/>
      <c r="D90" s="1383"/>
      <c r="E90" s="1377"/>
      <c r="F90" s="1378"/>
      <c r="G90" s="1379">
        <v>158</v>
      </c>
      <c r="H90" s="1402"/>
      <c r="I90" s="1365">
        <f>SUM(G90:H90)</f>
        <v>158</v>
      </c>
      <c r="J90" s="1380"/>
      <c r="K90" s="1379">
        <v>-132</v>
      </c>
      <c r="L90" s="1380"/>
      <c r="M90" s="962">
        <f>SUM(I90:K90)</f>
        <v>26</v>
      </c>
    </row>
    <row r="91" spans="1:13" ht="12.75" customHeight="1">
      <c r="A91" s="2637" t="s">
        <v>1447</v>
      </c>
      <c r="B91" s="2635"/>
      <c r="C91" s="2635"/>
      <c r="D91" s="1383"/>
      <c r="E91" s="1377"/>
      <c r="F91" s="1378"/>
      <c r="G91" s="1379">
        <v>-33</v>
      </c>
      <c r="H91" s="1402"/>
      <c r="I91" s="1365">
        <f>SUM(G91:H91)</f>
        <v>-33</v>
      </c>
      <c r="J91" s="1380"/>
      <c r="K91" s="1379"/>
      <c r="L91" s="1380"/>
      <c r="M91" s="962">
        <f>SUM(I91:K91)</f>
        <v>-33</v>
      </c>
    </row>
    <row r="92" spans="1:13" ht="6.75" customHeight="1">
      <c r="A92" s="2637"/>
      <c r="B92" s="2635"/>
      <c r="C92" s="2635"/>
      <c r="D92" s="1383"/>
      <c r="E92" s="1377"/>
      <c r="F92" s="1378"/>
      <c r="G92" s="1384"/>
      <c r="H92" s="1384"/>
      <c r="I92" s="1384"/>
      <c r="J92" s="1378"/>
      <c r="K92" s="1384"/>
      <c r="L92" s="1378"/>
      <c r="M92" s="1384"/>
    </row>
    <row r="93" spans="1:13" s="384" customFormat="1" ht="14.25" customHeight="1" thickBot="1">
      <c r="A93" s="2642" t="s">
        <v>1490</v>
      </c>
      <c r="B93" s="2642"/>
      <c r="C93" s="2642"/>
      <c r="D93" s="1386"/>
      <c r="E93" s="1386"/>
      <c r="F93" s="1387"/>
      <c r="G93" s="1388">
        <f>G76+G88+G90+G91</f>
        <v>186</v>
      </c>
      <c r="H93" s="1388">
        <f>H76+H88+H90+H91</f>
        <v>928</v>
      </c>
      <c r="I93" s="1388">
        <f>I76+I88+I90+I91</f>
        <v>1114</v>
      </c>
      <c r="J93" s="1387"/>
      <c r="K93" s="1388">
        <f>K76+K88+K90+K91</f>
        <v>3805</v>
      </c>
      <c r="L93" s="1387"/>
      <c r="M93" s="1388">
        <f>M76+M88+M90+M91</f>
        <v>4919</v>
      </c>
    </row>
    <row r="94" spans="1:13" ht="27" customHeight="1">
      <c r="A94" s="2880" t="s">
        <v>636</v>
      </c>
      <c r="B94" s="2881"/>
      <c r="C94" s="2881"/>
      <c r="D94" s="2882"/>
      <c r="E94" s="2882"/>
      <c r="F94" s="2882"/>
      <c r="G94" s="2882"/>
      <c r="H94" s="2882"/>
      <c r="I94" s="2882"/>
      <c r="J94" s="2882"/>
      <c r="K94" s="2882"/>
      <c r="L94" s="2882"/>
      <c r="M94" s="2882"/>
    </row>
    <row r="95" spans="1:13" ht="12.75" customHeight="1">
      <c r="A95" s="2529" t="s">
        <v>1691</v>
      </c>
      <c r="B95" s="2528"/>
      <c r="C95" s="2528"/>
      <c r="D95" s="23"/>
      <c r="E95" s="23"/>
      <c r="F95" s="23"/>
      <c r="G95" s="187"/>
      <c r="H95" s="187"/>
      <c r="I95" s="187"/>
      <c r="J95" s="187"/>
      <c r="K95" s="187"/>
      <c r="L95" s="187"/>
      <c r="M95" s="866" t="s">
        <v>1292</v>
      </c>
    </row>
    <row r="96" spans="1:13" ht="12.75" customHeight="1">
      <c r="A96" s="2631"/>
      <c r="B96" s="2528"/>
      <c r="C96" s="2528"/>
      <c r="D96" s="23"/>
      <c r="E96" s="23"/>
      <c r="F96" s="23"/>
      <c r="G96" s="187"/>
      <c r="H96" s="187"/>
      <c r="I96" s="187"/>
      <c r="J96" s="187"/>
      <c r="K96" s="187"/>
      <c r="L96" s="187"/>
      <c r="M96" s="866" t="s">
        <v>1463</v>
      </c>
    </row>
    <row r="97" spans="1:13" ht="12.75" customHeight="1">
      <c r="A97" s="2529" t="s">
        <v>1708</v>
      </c>
      <c r="B97" s="2528"/>
      <c r="C97" s="2528"/>
      <c r="D97" s="23"/>
      <c r="E97" s="23"/>
      <c r="F97" s="23"/>
      <c r="G97" s="187"/>
      <c r="H97" s="187"/>
      <c r="I97" s="187"/>
      <c r="J97" s="187"/>
      <c r="K97" s="187"/>
      <c r="L97" s="187"/>
      <c r="M97" s="866"/>
    </row>
    <row r="98" spans="1:12" ht="22.5" customHeight="1">
      <c r="A98" s="2529" t="s">
        <v>1403</v>
      </c>
      <c r="B98" s="2623"/>
      <c r="C98" s="2623"/>
      <c r="D98" s="41"/>
      <c r="E98" s="189"/>
      <c r="F98" s="191"/>
      <c r="G98" s="191"/>
      <c r="H98" s="191"/>
      <c r="I98" s="191"/>
      <c r="J98" s="191"/>
      <c r="K98" s="191"/>
      <c r="L98" s="191"/>
    </row>
    <row r="99" spans="1:12" ht="13.5" customHeight="1">
      <c r="A99" s="2654" t="s">
        <v>1120</v>
      </c>
      <c r="B99" s="2875" t="s">
        <v>772</v>
      </c>
      <c r="C99" s="2875"/>
      <c r="D99" s="2876"/>
      <c r="E99" s="2876"/>
      <c r="F99" s="2876"/>
      <c r="G99" s="2876"/>
      <c r="H99" s="2876"/>
      <c r="I99" s="2876"/>
      <c r="J99" s="2876"/>
      <c r="K99" s="2876"/>
      <c r="L99" s="2876"/>
    </row>
    <row r="100" spans="1:12" ht="8.25" customHeight="1">
      <c r="A100" s="2528"/>
      <c r="B100" s="2655"/>
      <c r="C100" s="2655"/>
      <c r="D100" s="192"/>
      <c r="E100" s="193"/>
      <c r="F100" s="191"/>
      <c r="G100" s="191"/>
      <c r="H100" s="191"/>
      <c r="I100" s="191"/>
      <c r="J100" s="191"/>
      <c r="K100" s="191"/>
      <c r="L100" s="191"/>
    </row>
    <row r="101" spans="1:12" ht="18.75" customHeight="1">
      <c r="A101" s="2654" t="s">
        <v>1121</v>
      </c>
      <c r="B101" s="2862" t="s">
        <v>1258</v>
      </c>
      <c r="C101" s="2863"/>
      <c r="D101" s="2751"/>
      <c r="E101" s="2751"/>
      <c r="F101" s="2751"/>
      <c r="G101" s="2751"/>
      <c r="H101" s="191"/>
      <c r="I101" s="191"/>
      <c r="J101" s="191"/>
      <c r="K101" s="191"/>
      <c r="L101" s="191"/>
    </row>
    <row r="102" spans="1:13" ht="16.5" customHeight="1">
      <c r="A102" s="2643"/>
      <c r="B102" s="2655"/>
      <c r="C102" s="2165"/>
      <c r="D102" s="16"/>
      <c r="E102" s="16"/>
      <c r="F102" s="16"/>
      <c r="G102" s="16"/>
      <c r="H102" s="16"/>
      <c r="J102" s="195"/>
      <c r="K102" s="194" t="s">
        <v>1458</v>
      </c>
      <c r="L102" s="195"/>
      <c r="M102" s="196" t="s">
        <v>820</v>
      </c>
    </row>
    <row r="103" spans="1:13" ht="13.5" customHeight="1">
      <c r="A103" s="2654"/>
      <c r="B103" s="2656"/>
      <c r="C103" s="2533"/>
      <c r="D103" s="135"/>
      <c r="E103" s="135"/>
      <c r="F103" s="135"/>
      <c r="G103" s="135"/>
      <c r="H103" s="135"/>
      <c r="I103" s="181"/>
      <c r="J103" s="198"/>
      <c r="K103" s="197" t="s">
        <v>1400</v>
      </c>
      <c r="L103" s="198"/>
      <c r="M103" s="199" t="s">
        <v>1400</v>
      </c>
    </row>
    <row r="104" spans="1:13" ht="18.75" customHeight="1">
      <c r="A104" s="2654"/>
      <c r="B104" s="2657" t="s">
        <v>1433</v>
      </c>
      <c r="C104" s="568"/>
      <c r="D104" s="16"/>
      <c r="E104" s="16"/>
      <c r="F104" s="16"/>
      <c r="G104" s="16"/>
      <c r="H104" s="16"/>
      <c r="J104" s="16"/>
      <c r="K104" s="817">
        <v>-825</v>
      </c>
      <c r="L104" s="825"/>
      <c r="M104" s="823">
        <v>-544</v>
      </c>
    </row>
    <row r="105" spans="1:13" ht="18.75" customHeight="1">
      <c r="A105" s="563"/>
      <c r="B105" s="569" t="s">
        <v>1434</v>
      </c>
      <c r="C105" s="570"/>
      <c r="D105" s="135"/>
      <c r="E105" s="135"/>
      <c r="F105" s="135"/>
      <c r="G105" s="135"/>
      <c r="H105" s="135"/>
      <c r="I105" s="181"/>
      <c r="J105" s="135"/>
      <c r="K105" s="826">
        <v>472</v>
      </c>
      <c r="L105" s="827"/>
      <c r="M105" s="822">
        <v>308</v>
      </c>
    </row>
    <row r="106" spans="1:13" ht="18.75" customHeight="1">
      <c r="A106" s="563"/>
      <c r="B106" s="567" t="s">
        <v>773</v>
      </c>
      <c r="C106" s="568"/>
      <c r="D106" s="16"/>
      <c r="E106" s="16"/>
      <c r="F106" s="16"/>
      <c r="G106" s="16"/>
      <c r="H106" s="16"/>
      <c r="J106" s="16"/>
      <c r="K106" s="817">
        <f>SUM(K104:K105)</f>
        <v>-353</v>
      </c>
      <c r="L106" s="825"/>
      <c r="M106" s="823">
        <f>SUM(M104:M105)</f>
        <v>-236</v>
      </c>
    </row>
    <row r="107" spans="1:13" ht="18.75" customHeight="1">
      <c r="A107" s="563"/>
      <c r="B107" s="200" t="s">
        <v>1471</v>
      </c>
      <c r="C107" s="181"/>
      <c r="D107" s="181"/>
      <c r="E107" s="181"/>
      <c r="F107" s="181"/>
      <c r="G107" s="181"/>
      <c r="H107" s="181"/>
      <c r="I107" s="181"/>
      <c r="J107" s="181"/>
      <c r="K107" s="817">
        <v>1290</v>
      </c>
      <c r="L107" s="828"/>
      <c r="M107" s="823">
        <v>1094</v>
      </c>
    </row>
    <row r="108" spans="1:13" ht="19.5" customHeight="1" thickBot="1">
      <c r="A108" s="563"/>
      <c r="B108" s="201" t="s">
        <v>1453</v>
      </c>
      <c r="C108" s="202"/>
      <c r="D108" s="202"/>
      <c r="E108" s="202"/>
      <c r="F108" s="202"/>
      <c r="G108" s="202"/>
      <c r="H108" s="202"/>
      <c r="I108" s="202"/>
      <c r="J108" s="202"/>
      <c r="K108" s="824">
        <f>SUM(K106:K107)</f>
        <v>937</v>
      </c>
      <c r="L108" s="829"/>
      <c r="M108" s="830">
        <f>SUM(M106:M107)</f>
        <v>858</v>
      </c>
    </row>
    <row r="109" spans="1:12" ht="14.25">
      <c r="A109" s="23"/>
      <c r="B109" s="192"/>
      <c r="C109" s="192"/>
      <c r="D109" s="192"/>
      <c r="E109" s="193"/>
      <c r="F109" s="191"/>
      <c r="G109" s="191"/>
      <c r="H109" s="191"/>
      <c r="I109" s="191"/>
      <c r="J109" s="191"/>
      <c r="K109" s="191"/>
      <c r="L109" s="191"/>
    </row>
    <row r="110" spans="1:12" ht="14.25">
      <c r="A110" s="572" t="s">
        <v>1122</v>
      </c>
      <c r="B110" s="387" t="s">
        <v>1491</v>
      </c>
      <c r="C110" s="387"/>
      <c r="D110" s="387"/>
      <c r="E110" s="387"/>
      <c r="F110" s="385"/>
      <c r="G110" s="385"/>
      <c r="H110" s="385"/>
      <c r="I110" s="385"/>
      <c r="J110" s="385"/>
      <c r="K110" s="385"/>
      <c r="L110" s="389"/>
    </row>
    <row r="111" spans="1:13" ht="25.5">
      <c r="A111" s="188"/>
      <c r="B111" s="387"/>
      <c r="C111" s="387"/>
      <c r="D111" s="387"/>
      <c r="E111" s="387"/>
      <c r="F111" s="385"/>
      <c r="G111" s="385"/>
      <c r="H111" s="385"/>
      <c r="J111" s="385"/>
      <c r="K111" s="1160" t="s">
        <v>1492</v>
      </c>
      <c r="L111" s="389"/>
      <c r="M111" s="391" t="s">
        <v>662</v>
      </c>
    </row>
    <row r="112" spans="1:13" ht="14.25">
      <c r="A112" s="188"/>
      <c r="B112" s="387"/>
      <c r="C112" s="387"/>
      <c r="D112" s="387"/>
      <c r="E112" s="387"/>
      <c r="F112" s="385"/>
      <c r="G112" s="385"/>
      <c r="H112" s="385"/>
      <c r="J112" s="385"/>
      <c r="K112" s="1159" t="s">
        <v>1493</v>
      </c>
      <c r="L112" s="389"/>
      <c r="M112" s="391" t="s">
        <v>1495</v>
      </c>
    </row>
    <row r="113" spans="1:13" ht="14.25">
      <c r="A113" s="188"/>
      <c r="B113" s="387"/>
      <c r="C113" s="387"/>
      <c r="D113" s="387"/>
      <c r="E113" s="387"/>
      <c r="F113" s="385"/>
      <c r="G113" s="385"/>
      <c r="H113" s="385"/>
      <c r="I113" s="161" t="s">
        <v>1441</v>
      </c>
      <c r="J113" s="385"/>
      <c r="K113" s="1159" t="s">
        <v>723</v>
      </c>
      <c r="L113" s="389"/>
      <c r="M113" s="391" t="s">
        <v>1496</v>
      </c>
    </row>
    <row r="114" spans="1:13" ht="14.25">
      <c r="A114" s="188"/>
      <c r="B114" s="387"/>
      <c r="C114" s="387"/>
      <c r="D114" s="387"/>
      <c r="E114" s="387"/>
      <c r="F114" s="385"/>
      <c r="G114" s="385"/>
      <c r="H114" s="385"/>
      <c r="I114" s="161" t="s">
        <v>881</v>
      </c>
      <c r="J114" s="385"/>
      <c r="K114" s="385" t="s">
        <v>1494</v>
      </c>
      <c r="L114" s="389"/>
      <c r="M114" s="391" t="s">
        <v>1497</v>
      </c>
    </row>
    <row r="115" spans="1:13" ht="14.25">
      <c r="A115" s="188"/>
      <c r="B115" s="390"/>
      <c r="C115" s="390"/>
      <c r="D115" s="390"/>
      <c r="E115" s="390"/>
      <c r="F115" s="1161"/>
      <c r="G115" s="1161"/>
      <c r="H115" s="1161"/>
      <c r="I115" s="159" t="s">
        <v>1400</v>
      </c>
      <c r="J115" s="1161"/>
      <c r="K115" s="159" t="s">
        <v>1400</v>
      </c>
      <c r="L115" s="1162"/>
      <c r="M115" s="159" t="s">
        <v>1400</v>
      </c>
    </row>
    <row r="116" spans="1:12" ht="14.25">
      <c r="A116" s="188"/>
      <c r="B116" s="387"/>
      <c r="C116" s="387"/>
      <c r="D116" s="387"/>
      <c r="E116" s="387"/>
      <c r="F116" s="385"/>
      <c r="G116" s="385"/>
      <c r="H116" s="385"/>
      <c r="I116" s="385"/>
      <c r="J116" s="385"/>
      <c r="K116" s="385"/>
      <c r="L116" s="389"/>
    </row>
    <row r="117" spans="1:13" ht="14.25">
      <c r="A117" s="188"/>
      <c r="B117" s="387" t="s">
        <v>1408</v>
      </c>
      <c r="C117" s="387"/>
      <c r="D117" s="387"/>
      <c r="E117" s="387"/>
      <c r="F117" s="385"/>
      <c r="G117" s="385"/>
      <c r="H117" s="385"/>
      <c r="I117" s="385">
        <v>-243</v>
      </c>
      <c r="J117" s="385"/>
      <c r="K117" s="385">
        <v>1362</v>
      </c>
      <c r="L117" s="389"/>
      <c r="M117" s="145">
        <v>18</v>
      </c>
    </row>
    <row r="118" spans="1:13" ht="14.25">
      <c r="A118" s="188"/>
      <c r="B118" s="387" t="s">
        <v>353</v>
      </c>
      <c r="C118" s="387"/>
      <c r="D118" s="387"/>
      <c r="E118" s="387"/>
      <c r="F118" s="385"/>
      <c r="G118" s="385"/>
      <c r="H118" s="385"/>
      <c r="I118" s="385">
        <v>-289</v>
      </c>
      <c r="J118" s="385"/>
      <c r="K118" s="385">
        <v>716</v>
      </c>
      <c r="L118" s="389"/>
      <c r="M118" s="145">
        <v>40</v>
      </c>
    </row>
    <row r="119" spans="1:13" ht="14.25">
      <c r="A119" s="188"/>
      <c r="B119" s="386" t="s">
        <v>854</v>
      </c>
      <c r="C119" s="387"/>
      <c r="D119" s="387"/>
      <c r="E119" s="387"/>
      <c r="F119" s="385"/>
      <c r="G119" s="385"/>
      <c r="H119" s="385"/>
      <c r="I119" s="385">
        <v>-293</v>
      </c>
      <c r="J119" s="385"/>
      <c r="K119" s="385">
        <v>947</v>
      </c>
      <c r="L119" s="389"/>
      <c r="M119" s="145">
        <v>31</v>
      </c>
    </row>
    <row r="120" spans="1:13" ht="15" thickBot="1">
      <c r="A120" s="188"/>
      <c r="B120" s="388"/>
      <c r="C120" s="388"/>
      <c r="D120" s="388"/>
      <c r="E120" s="388"/>
      <c r="F120" s="1163"/>
      <c r="G120" s="1163"/>
      <c r="H120" s="1163"/>
      <c r="I120" s="1163">
        <f>SUM(I117:I119)</f>
        <v>-825</v>
      </c>
      <c r="J120" s="1163"/>
      <c r="K120" s="1163">
        <f>SUM(K117:K119)</f>
        <v>3025</v>
      </c>
      <c r="L120" s="1164"/>
      <c r="M120" s="1151">
        <v>27</v>
      </c>
    </row>
    <row r="121" spans="1:12" ht="14.25">
      <c r="A121" s="188"/>
      <c r="B121" s="387"/>
      <c r="C121" s="387"/>
      <c r="D121" s="387"/>
      <c r="E121" s="387"/>
      <c r="F121" s="385"/>
      <c r="G121" s="385"/>
      <c r="H121" s="385"/>
      <c r="I121" s="385"/>
      <c r="J121" s="385"/>
      <c r="K121" s="385"/>
      <c r="L121" s="389"/>
    </row>
    <row r="122" spans="1:13" ht="25.5" customHeight="1">
      <c r="A122" s="563" t="s">
        <v>1123</v>
      </c>
      <c r="B122" s="2859" t="s">
        <v>389</v>
      </c>
      <c r="C122" s="2859"/>
      <c r="D122" s="2859"/>
      <c r="E122" s="2859"/>
      <c r="F122" s="2859"/>
      <c r="G122" s="2859"/>
      <c r="H122" s="2859"/>
      <c r="I122" s="2859"/>
      <c r="J122" s="2859"/>
      <c r="K122" s="2859"/>
      <c r="L122" s="2859"/>
      <c r="M122" s="2860"/>
    </row>
    <row r="123" spans="1:13" ht="9.75" customHeight="1">
      <c r="A123" s="865"/>
      <c r="B123" s="772"/>
      <c r="C123" s="772"/>
      <c r="D123" s="772"/>
      <c r="E123" s="772"/>
      <c r="F123" s="772"/>
      <c r="G123" s="772"/>
      <c r="H123" s="772"/>
      <c r="I123" s="772"/>
      <c r="J123" s="772"/>
      <c r="K123" s="772"/>
      <c r="L123" s="772"/>
      <c r="M123" s="532"/>
    </row>
    <row r="124" spans="1:13" ht="14.25" customHeight="1">
      <c r="A124" s="563" t="s">
        <v>1124</v>
      </c>
      <c r="B124" s="2864" t="s">
        <v>1091</v>
      </c>
      <c r="C124" s="2864"/>
      <c r="D124" s="2864"/>
      <c r="E124" s="2864"/>
      <c r="F124" s="2864"/>
      <c r="G124" s="2864"/>
      <c r="H124" s="2864"/>
      <c r="I124" s="2864"/>
      <c r="J124" s="2864"/>
      <c r="K124" s="2864"/>
      <c r="L124" s="2864"/>
      <c r="M124" s="532"/>
    </row>
    <row r="125" spans="1:13" ht="15" customHeight="1">
      <c r="A125" s="573"/>
      <c r="B125" s="532"/>
      <c r="C125" s="532"/>
      <c r="D125" s="532"/>
      <c r="E125" s="532"/>
      <c r="F125" s="532"/>
      <c r="G125" s="532"/>
      <c r="H125" s="532"/>
      <c r="I125" s="532"/>
      <c r="J125" s="532"/>
      <c r="K125" s="532"/>
      <c r="L125" s="532"/>
      <c r="M125" s="532"/>
    </row>
    <row r="126" spans="1:13" ht="14.25">
      <c r="A126" s="574" t="s">
        <v>1125</v>
      </c>
      <c r="B126" s="2861" t="s">
        <v>116</v>
      </c>
      <c r="C126" s="2861"/>
      <c r="D126" s="2861"/>
      <c r="E126" s="2861"/>
      <c r="F126" s="2861"/>
      <c r="G126" s="2861"/>
      <c r="H126" s="2861"/>
      <c r="I126" s="2861"/>
      <c r="J126" s="2861"/>
      <c r="K126" s="2861"/>
      <c r="L126" s="2861"/>
      <c r="M126" s="2861"/>
    </row>
    <row r="127" spans="1:13" ht="29.25" customHeight="1">
      <c r="A127" s="574"/>
      <c r="B127" s="2861" t="s">
        <v>1677</v>
      </c>
      <c r="C127" s="2861"/>
      <c r="D127" s="2861"/>
      <c r="E127" s="2861"/>
      <c r="F127" s="2861"/>
      <c r="G127" s="2861"/>
      <c r="H127" s="2861"/>
      <c r="I127" s="2861"/>
      <c r="J127" s="2861"/>
      <c r="K127" s="2861"/>
      <c r="L127" s="2861"/>
      <c r="M127" s="2861"/>
    </row>
    <row r="128" spans="1:16" ht="14.25">
      <c r="A128" s="532"/>
      <c r="B128" s="2834"/>
      <c r="C128" s="2834"/>
      <c r="D128" s="2834"/>
      <c r="E128" s="195"/>
      <c r="F128" s="195"/>
      <c r="G128" s="2676" t="s">
        <v>1261</v>
      </c>
      <c r="H128" s="2676"/>
      <c r="I128" s="2676"/>
      <c r="J128" s="2676"/>
      <c r="K128" s="2676"/>
      <c r="L128" s="1580"/>
      <c r="M128" s="1580"/>
      <c r="N128" s="384"/>
      <c r="O128" s="817"/>
      <c r="P128" s="187"/>
    </row>
    <row r="129" spans="1:18" ht="14.25">
      <c r="A129" s="532"/>
      <c r="B129" s="2834"/>
      <c r="C129" s="195"/>
      <c r="D129" s="195"/>
      <c r="E129" s="195"/>
      <c r="F129" s="195"/>
      <c r="J129" s="131"/>
      <c r="K129" s="131" t="s">
        <v>1440</v>
      </c>
      <c r="L129" s="131"/>
      <c r="M129" s="131" t="s">
        <v>556</v>
      </c>
      <c r="N129" s="384"/>
      <c r="O129" s="384"/>
      <c r="P129" s="384"/>
      <c r="Q129" s="817"/>
      <c r="R129" s="187"/>
    </row>
    <row r="130" spans="1:18" ht="14.25">
      <c r="A130" s="532"/>
      <c r="B130" s="2834"/>
      <c r="C130" s="195"/>
      <c r="D130" s="195"/>
      <c r="E130" s="195"/>
      <c r="F130" s="195"/>
      <c r="G130" s="131" t="s">
        <v>1441</v>
      </c>
      <c r="H130" s="131" t="s">
        <v>1442</v>
      </c>
      <c r="I130" s="131" t="s">
        <v>1366</v>
      </c>
      <c r="J130" s="510"/>
      <c r="K130" s="510" t="s">
        <v>791</v>
      </c>
      <c r="L130" s="510"/>
      <c r="M130" s="510" t="s">
        <v>66</v>
      </c>
      <c r="N130" s="384"/>
      <c r="O130" s="384"/>
      <c r="P130" s="384"/>
      <c r="Q130" s="817"/>
      <c r="R130" s="187"/>
    </row>
    <row r="131" spans="1:18" ht="14.25">
      <c r="A131" s="532"/>
      <c r="B131" s="2834"/>
      <c r="C131" s="195"/>
      <c r="D131" s="195"/>
      <c r="E131" s="195"/>
      <c r="F131" s="195"/>
      <c r="G131" s="510" t="s">
        <v>881</v>
      </c>
      <c r="H131" s="510" t="s">
        <v>882</v>
      </c>
      <c r="I131" s="510" t="s">
        <v>1262</v>
      </c>
      <c r="J131" s="511"/>
      <c r="K131" s="510" t="s">
        <v>568</v>
      </c>
      <c r="L131" s="510"/>
      <c r="M131" s="510" t="s">
        <v>568</v>
      </c>
      <c r="N131" s="384"/>
      <c r="O131" s="384"/>
      <c r="P131" s="384"/>
      <c r="Q131" s="817"/>
      <c r="R131" s="187"/>
    </row>
    <row r="132" spans="1:18" ht="14.25">
      <c r="A132" s="532"/>
      <c r="B132" s="198"/>
      <c r="C132" s="198"/>
      <c r="D132" s="198"/>
      <c r="E132" s="198"/>
      <c r="F132" s="198"/>
      <c r="G132" s="197" t="s">
        <v>1400</v>
      </c>
      <c r="H132" s="197" t="s">
        <v>1400</v>
      </c>
      <c r="I132" s="197" t="s">
        <v>1400</v>
      </c>
      <c r="J132" s="197"/>
      <c r="K132" s="197" t="s">
        <v>1400</v>
      </c>
      <c r="L132" s="197"/>
      <c r="M132" s="197" t="s">
        <v>1400</v>
      </c>
      <c r="N132" s="384"/>
      <c r="O132" s="384"/>
      <c r="P132" s="384"/>
      <c r="Q132" s="817"/>
      <c r="R132" s="187"/>
    </row>
    <row r="133" spans="1:18" ht="13.5" customHeight="1">
      <c r="A133" s="532"/>
      <c r="B133" s="2872" t="s">
        <v>325</v>
      </c>
      <c r="C133" s="2872"/>
      <c r="D133" s="2872"/>
      <c r="E133" s="2872"/>
      <c r="F133" s="2872"/>
      <c r="G133" s="1559">
        <v>-404</v>
      </c>
      <c r="H133" s="1559"/>
      <c r="I133" s="1559">
        <v>-404</v>
      </c>
      <c r="J133" s="1559"/>
      <c r="K133" s="1559">
        <v>353</v>
      </c>
      <c r="L133" s="1559"/>
      <c r="M133" s="1559">
        <v>-51</v>
      </c>
      <c r="N133" s="384"/>
      <c r="O133" s="384"/>
      <c r="P133" s="384"/>
      <c r="Q133" s="817"/>
      <c r="R133" s="187"/>
    </row>
    <row r="134" spans="1:18" ht="14.25">
      <c r="A134" s="532"/>
      <c r="B134" s="2834" t="s">
        <v>326</v>
      </c>
      <c r="C134" s="2834"/>
      <c r="D134" s="2834"/>
      <c r="E134" s="195"/>
      <c r="F134" s="195"/>
      <c r="G134" s="1559">
        <v>137</v>
      </c>
      <c r="H134" s="1559">
        <v>-137</v>
      </c>
      <c r="I134" s="1559">
        <v>0</v>
      </c>
      <c r="J134" s="1559"/>
      <c r="K134" s="1559">
        <v>11</v>
      </c>
      <c r="L134" s="1559"/>
      <c r="M134" s="1559">
        <v>11</v>
      </c>
      <c r="N134" s="384"/>
      <c r="O134" s="384"/>
      <c r="P134" s="384"/>
      <c r="Q134" s="817"/>
      <c r="R134" s="187"/>
    </row>
    <row r="135" spans="1:18" ht="14.25">
      <c r="A135" s="532"/>
      <c r="B135" s="2865" t="s">
        <v>118</v>
      </c>
      <c r="C135" s="2865"/>
      <c r="D135" s="2865"/>
      <c r="E135" s="198"/>
      <c r="F135" s="198"/>
      <c r="G135" s="1563">
        <v>157</v>
      </c>
      <c r="H135" s="1563" t="s">
        <v>580</v>
      </c>
      <c r="I135" s="1563">
        <v>157</v>
      </c>
      <c r="J135" s="1563"/>
      <c r="K135" s="1563">
        <v>-157</v>
      </c>
      <c r="L135" s="1563"/>
      <c r="M135" s="1563" t="s">
        <v>580</v>
      </c>
      <c r="N135" s="384"/>
      <c r="O135" s="384"/>
      <c r="P135" s="384"/>
      <c r="Q135" s="817"/>
      <c r="R135" s="187"/>
    </row>
    <row r="136" spans="1:18" ht="14.25">
      <c r="A136" s="532"/>
      <c r="B136" s="2865" t="s">
        <v>1263</v>
      </c>
      <c r="C136" s="2865"/>
      <c r="D136" s="2865"/>
      <c r="E136" s="198"/>
      <c r="F136" s="198"/>
      <c r="G136" s="1563">
        <v>-110</v>
      </c>
      <c r="H136" s="1563">
        <v>-137</v>
      </c>
      <c r="I136" s="1563">
        <v>-247</v>
      </c>
      <c r="J136" s="1563"/>
      <c r="K136" s="1563">
        <v>207</v>
      </c>
      <c r="L136" s="1563"/>
      <c r="M136" s="1563">
        <v>-40</v>
      </c>
      <c r="N136" s="384"/>
      <c r="O136" s="384"/>
      <c r="P136" s="384"/>
      <c r="Q136" s="817"/>
      <c r="R136" s="187"/>
    </row>
    <row r="137" spans="1:18" ht="14.25">
      <c r="A137" s="532"/>
      <c r="B137" s="195"/>
      <c r="C137" s="195"/>
      <c r="D137" s="195"/>
      <c r="E137" s="195"/>
      <c r="F137" s="195"/>
      <c r="G137" s="1559"/>
      <c r="H137" s="1559"/>
      <c r="I137" s="1559"/>
      <c r="J137" s="1559"/>
      <c r="K137" s="1559"/>
      <c r="L137" s="1559"/>
      <c r="M137" s="1559"/>
      <c r="N137" s="384"/>
      <c r="O137" s="384"/>
      <c r="P137" s="384"/>
      <c r="Q137" s="817"/>
      <c r="R137" s="187"/>
    </row>
    <row r="138" spans="1:18" ht="14.25">
      <c r="A138" s="532"/>
      <c r="B138" s="2865" t="s">
        <v>1293</v>
      </c>
      <c r="C138" s="2865"/>
      <c r="D138" s="2865"/>
      <c r="E138" s="198"/>
      <c r="F138" s="198"/>
      <c r="G138" s="1563">
        <v>-77</v>
      </c>
      <c r="H138" s="1563"/>
      <c r="I138" s="1563">
        <v>-77</v>
      </c>
      <c r="J138" s="1563"/>
      <c r="K138" s="1563">
        <v>77</v>
      </c>
      <c r="L138" s="1563"/>
      <c r="M138" s="1563">
        <v>0</v>
      </c>
      <c r="N138" s="384"/>
      <c r="O138" s="384"/>
      <c r="P138" s="384"/>
      <c r="Q138" s="817"/>
      <c r="R138" s="187"/>
    </row>
    <row r="139" spans="1:18" ht="14.25">
      <c r="A139" s="532"/>
      <c r="B139" s="2865" t="s">
        <v>556</v>
      </c>
      <c r="C139" s="2865"/>
      <c r="D139" s="2865"/>
      <c r="E139" s="198"/>
      <c r="F139" s="198"/>
      <c r="G139" s="1563">
        <v>-187</v>
      </c>
      <c r="H139" s="1563">
        <v>-137</v>
      </c>
      <c r="I139" s="1563">
        <v>-324</v>
      </c>
      <c r="J139" s="1563"/>
      <c r="K139" s="1563">
        <v>284</v>
      </c>
      <c r="L139" s="1563"/>
      <c r="M139" s="1563">
        <v>-40</v>
      </c>
      <c r="N139" s="384"/>
      <c r="O139" s="384"/>
      <c r="P139" s="384"/>
      <c r="Q139" s="817"/>
      <c r="R139" s="187"/>
    </row>
    <row r="140" spans="1:13" ht="14.25">
      <c r="A140" s="532"/>
      <c r="B140" s="195"/>
      <c r="C140" s="601"/>
      <c r="D140" s="601"/>
      <c r="E140" s="601"/>
      <c r="F140" s="601"/>
      <c r="G140" s="601"/>
      <c r="H140" s="1577"/>
      <c r="I140" s="1577"/>
      <c r="J140" s="1577"/>
      <c r="K140" s="817"/>
      <c r="L140" s="187"/>
      <c r="M140" s="532"/>
    </row>
    <row r="141" spans="1:13" ht="90.75" customHeight="1">
      <c r="A141" s="532"/>
      <c r="B141" s="1564" t="s">
        <v>327</v>
      </c>
      <c r="C141" s="2807" t="s">
        <v>1294</v>
      </c>
      <c r="D141" s="2866"/>
      <c r="E141" s="2866"/>
      <c r="F141" s="2866"/>
      <c r="G141" s="2866"/>
      <c r="H141" s="2866"/>
      <c r="I141" s="2866"/>
      <c r="J141" s="2866"/>
      <c r="K141" s="2866"/>
      <c r="L141" s="2866"/>
      <c r="M141" s="2866"/>
    </row>
    <row r="142" spans="1:13" ht="9" customHeight="1">
      <c r="A142" s="532"/>
      <c r="B142" s="1564"/>
      <c r="C142" s="63"/>
      <c r="D142" s="63"/>
      <c r="E142" s="63"/>
      <c r="F142" s="63"/>
      <c r="G142" s="63"/>
      <c r="H142" s="1581"/>
      <c r="I142" s="1581"/>
      <c r="J142" s="1581"/>
      <c r="K142" s="1565"/>
      <c r="L142" s="1566"/>
      <c r="M142" s="87"/>
    </row>
    <row r="143" spans="1:13" ht="41.25" customHeight="1">
      <c r="A143" s="532"/>
      <c r="B143" s="1564">
        <v>2</v>
      </c>
      <c r="C143" s="2807" t="s">
        <v>323</v>
      </c>
      <c r="D143" s="2866"/>
      <c r="E143" s="2866"/>
      <c r="F143" s="2866"/>
      <c r="G143" s="2866"/>
      <c r="H143" s="2866"/>
      <c r="I143" s="2866"/>
      <c r="J143" s="2866"/>
      <c r="K143" s="2866"/>
      <c r="L143" s="2866"/>
      <c r="M143" s="2866"/>
    </row>
    <row r="144" spans="1:13" ht="8.25" customHeight="1">
      <c r="A144" s="532"/>
      <c r="B144" s="1564"/>
      <c r="C144" s="63"/>
      <c r="D144" s="63"/>
      <c r="E144" s="63"/>
      <c r="F144" s="63"/>
      <c r="G144" s="63"/>
      <c r="H144" s="1581"/>
      <c r="I144" s="1581"/>
      <c r="J144" s="1581"/>
      <c r="K144" s="1565"/>
      <c r="L144" s="1566"/>
      <c r="M144" s="87"/>
    </row>
    <row r="145" spans="1:13" ht="17.25" customHeight="1">
      <c r="A145" s="532"/>
      <c r="B145" s="1564">
        <v>3</v>
      </c>
      <c r="C145" s="2807" t="s">
        <v>117</v>
      </c>
      <c r="D145" s="2866"/>
      <c r="E145" s="2866"/>
      <c r="F145" s="2866"/>
      <c r="G145" s="2866"/>
      <c r="H145" s="2866"/>
      <c r="I145" s="2866"/>
      <c r="J145" s="2866"/>
      <c r="K145" s="2866"/>
      <c r="L145" s="2866"/>
      <c r="M145" s="2866"/>
    </row>
    <row r="146" spans="1:13" ht="8.25" customHeight="1">
      <c r="A146" s="532"/>
      <c r="B146" s="1564"/>
      <c r="C146" s="63"/>
      <c r="D146" s="63"/>
      <c r="E146" s="63"/>
      <c r="F146" s="63"/>
      <c r="G146" s="63"/>
      <c r="H146" s="1581"/>
      <c r="I146" s="1581"/>
      <c r="J146" s="1581"/>
      <c r="K146" s="1565"/>
      <c r="L146" s="1566"/>
      <c r="M146" s="87"/>
    </row>
    <row r="147" spans="1:13" ht="21" customHeight="1">
      <c r="A147" s="532"/>
      <c r="B147" s="1564">
        <v>4</v>
      </c>
      <c r="C147" s="1564" t="s">
        <v>324</v>
      </c>
      <c r="D147" s="63"/>
      <c r="E147" s="63"/>
      <c r="F147" s="63"/>
      <c r="G147" s="63"/>
      <c r="H147" s="1581"/>
      <c r="I147" s="1581"/>
      <c r="J147" s="1581"/>
      <c r="K147" s="1565"/>
      <c r="L147" s="1566"/>
      <c r="M147" s="87"/>
    </row>
    <row r="148" spans="1:13" ht="16.5" customHeight="1">
      <c r="A148" s="574" t="s">
        <v>1126</v>
      </c>
      <c r="B148" s="2864" t="s">
        <v>1447</v>
      </c>
      <c r="C148" s="2834"/>
      <c r="D148" s="2834"/>
      <c r="E148" s="2834"/>
      <c r="F148" s="2834"/>
      <c r="G148" s="2834"/>
      <c r="H148" s="2834"/>
      <c r="I148" s="2834"/>
      <c r="J148" s="2834"/>
      <c r="K148" s="2834"/>
      <c r="L148" s="2834"/>
      <c r="M148" s="532"/>
    </row>
    <row r="149" spans="1:15" ht="14.25">
      <c r="A149" s="532"/>
      <c r="B149" s="772"/>
      <c r="C149" s="195"/>
      <c r="D149" s="195"/>
      <c r="E149" s="195"/>
      <c r="F149" s="195"/>
      <c r="G149" s="195"/>
      <c r="H149" s="195"/>
      <c r="I149" s="195"/>
      <c r="J149" s="195"/>
      <c r="K149" s="195"/>
      <c r="L149" s="195"/>
      <c r="M149" s="194" t="s">
        <v>1458</v>
      </c>
      <c r="N149" s="195"/>
      <c r="O149" s="532"/>
    </row>
    <row r="150" spans="1:15" ht="14.25">
      <c r="A150" s="532"/>
      <c r="B150" s="772"/>
      <c r="C150" s="195"/>
      <c r="D150" s="195"/>
      <c r="E150" s="195"/>
      <c r="F150" s="195"/>
      <c r="G150" s="382"/>
      <c r="H150" s="532"/>
      <c r="I150" s="532"/>
      <c r="J150" s="532"/>
      <c r="K150" s="382"/>
      <c r="L150" s="382"/>
      <c r="M150" s="623" t="s">
        <v>1459</v>
      </c>
      <c r="N150" s="382"/>
      <c r="O150" s="532"/>
    </row>
    <row r="151" spans="1:15" ht="14.25">
      <c r="A151" s="532"/>
      <c r="B151" s="772"/>
      <c r="C151" s="195"/>
      <c r="D151" s="195"/>
      <c r="E151" s="195"/>
      <c r="F151" s="195"/>
      <c r="G151" s="198"/>
      <c r="H151" s="198"/>
      <c r="I151" s="198"/>
      <c r="J151" s="198"/>
      <c r="K151" s="198"/>
      <c r="L151" s="200"/>
      <c r="M151" s="624" t="s">
        <v>1400</v>
      </c>
      <c r="N151" s="1577"/>
      <c r="O151" s="532"/>
    </row>
    <row r="152" spans="1:15" ht="14.25">
      <c r="A152" s="532"/>
      <c r="B152" s="2870" t="s">
        <v>28</v>
      </c>
      <c r="C152" s="2871"/>
      <c r="D152" s="2871"/>
      <c r="E152" s="2871"/>
      <c r="F152" s="2871"/>
      <c r="G152" s="1579"/>
      <c r="H152" s="1579"/>
      <c r="I152" s="1579"/>
      <c r="J152" s="1579"/>
      <c r="K152" s="1579"/>
      <c r="L152" s="195"/>
      <c r="M152" s="817">
        <v>-35</v>
      </c>
      <c r="N152" s="187"/>
      <c r="O152" s="532"/>
    </row>
    <row r="153" spans="1:15" ht="14.25">
      <c r="A153" s="532"/>
      <c r="B153" s="2868" t="s">
        <v>1448</v>
      </c>
      <c r="C153" s="2869"/>
      <c r="D153" s="2869"/>
      <c r="E153" s="2869"/>
      <c r="F153" s="2869"/>
      <c r="G153" s="1513"/>
      <c r="H153" s="1513"/>
      <c r="I153" s="1513"/>
      <c r="J153" s="1513"/>
      <c r="K153" s="1513"/>
      <c r="L153" s="200"/>
      <c r="M153" s="817">
        <v>39</v>
      </c>
      <c r="N153" s="187"/>
      <c r="O153" s="532"/>
    </row>
    <row r="154" spans="1:15" ht="15" thickBot="1">
      <c r="A154" s="532"/>
      <c r="B154" s="512"/>
      <c r="C154" s="512"/>
      <c r="D154" s="512"/>
      <c r="E154" s="512"/>
      <c r="F154" s="512"/>
      <c r="G154" s="512"/>
      <c r="H154" s="512"/>
      <c r="I154" s="512"/>
      <c r="J154" s="512"/>
      <c r="K154" s="512"/>
      <c r="L154" s="201"/>
      <c r="M154" s="824">
        <f>SUM(M152:M153)</f>
        <v>4</v>
      </c>
      <c r="N154" s="187"/>
      <c r="O154" s="532"/>
    </row>
    <row r="155" spans="1:13" ht="14.25">
      <c r="A155" s="532"/>
      <c r="B155" s="1577"/>
      <c r="C155" s="1577"/>
      <c r="D155" s="1577"/>
      <c r="E155" s="1577"/>
      <c r="F155" s="1577"/>
      <c r="G155" s="1577"/>
      <c r="H155" s="1577"/>
      <c r="I155" s="1577"/>
      <c r="J155" s="1577"/>
      <c r="K155" s="817"/>
      <c r="L155" s="187"/>
      <c r="M155" s="532"/>
    </row>
    <row r="156" spans="1:13" ht="31.5" customHeight="1">
      <c r="A156" s="563" t="s">
        <v>1127</v>
      </c>
      <c r="B156" s="2867" t="s">
        <v>71</v>
      </c>
      <c r="C156" s="2867"/>
      <c r="D156" s="2867"/>
      <c r="E156" s="2867"/>
      <c r="F156" s="2867"/>
      <c r="G156" s="2867"/>
      <c r="H156" s="2867"/>
      <c r="I156" s="2867"/>
      <c r="J156" s="2867"/>
      <c r="K156" s="2867"/>
      <c r="L156" s="2867"/>
      <c r="M156" s="2867"/>
    </row>
    <row r="157" spans="1:13" ht="14.25">
      <c r="A157" s="563"/>
      <c r="B157" s="772"/>
      <c r="C157" s="195"/>
      <c r="D157" s="195"/>
      <c r="E157" s="195"/>
      <c r="F157" s="195"/>
      <c r="G157" s="195"/>
      <c r="H157" s="195"/>
      <c r="I157" s="532"/>
      <c r="J157" s="195"/>
      <c r="K157" s="194" t="s">
        <v>1458</v>
      </c>
      <c r="L157" s="601"/>
      <c r="M157" s="196" t="s">
        <v>820</v>
      </c>
    </row>
    <row r="158" spans="1:13" ht="14.25">
      <c r="A158" s="563"/>
      <c r="B158" s="772"/>
      <c r="C158" s="382"/>
      <c r="D158" s="382"/>
      <c r="E158" s="382"/>
      <c r="F158" s="382"/>
      <c r="G158" s="382"/>
      <c r="H158" s="382"/>
      <c r="I158" s="1577"/>
      <c r="J158" s="382"/>
      <c r="K158" s="510" t="s">
        <v>1400</v>
      </c>
      <c r="L158" s="511"/>
      <c r="M158" s="511" t="s">
        <v>1400</v>
      </c>
    </row>
    <row r="159" spans="1:13" ht="15" customHeight="1">
      <c r="A159" s="1578"/>
      <c r="B159" s="575" t="s">
        <v>1408</v>
      </c>
      <c r="C159" s="513"/>
      <c r="D159" s="513"/>
      <c r="E159" s="513"/>
      <c r="F159" s="513"/>
      <c r="G159" s="513"/>
      <c r="H159" s="513"/>
      <c r="I159" s="513"/>
      <c r="J159" s="513"/>
      <c r="K159" s="831">
        <v>273</v>
      </c>
      <c r="L159" s="832"/>
      <c r="M159" s="832">
        <v>204</v>
      </c>
    </row>
    <row r="160" spans="1:13" ht="15.75" customHeight="1">
      <c r="A160" s="563"/>
      <c r="B160" s="1570" t="s">
        <v>353</v>
      </c>
      <c r="C160" s="1577"/>
      <c r="D160" s="382"/>
      <c r="E160" s="382"/>
      <c r="F160" s="382"/>
      <c r="G160" s="382"/>
      <c r="H160" s="382"/>
      <c r="I160" s="1577"/>
      <c r="J160" s="382"/>
      <c r="K160" s="833">
        <v>19</v>
      </c>
      <c r="L160" s="834"/>
      <c r="M160" s="834">
        <v>12</v>
      </c>
    </row>
    <row r="161" spans="1:13" ht="14.25">
      <c r="A161" s="563"/>
      <c r="B161" s="1571" t="s">
        <v>854</v>
      </c>
      <c r="C161" s="200"/>
      <c r="D161" s="198"/>
      <c r="E161" s="198"/>
      <c r="F161" s="198"/>
      <c r="G161" s="198"/>
      <c r="H161" s="198"/>
      <c r="I161" s="200"/>
      <c r="J161" s="198"/>
      <c r="K161" s="835">
        <v>117</v>
      </c>
      <c r="L161" s="836"/>
      <c r="M161" s="836">
        <v>133</v>
      </c>
    </row>
    <row r="162" spans="1:13" ht="15" thickBot="1">
      <c r="A162" s="1578"/>
      <c r="B162" s="512"/>
      <c r="C162" s="512"/>
      <c r="D162" s="512"/>
      <c r="E162" s="512"/>
      <c r="F162" s="512"/>
      <c r="G162" s="512"/>
      <c r="H162" s="512"/>
      <c r="I162" s="512"/>
      <c r="J162" s="512"/>
      <c r="K162" s="837">
        <f>SUM(K159:K161)</f>
        <v>409</v>
      </c>
      <c r="L162" s="838"/>
      <c r="M162" s="838">
        <f>SUM(M159:M161)</f>
        <v>349</v>
      </c>
    </row>
    <row r="163" spans="1:13" ht="14.25">
      <c r="A163" s="1578"/>
      <c r="B163" s="532"/>
      <c r="C163" s="532"/>
      <c r="D163" s="532"/>
      <c r="E163" s="532"/>
      <c r="F163" s="532"/>
      <c r="G163" s="532"/>
      <c r="H163" s="532"/>
      <c r="I163" s="532"/>
      <c r="J163" s="195"/>
      <c r="K163" s="532"/>
      <c r="L163" s="532"/>
      <c r="M163" s="532"/>
    </row>
  </sheetData>
  <sheetProtection/>
  <mergeCells count="32">
    <mergeCell ref="G128:K128"/>
    <mergeCell ref="B129:B131"/>
    <mergeCell ref="B128:D128"/>
    <mergeCell ref="L1:M1"/>
    <mergeCell ref="F6:M6"/>
    <mergeCell ref="B99:L99"/>
    <mergeCell ref="A24:F24"/>
    <mergeCell ref="A94:M94"/>
    <mergeCell ref="A68:F68"/>
    <mergeCell ref="A28:F28"/>
    <mergeCell ref="A20:F20"/>
    <mergeCell ref="A83:F83"/>
    <mergeCell ref="A19:F19"/>
    <mergeCell ref="B156:M156"/>
    <mergeCell ref="B153:F153"/>
    <mergeCell ref="B148:L148"/>
    <mergeCell ref="B152:F152"/>
    <mergeCell ref="C145:M145"/>
    <mergeCell ref="C143:M143"/>
    <mergeCell ref="B133:F133"/>
    <mergeCell ref="B139:D139"/>
    <mergeCell ref="B134:D134"/>
    <mergeCell ref="C141:M141"/>
    <mergeCell ref="B138:D138"/>
    <mergeCell ref="B136:D136"/>
    <mergeCell ref="B135:D135"/>
    <mergeCell ref="A59:F59"/>
    <mergeCell ref="B122:M122"/>
    <mergeCell ref="B127:M127"/>
    <mergeCell ref="B101:G101"/>
    <mergeCell ref="B124:L124"/>
    <mergeCell ref="B126:M126"/>
  </mergeCells>
  <printOptions/>
  <pageMargins left="0.5905511811023623" right="0.5905511811023623" top="0.5905511811023623" bottom="0.5905511811023623" header="0.5905511811023623" footer="0.5905511811023623"/>
  <pageSetup fitToHeight="2" horizontalDpi="600" verticalDpi="600" orientation="portrait" paperSize="9" scale="58" r:id="rId1"/>
  <headerFooter alignWithMargins="0">
    <oddFooter>&amp;R&amp;P</oddFooter>
  </headerFooter>
  <rowBreaks count="1" manualBreakCount="1">
    <brk id="94" max="12" man="1"/>
  </rowBreaks>
</worksheet>
</file>

<file path=xl/worksheets/sheet13.xml><?xml version="1.0" encoding="utf-8"?>
<worksheet xmlns="http://schemas.openxmlformats.org/spreadsheetml/2006/main" xmlns:r="http://schemas.openxmlformats.org/officeDocument/2006/relationships">
  <sheetPr>
    <pageSetUpPr fitToPage="1"/>
  </sheetPr>
  <dimension ref="A1:U105"/>
  <sheetViews>
    <sheetView showGridLines="0" tabSelected="1" view="pageBreakPreview" zoomScale="75" zoomScaleNormal="85" zoomScaleSheetLayoutView="75" zoomScalePageLayoutView="0" workbookViewId="0" topLeftCell="A4">
      <selection activeCell="A84" sqref="A84"/>
    </sheetView>
  </sheetViews>
  <sheetFormatPr defaultColWidth="8.75390625" defaultRowHeight="14.25"/>
  <cols>
    <col min="1" max="1" width="5.25390625" style="145" customWidth="1"/>
    <col min="2" max="2" width="29.125" style="145" customWidth="1"/>
    <col min="3" max="3" width="19.125" style="145" customWidth="1"/>
    <col min="4" max="4" width="9.375" style="145" customWidth="1"/>
    <col min="5" max="6" width="10.625" style="145" customWidth="1"/>
    <col min="7" max="7" width="10.875" style="145" customWidth="1"/>
    <col min="8" max="8" width="11.00390625" style="145" customWidth="1"/>
    <col min="9" max="9" width="3.875" style="145" customWidth="1"/>
    <col min="10" max="10" width="10.75390625" style="145" customWidth="1"/>
    <col min="11" max="11" width="3.25390625" style="145" customWidth="1"/>
    <col min="12" max="12" width="10.875" style="145" customWidth="1"/>
    <col min="13" max="16384" width="8.75390625" style="145" customWidth="1"/>
  </cols>
  <sheetData>
    <row r="1" spans="1:12" ht="14.25">
      <c r="A1" s="2525" t="s">
        <v>1571</v>
      </c>
      <c r="B1" s="2537"/>
      <c r="C1" s="2537"/>
      <c r="D1" s="9"/>
      <c r="E1" s="9"/>
      <c r="F1" s="9"/>
      <c r="G1" s="9"/>
      <c r="H1" s="9"/>
      <c r="I1" s="9"/>
      <c r="J1" s="9"/>
      <c r="K1" s="2873" t="s">
        <v>1298</v>
      </c>
      <c r="L1" s="2668"/>
    </row>
    <row r="2" spans="1:12" s="103" customFormat="1" ht="15">
      <c r="A2" s="2622"/>
      <c r="B2" s="2622"/>
      <c r="C2" s="2622"/>
      <c r="K2" s="183"/>
      <c r="L2" s="183"/>
    </row>
    <row r="3" spans="1:12" s="103" customFormat="1" ht="15">
      <c r="A3" s="2527" t="s">
        <v>745</v>
      </c>
      <c r="B3" s="2622"/>
      <c r="C3" s="2622"/>
      <c r="K3" s="183"/>
      <c r="L3" s="184"/>
    </row>
    <row r="4" spans="1:12" ht="14.25">
      <c r="A4" s="2528"/>
      <c r="B4" s="2537"/>
      <c r="C4" s="2537"/>
      <c r="D4" s="9"/>
      <c r="E4" s="9"/>
      <c r="F4" s="9"/>
      <c r="G4" s="9"/>
      <c r="H4" s="9"/>
      <c r="I4" s="9"/>
      <c r="J4" s="9"/>
      <c r="K4" s="9"/>
      <c r="L4" s="9"/>
    </row>
    <row r="5" spans="1:5" ht="14.25">
      <c r="A5" s="2529" t="s">
        <v>1716</v>
      </c>
      <c r="B5" s="2537"/>
      <c r="C5" s="2537"/>
      <c r="D5" s="9"/>
      <c r="E5" s="9"/>
    </row>
    <row r="6" spans="1:12" ht="12.75" customHeight="1">
      <c r="A6" s="2528"/>
      <c r="B6" s="2623"/>
      <c r="C6" s="2623"/>
      <c r="D6" s="9"/>
      <c r="E6" s="2874"/>
      <c r="F6" s="2874"/>
      <c r="G6" s="2874"/>
      <c r="H6" s="2874"/>
      <c r="I6" s="2874"/>
      <c r="J6" s="2874"/>
      <c r="K6" s="2874"/>
      <c r="L6" s="2874"/>
    </row>
    <row r="7" spans="1:12" ht="14.25">
      <c r="A7" s="2624"/>
      <c r="B7" s="2625"/>
      <c r="C7" s="2625"/>
      <c r="D7" s="1577"/>
      <c r="E7" s="1577"/>
      <c r="F7" s="1577"/>
      <c r="G7" s="1577"/>
      <c r="H7" s="1577"/>
      <c r="I7" s="1577"/>
      <c r="J7" s="817"/>
      <c r="K7" s="187"/>
      <c r="L7" s="532"/>
    </row>
    <row r="8" spans="1:12" ht="14.25">
      <c r="A8" s="2402" t="s">
        <v>1673</v>
      </c>
      <c r="B8" s="2625"/>
      <c r="C8" s="2625"/>
      <c r="D8" s="1577"/>
      <c r="E8" s="1577"/>
      <c r="F8" s="1577"/>
      <c r="G8" s="1577"/>
      <c r="H8" s="1577"/>
      <c r="I8" s="1577"/>
      <c r="J8" s="817"/>
      <c r="K8" s="187"/>
      <c r="L8" s="532"/>
    </row>
    <row r="9" spans="1:12" ht="14.25">
      <c r="A9" s="2624"/>
      <c r="B9" s="2625"/>
      <c r="C9" s="2625"/>
      <c r="D9" s="1577"/>
      <c r="E9" s="1577"/>
      <c r="F9" s="1577"/>
      <c r="G9" s="1577"/>
      <c r="H9" s="1577"/>
      <c r="I9" s="1577"/>
      <c r="J9" s="817"/>
      <c r="K9" s="187"/>
      <c r="L9" s="532"/>
    </row>
    <row r="10" spans="1:21" s="544" customFormat="1" ht="14.25">
      <c r="A10" s="2624" t="s">
        <v>1622</v>
      </c>
      <c r="B10" s="2624"/>
      <c r="C10" s="2624"/>
      <c r="D10" s="1572"/>
      <c r="E10" s="1572"/>
      <c r="F10" s="204"/>
      <c r="G10" s="204"/>
      <c r="H10" s="204"/>
      <c r="I10" s="204"/>
      <c r="J10" s="204"/>
      <c r="K10" s="204"/>
      <c r="L10" s="204"/>
      <c r="M10" s="1510"/>
      <c r="N10" s="1510"/>
      <c r="O10" s="1510"/>
      <c r="P10" s="1510"/>
      <c r="Q10" s="1510"/>
      <c r="R10" s="1510"/>
      <c r="S10" s="1510"/>
      <c r="T10" s="1348"/>
      <c r="U10" s="1347"/>
    </row>
    <row r="11" spans="1:21" s="544" customFormat="1" ht="14.25">
      <c r="A11" s="2895"/>
      <c r="B11" s="2078"/>
      <c r="C11" s="2078"/>
      <c r="D11" s="204"/>
      <c r="E11" s="204"/>
      <c r="F11" s="499" t="s">
        <v>895</v>
      </c>
      <c r="G11" s="131" t="s">
        <v>72</v>
      </c>
      <c r="H11" s="2676" t="s">
        <v>74</v>
      </c>
      <c r="I11" s="131"/>
      <c r="J11" s="2676" t="s">
        <v>75</v>
      </c>
      <c r="K11" s="131"/>
      <c r="L11" s="2676" t="s">
        <v>76</v>
      </c>
      <c r="M11" s="1510"/>
      <c r="N11" s="1510"/>
      <c r="O11" s="1510"/>
      <c r="P11" s="1510"/>
      <c r="Q11" s="1510"/>
      <c r="R11" s="1510"/>
      <c r="S11" s="1510"/>
      <c r="T11" s="1348"/>
      <c r="U11" s="1347"/>
    </row>
    <row r="12" spans="1:21" s="544" customFormat="1" ht="12.75" customHeight="1">
      <c r="A12" s="2895"/>
      <c r="B12" s="2078"/>
      <c r="C12" s="2078"/>
      <c r="D12" s="204"/>
      <c r="E12" s="204"/>
      <c r="F12" s="131" t="s">
        <v>894</v>
      </c>
      <c r="G12" s="131" t="s">
        <v>73</v>
      </c>
      <c r="H12" s="2676"/>
      <c r="I12" s="131"/>
      <c r="J12" s="2676"/>
      <c r="K12" s="131"/>
      <c r="L12" s="2676"/>
      <c r="M12" s="1510"/>
      <c r="N12" s="1510"/>
      <c r="O12" s="1510"/>
      <c r="P12" s="1510"/>
      <c r="Q12" s="1510"/>
      <c r="R12" s="1510"/>
      <c r="S12" s="1510"/>
      <c r="T12" s="1348"/>
      <c r="U12" s="1347"/>
    </row>
    <row r="13" spans="1:21" s="544" customFormat="1" ht="12.75" customHeight="1">
      <c r="A13" s="2895"/>
      <c r="B13" s="2078"/>
      <c r="C13" s="2078"/>
      <c r="D13" s="204"/>
      <c r="E13" s="204"/>
      <c r="F13" s="131" t="s">
        <v>151</v>
      </c>
      <c r="G13" s="131" t="s">
        <v>153</v>
      </c>
      <c r="H13" s="2676"/>
      <c r="I13" s="131"/>
      <c r="J13" s="2676"/>
      <c r="K13" s="131"/>
      <c r="L13" s="2676"/>
      <c r="M13" s="1510"/>
      <c r="N13" s="1510"/>
      <c r="O13" s="1510"/>
      <c r="P13" s="1510"/>
      <c r="Q13" s="1510"/>
      <c r="R13" s="1510"/>
      <c r="S13" s="1510"/>
      <c r="T13" s="1348"/>
      <c r="U13" s="1347"/>
    </row>
    <row r="14" spans="1:21" s="544" customFormat="1" ht="14.25">
      <c r="A14" s="2523"/>
      <c r="B14" s="2523"/>
      <c r="C14" s="2523"/>
      <c r="D14" s="1534"/>
      <c r="E14" s="1534"/>
      <c r="F14" s="1573" t="s">
        <v>584</v>
      </c>
      <c r="G14" s="1573" t="s">
        <v>584</v>
      </c>
      <c r="H14" s="1573" t="s">
        <v>584</v>
      </c>
      <c r="I14" s="1573"/>
      <c r="J14" s="1573" t="s">
        <v>584</v>
      </c>
      <c r="K14" s="1573"/>
      <c r="L14" s="1573" t="s">
        <v>584</v>
      </c>
      <c r="M14" s="1510"/>
      <c r="N14" s="1510"/>
      <c r="O14" s="1510"/>
      <c r="P14" s="1510"/>
      <c r="Q14" s="1510"/>
      <c r="R14" s="1510"/>
      <c r="S14" s="1510"/>
      <c r="T14" s="1348"/>
      <c r="U14" s="1347"/>
    </row>
    <row r="15" spans="1:21" s="544" customFormat="1" ht="14.25">
      <c r="A15" s="2078" t="s">
        <v>77</v>
      </c>
      <c r="B15" s="2078"/>
      <c r="C15" s="2078"/>
      <c r="D15" s="204"/>
      <c r="E15" s="204"/>
      <c r="F15" s="400"/>
      <c r="G15" s="400"/>
      <c r="H15" s="400"/>
      <c r="I15" s="400"/>
      <c r="J15" s="400"/>
      <c r="K15" s="400"/>
      <c r="L15" s="400"/>
      <c r="M15" s="1510"/>
      <c r="N15" s="1510"/>
      <c r="O15" s="1510"/>
      <c r="P15" s="1510"/>
      <c r="Q15" s="1510"/>
      <c r="R15" s="1510"/>
      <c r="S15" s="1510"/>
      <c r="T15" s="1348"/>
      <c r="U15" s="1347"/>
    </row>
    <row r="16" spans="1:21" s="544" customFormat="1" ht="14.25">
      <c r="A16" s="2436" t="s">
        <v>662</v>
      </c>
      <c r="B16" s="2436"/>
      <c r="C16" s="2436"/>
      <c r="D16" s="605"/>
      <c r="E16" s="605"/>
      <c r="F16" s="1574">
        <v>-825</v>
      </c>
      <c r="G16" s="1574">
        <v>472</v>
      </c>
      <c r="H16" s="1574">
        <f>SUM(F16:G16)</f>
        <v>-353</v>
      </c>
      <c r="I16" s="1574"/>
      <c r="J16" s="1574">
        <v>1290</v>
      </c>
      <c r="K16" s="1574"/>
      <c r="L16" s="1574">
        <f>SUM(H16:J16)</f>
        <v>937</v>
      </c>
      <c r="M16" s="1510"/>
      <c r="N16" s="1510"/>
      <c r="O16" s="1510"/>
      <c r="P16" s="1510"/>
      <c r="Q16" s="1510"/>
      <c r="R16" s="1510"/>
      <c r="S16" s="1510"/>
      <c r="T16" s="1348"/>
      <c r="U16" s="1347"/>
    </row>
    <row r="17" spans="1:21" s="544" customFormat="1" ht="14.25">
      <c r="A17" s="2626" t="s">
        <v>78</v>
      </c>
      <c r="B17" s="2626"/>
      <c r="C17" s="2626"/>
      <c r="D17" s="1575"/>
      <c r="E17" s="1575"/>
      <c r="F17" s="125">
        <v>1413</v>
      </c>
      <c r="G17" s="125">
        <v>-416</v>
      </c>
      <c r="H17" s="125">
        <f>SUM(F17:G17)</f>
        <v>997</v>
      </c>
      <c r="I17" s="125"/>
      <c r="J17" s="125">
        <v>-997</v>
      </c>
      <c r="K17" s="125"/>
      <c r="L17" s="125">
        <f>SUM(H17:J17)</f>
        <v>0</v>
      </c>
      <c r="M17" s="1510"/>
      <c r="N17" s="1510"/>
      <c r="O17" s="1510"/>
      <c r="P17" s="1510"/>
      <c r="Q17" s="1510"/>
      <c r="R17" s="1510"/>
      <c r="S17" s="1510"/>
      <c r="T17" s="1348"/>
      <c r="U17" s="1347"/>
    </row>
    <row r="18" spans="1:21" s="544" customFormat="1" ht="12.75" customHeight="1">
      <c r="A18" s="2892" t="s">
        <v>1551</v>
      </c>
      <c r="B18" s="2892"/>
      <c r="C18" s="2892"/>
      <c r="D18" s="2893"/>
      <c r="E18" s="2893"/>
      <c r="F18" s="125">
        <v>-11</v>
      </c>
      <c r="G18" s="125">
        <v>299</v>
      </c>
      <c r="H18" s="125">
        <f>SUM(F18:G18)</f>
        <v>288</v>
      </c>
      <c r="I18" s="125"/>
      <c r="J18" s="125">
        <v>928</v>
      </c>
      <c r="K18" s="125"/>
      <c r="L18" s="125">
        <f>SUM(H18:J18)</f>
        <v>1216</v>
      </c>
      <c r="M18" s="1510"/>
      <c r="N18" s="1510"/>
      <c r="O18" s="1510"/>
      <c r="P18" s="1510"/>
      <c r="Q18" s="1510"/>
      <c r="R18" s="1510"/>
      <c r="S18" s="1510"/>
      <c r="T18" s="1348"/>
      <c r="U18" s="1347"/>
    </row>
    <row r="19" spans="1:21" s="544" customFormat="1" ht="10.5" customHeight="1">
      <c r="A19" s="2896" t="s">
        <v>1550</v>
      </c>
      <c r="B19" s="2896"/>
      <c r="C19" s="2896"/>
      <c r="D19" s="2897"/>
      <c r="E19" s="2897"/>
      <c r="F19" s="1576"/>
      <c r="G19" s="1576"/>
      <c r="H19" s="1576"/>
      <c r="I19" s="1576"/>
      <c r="J19" s="1576"/>
      <c r="K19" s="1576"/>
      <c r="L19" s="1576"/>
      <c r="M19" s="1510"/>
      <c r="N19" s="1510"/>
      <c r="O19" s="1510"/>
      <c r="P19" s="1510"/>
      <c r="Q19" s="1510"/>
      <c r="R19" s="1510"/>
      <c r="S19" s="1510"/>
      <c r="T19" s="1348"/>
      <c r="U19" s="1347"/>
    </row>
    <row r="20" spans="1:21" s="544" customFormat="1" ht="14.25">
      <c r="A20" s="2523"/>
      <c r="B20" s="2523"/>
      <c r="C20" s="2523"/>
      <c r="D20" s="1534"/>
      <c r="E20" s="1534"/>
      <c r="F20" s="1576">
        <f>SUM(F16:F18)</f>
        <v>577</v>
      </c>
      <c r="G20" s="1576">
        <f>SUM(G16:G18)</f>
        <v>355</v>
      </c>
      <c r="H20" s="1576">
        <f>SUM(H16:H18)</f>
        <v>932</v>
      </c>
      <c r="I20" s="1576"/>
      <c r="J20" s="1576">
        <f>SUM(J16:J18)</f>
        <v>1221</v>
      </c>
      <c r="K20" s="1576"/>
      <c r="L20" s="1576">
        <f>SUM(L16:L18)</f>
        <v>2153</v>
      </c>
      <c r="M20" s="1510"/>
      <c r="N20" s="1510"/>
      <c r="O20" s="1510"/>
      <c r="P20" s="1510"/>
      <c r="Q20" s="1510"/>
      <c r="R20" s="1510"/>
      <c r="S20" s="1510"/>
      <c r="T20" s="1348"/>
      <c r="U20" s="1347"/>
    </row>
    <row r="21" spans="1:21" s="544" customFormat="1" ht="14.25">
      <c r="A21" s="2078" t="s">
        <v>79</v>
      </c>
      <c r="B21" s="2078"/>
      <c r="C21" s="2078"/>
      <c r="D21" s="204"/>
      <c r="E21" s="204"/>
      <c r="F21" s="1574"/>
      <c r="G21" s="1574"/>
      <c r="H21" s="1574"/>
      <c r="I21" s="1574"/>
      <c r="J21" s="1574"/>
      <c r="K21" s="1574"/>
      <c r="L21" s="1574"/>
      <c r="M21" s="1510"/>
      <c r="N21" s="1510"/>
      <c r="O21" s="1510"/>
      <c r="P21" s="1510"/>
      <c r="Q21" s="1510"/>
      <c r="R21" s="1510"/>
      <c r="S21" s="1510"/>
      <c r="T21" s="1348"/>
      <c r="U21" s="1347"/>
    </row>
    <row r="22" spans="1:21" s="544" customFormat="1" ht="14.25">
      <c r="A22" s="2078" t="s">
        <v>155</v>
      </c>
      <c r="B22" s="2078"/>
      <c r="C22" s="2078"/>
      <c r="D22" s="204"/>
      <c r="E22" s="204"/>
      <c r="F22" s="1574">
        <v>-770</v>
      </c>
      <c r="G22" s="1574">
        <v>41</v>
      </c>
      <c r="H22" s="1574">
        <f>SUM(F22:G22)</f>
        <v>-729</v>
      </c>
      <c r="I22" s="1574"/>
      <c r="J22" s="1574">
        <v>705</v>
      </c>
      <c r="K22" s="1574"/>
      <c r="L22" s="1574">
        <f>SUM(H22:J22)</f>
        <v>-24</v>
      </c>
      <c r="M22" s="1510"/>
      <c r="N22" s="1510"/>
      <c r="O22" s="1510"/>
      <c r="P22" s="1510"/>
      <c r="Q22" s="1510"/>
      <c r="R22" s="1510"/>
      <c r="S22" s="1510"/>
      <c r="T22" s="1348"/>
      <c r="U22" s="1347"/>
    </row>
    <row r="23" spans="1:21" s="544" customFormat="1" ht="14.25">
      <c r="A23" s="2078" t="s">
        <v>1295</v>
      </c>
      <c r="B23" s="2078"/>
      <c r="C23" s="2078"/>
      <c r="D23" s="204"/>
      <c r="E23" s="204"/>
      <c r="F23" s="1574">
        <v>-268</v>
      </c>
      <c r="G23" s="1574">
        <v>0</v>
      </c>
      <c r="H23" s="1574">
        <f>SUM(F23:G23)</f>
        <v>-268</v>
      </c>
      <c r="I23" s="1574"/>
      <c r="J23" s="1574">
        <v>0</v>
      </c>
      <c r="K23" s="1574"/>
      <c r="L23" s="1574">
        <f>SUM(H23:J23)</f>
        <v>-268</v>
      </c>
      <c r="M23" s="1510"/>
      <c r="N23" s="1510"/>
      <c r="O23" s="1510"/>
      <c r="P23" s="1510"/>
      <c r="Q23" s="1510"/>
      <c r="R23" s="1510"/>
      <c r="S23" s="1510"/>
      <c r="T23" s="1348"/>
      <c r="U23" s="1347"/>
    </row>
    <row r="24" spans="1:21" s="544" customFormat="1" ht="14.25">
      <c r="A24" s="2523" t="s">
        <v>157</v>
      </c>
      <c r="B24" s="2523"/>
      <c r="C24" s="2523"/>
      <c r="D24" s="1534"/>
      <c r="E24" s="1534"/>
      <c r="F24" s="1576">
        <v>-647</v>
      </c>
      <c r="G24" s="1576">
        <v>165</v>
      </c>
      <c r="H24" s="1576">
        <f>SUM(F24:G24)</f>
        <v>-482</v>
      </c>
      <c r="I24" s="1576"/>
      <c r="J24" s="1576">
        <v>-3145</v>
      </c>
      <c r="K24" s="1576"/>
      <c r="L24" s="1576">
        <f>SUM(H24:J24)</f>
        <v>-3627</v>
      </c>
      <c r="M24" s="1510"/>
      <c r="N24" s="1510"/>
      <c r="O24" s="1510"/>
      <c r="P24" s="1510"/>
      <c r="Q24" s="1510"/>
      <c r="R24" s="1510"/>
      <c r="S24" s="1510"/>
      <c r="T24" s="1348"/>
      <c r="U24" s="1347"/>
    </row>
    <row r="25" spans="1:21" s="544" customFormat="1" ht="14.25">
      <c r="A25" s="2523"/>
      <c r="B25" s="2523"/>
      <c r="C25" s="2523"/>
      <c r="D25" s="1534"/>
      <c r="E25" s="1534"/>
      <c r="F25" s="1576">
        <f>SUM(F22:F24)</f>
        <v>-1685</v>
      </c>
      <c r="G25" s="1576">
        <f>SUM(G22:G24)</f>
        <v>206</v>
      </c>
      <c r="H25" s="1576">
        <f>SUM(H22:H24)</f>
        <v>-1479</v>
      </c>
      <c r="I25" s="1576"/>
      <c r="J25" s="1576">
        <f>SUM(J22:J24)</f>
        <v>-2440</v>
      </c>
      <c r="K25" s="1576"/>
      <c r="L25" s="1576">
        <f>SUM(L22:L24)</f>
        <v>-3919</v>
      </c>
      <c r="M25" s="1510"/>
      <c r="N25" s="1510"/>
      <c r="O25" s="1510"/>
      <c r="P25" s="1510"/>
      <c r="Q25" s="1510"/>
      <c r="R25" s="1510"/>
      <c r="S25" s="1510"/>
      <c r="T25" s="1348"/>
      <c r="U25" s="1347"/>
    </row>
    <row r="26" spans="1:21" s="544" customFormat="1" ht="14.25">
      <c r="A26" s="2078" t="s">
        <v>164</v>
      </c>
      <c r="B26" s="2078"/>
      <c r="C26" s="2078"/>
      <c r="D26" s="204"/>
      <c r="E26" s="204"/>
      <c r="F26" s="1574">
        <v>-166</v>
      </c>
      <c r="G26" s="1574">
        <v>0</v>
      </c>
      <c r="H26" s="1574">
        <f>SUM(F26:G26)</f>
        <v>-166</v>
      </c>
      <c r="I26" s="1574"/>
      <c r="J26" s="1574">
        <v>-132</v>
      </c>
      <c r="K26" s="1574"/>
      <c r="L26" s="1574">
        <f>SUM(H26:J26)</f>
        <v>-298</v>
      </c>
      <c r="M26" s="1510"/>
      <c r="N26" s="1510"/>
      <c r="O26" s="1510"/>
      <c r="P26" s="1510"/>
      <c r="Q26" s="1510"/>
      <c r="R26" s="1510"/>
      <c r="S26" s="1510"/>
      <c r="T26" s="1348"/>
      <c r="U26" s="1347"/>
    </row>
    <row r="27" spans="1:21" s="544" customFormat="1" ht="14.25">
      <c r="A27" s="2523" t="s">
        <v>165</v>
      </c>
      <c r="B27" s="2523"/>
      <c r="C27" s="2523"/>
      <c r="D27" s="1534"/>
      <c r="E27" s="1534"/>
      <c r="F27" s="1576">
        <v>253</v>
      </c>
      <c r="G27" s="1576">
        <v>686</v>
      </c>
      <c r="H27" s="1576">
        <f>SUM(F27:G27)</f>
        <v>939</v>
      </c>
      <c r="I27" s="1576"/>
      <c r="J27" s="1576">
        <v>1819</v>
      </c>
      <c r="K27" s="1576"/>
      <c r="L27" s="1576">
        <f>SUM(H27:J27)</f>
        <v>2758</v>
      </c>
      <c r="M27" s="1510"/>
      <c r="N27" s="1510"/>
      <c r="O27" s="1510"/>
      <c r="P27" s="1510"/>
      <c r="Q27" s="1510"/>
      <c r="R27" s="1510"/>
      <c r="S27" s="1510"/>
      <c r="T27" s="1348"/>
      <c r="U27" s="1347"/>
    </row>
    <row r="28" spans="1:21" s="544" customFormat="1" ht="14.25">
      <c r="A28" s="2078" t="s">
        <v>319</v>
      </c>
      <c r="B28" s="2078"/>
      <c r="C28" s="2078"/>
      <c r="D28" s="204"/>
      <c r="E28" s="204"/>
      <c r="F28" s="1574">
        <f>F20+F25+F26+F27</f>
        <v>-1021</v>
      </c>
      <c r="G28" s="1574">
        <f>G20+G25+G26+G27</f>
        <v>1247</v>
      </c>
      <c r="H28" s="1574">
        <f>H20+H25+H26+H27</f>
        <v>226</v>
      </c>
      <c r="I28" s="1574"/>
      <c r="J28" s="1574">
        <f>J20+J25+J26+J27</f>
        <v>468</v>
      </c>
      <c r="K28" s="1574"/>
      <c r="L28" s="1574">
        <f>L20+L25+L26+L27</f>
        <v>694</v>
      </c>
      <c r="M28" s="1510"/>
      <c r="N28" s="1510"/>
      <c r="O28" s="1510"/>
      <c r="P28" s="1510"/>
      <c r="Q28" s="1510"/>
      <c r="R28" s="1510"/>
      <c r="S28" s="1510"/>
      <c r="T28" s="1348"/>
      <c r="U28" s="1347"/>
    </row>
    <row r="29" spans="1:21" s="544" customFormat="1" ht="14.25">
      <c r="A29" s="2451" t="s">
        <v>1296</v>
      </c>
      <c r="B29" s="2451"/>
      <c r="C29" s="2451"/>
      <c r="D29" s="126"/>
      <c r="E29" s="126"/>
      <c r="F29" s="125">
        <v>1468</v>
      </c>
      <c r="G29" s="125">
        <v>2870</v>
      </c>
      <c r="H29" s="125">
        <f>SUM(F29:G29)</f>
        <v>4338</v>
      </c>
      <c r="I29" s="125"/>
      <c r="J29" s="125">
        <v>9490</v>
      </c>
      <c r="K29" s="125"/>
      <c r="L29" s="125">
        <f>SUM(H29:J29)</f>
        <v>13828</v>
      </c>
      <c r="M29" s="1510"/>
      <c r="N29" s="1510"/>
      <c r="O29" s="1510"/>
      <c r="P29" s="1510"/>
      <c r="Q29" s="1510"/>
      <c r="R29" s="1510"/>
      <c r="S29" s="1510"/>
      <c r="T29" s="1348"/>
      <c r="U29" s="1347"/>
    </row>
    <row r="30" spans="1:21" s="544" customFormat="1" ht="15" thickBot="1">
      <c r="A30" s="2627" t="s">
        <v>1297</v>
      </c>
      <c r="B30" s="2627"/>
      <c r="C30" s="2627"/>
      <c r="D30" s="1943"/>
      <c r="E30" s="1943"/>
      <c r="F30" s="1944">
        <f>SUM(F28:F29)</f>
        <v>447</v>
      </c>
      <c r="G30" s="1944">
        <f>SUM(G28:G29)</f>
        <v>4117</v>
      </c>
      <c r="H30" s="1944">
        <f>SUM(H28:H29)</f>
        <v>4564</v>
      </c>
      <c r="I30" s="1944"/>
      <c r="J30" s="1944">
        <f>SUM(J28:J29)</f>
        <v>9958</v>
      </c>
      <c r="K30" s="1944"/>
      <c r="L30" s="1944">
        <f>SUM(L28:L29)</f>
        <v>14522</v>
      </c>
      <c r="M30" s="1510"/>
      <c r="N30" s="1510"/>
      <c r="O30" s="1510"/>
      <c r="P30" s="1510"/>
      <c r="Q30" s="1510"/>
      <c r="R30" s="1510"/>
      <c r="S30" s="1510"/>
      <c r="T30" s="1348"/>
      <c r="U30" s="1347"/>
    </row>
    <row r="31" spans="1:15" s="544" customFormat="1" ht="14.25">
      <c r="A31" s="2894" t="s">
        <v>1403</v>
      </c>
      <c r="B31" s="2894"/>
      <c r="C31" s="2078"/>
      <c r="D31" s="204"/>
      <c r="E31" s="204"/>
      <c r="F31" s="204"/>
      <c r="G31" s="1510"/>
      <c r="H31" s="1510"/>
      <c r="I31" s="1510"/>
      <c r="J31" s="1510"/>
      <c r="K31" s="1510"/>
      <c r="L31" s="1510"/>
      <c r="M31" s="1510"/>
      <c r="N31" s="1348"/>
      <c r="O31" s="1347"/>
    </row>
    <row r="32" spans="1:15" s="544" customFormat="1" ht="15" customHeight="1">
      <c r="A32" s="2628" t="s">
        <v>150</v>
      </c>
      <c r="B32" s="2887" t="s">
        <v>892</v>
      </c>
      <c r="C32" s="2888"/>
      <c r="D32" s="2866"/>
      <c r="E32" s="2866"/>
      <c r="F32" s="2866"/>
      <c r="G32" s="2866"/>
      <c r="H32" s="2866"/>
      <c r="I32" s="2866"/>
      <c r="J32" s="2866"/>
      <c r="K32" s="2866"/>
      <c r="L32" s="2866"/>
      <c r="M32" s="1510"/>
      <c r="N32" s="1348"/>
      <c r="O32" s="1347"/>
    </row>
    <row r="33" spans="1:15" s="544" customFormat="1" ht="28.5" customHeight="1">
      <c r="A33" s="2628" t="s">
        <v>152</v>
      </c>
      <c r="B33" s="2887" t="s">
        <v>400</v>
      </c>
      <c r="C33" s="2888"/>
      <c r="D33" s="2866"/>
      <c r="E33" s="2866"/>
      <c r="F33" s="2866"/>
      <c r="G33" s="2866"/>
      <c r="H33" s="2866"/>
      <c r="I33" s="2866"/>
      <c r="J33" s="2866"/>
      <c r="K33" s="2866"/>
      <c r="L33" s="2866"/>
      <c r="M33" s="1510"/>
      <c r="N33" s="1348"/>
      <c r="O33" s="1347"/>
    </row>
    <row r="34" spans="1:15" s="544" customFormat="1" ht="30" customHeight="1">
      <c r="A34" s="2628" t="s">
        <v>154</v>
      </c>
      <c r="B34" s="2887" t="s">
        <v>1259</v>
      </c>
      <c r="C34" s="2888"/>
      <c r="D34" s="2866"/>
      <c r="E34" s="2866"/>
      <c r="F34" s="2866"/>
      <c r="G34" s="2866"/>
      <c r="H34" s="2866"/>
      <c r="I34" s="2866"/>
      <c r="J34" s="2866"/>
      <c r="K34" s="2866"/>
      <c r="L34" s="2866"/>
      <c r="M34" s="1510"/>
      <c r="N34" s="1348"/>
      <c r="O34" s="1347"/>
    </row>
    <row r="35" spans="1:15" s="544" customFormat="1" ht="15" customHeight="1">
      <c r="A35" s="2628" t="s">
        <v>156</v>
      </c>
      <c r="B35" s="2887" t="s">
        <v>1260</v>
      </c>
      <c r="C35" s="2888"/>
      <c r="D35" s="2866"/>
      <c r="E35" s="2866"/>
      <c r="F35" s="2866"/>
      <c r="G35" s="2866"/>
      <c r="H35" s="2866"/>
      <c r="I35" s="2866"/>
      <c r="J35" s="2866"/>
      <c r="K35" s="2866"/>
      <c r="L35" s="2866"/>
      <c r="M35" s="1510"/>
      <c r="N35" s="1348"/>
      <c r="O35" s="1347"/>
    </row>
    <row r="36" spans="1:15" s="544" customFormat="1" ht="15" customHeight="1">
      <c r="A36" s="2628" t="s">
        <v>158</v>
      </c>
      <c r="B36" s="2887" t="s">
        <v>1613</v>
      </c>
      <c r="C36" s="2888"/>
      <c r="D36" s="2866"/>
      <c r="E36" s="2866"/>
      <c r="F36" s="2866"/>
      <c r="G36" s="2866"/>
      <c r="H36" s="2866"/>
      <c r="I36" s="2866"/>
      <c r="J36" s="2866"/>
      <c r="K36" s="2866"/>
      <c r="L36" s="2866"/>
      <c r="M36" s="1510"/>
      <c r="N36" s="1348"/>
      <c r="O36" s="1347"/>
    </row>
    <row r="37" spans="1:12" ht="14.25">
      <c r="A37" s="2629"/>
      <c r="B37" s="2890"/>
      <c r="C37" s="2451"/>
      <c r="D37" s="126"/>
      <c r="E37" s="126"/>
      <c r="F37" s="391" t="s">
        <v>1441</v>
      </c>
      <c r="G37" s="510" t="s">
        <v>72</v>
      </c>
      <c r="H37" s="2891" t="s">
        <v>74</v>
      </c>
      <c r="I37" s="510"/>
      <c r="J37" s="2891" t="s">
        <v>75</v>
      </c>
      <c r="K37" s="510"/>
      <c r="L37" s="2891" t="s">
        <v>76</v>
      </c>
    </row>
    <row r="38" spans="1:12" ht="14.25">
      <c r="A38" s="2629"/>
      <c r="B38" s="2890"/>
      <c r="C38" s="2451"/>
      <c r="D38" s="126"/>
      <c r="E38" s="126"/>
      <c r="F38" s="510" t="s">
        <v>1611</v>
      </c>
      <c r="G38" s="510" t="s">
        <v>73</v>
      </c>
      <c r="H38" s="2891"/>
      <c r="I38" s="510"/>
      <c r="J38" s="2891"/>
      <c r="K38" s="510"/>
      <c r="L38" s="2891"/>
    </row>
    <row r="39" spans="1:12" ht="13.5" customHeight="1">
      <c r="A39" s="2629"/>
      <c r="B39" s="2890"/>
      <c r="C39" s="2451"/>
      <c r="D39" s="126"/>
      <c r="E39" s="126"/>
      <c r="F39" s="510" t="s">
        <v>151</v>
      </c>
      <c r="G39" s="510" t="s">
        <v>153</v>
      </c>
      <c r="H39" s="2891"/>
      <c r="I39" s="510"/>
      <c r="J39" s="2891"/>
      <c r="K39" s="510"/>
      <c r="L39" s="2891"/>
    </row>
    <row r="40" spans="1:12" ht="14.25">
      <c r="A40" s="2629"/>
      <c r="B40" s="2523"/>
      <c r="C40" s="2523"/>
      <c r="D40" s="1534"/>
      <c r="E40" s="1534"/>
      <c r="F40" s="1573" t="s">
        <v>584</v>
      </c>
      <c r="G40" s="1573" t="s">
        <v>584</v>
      </c>
      <c r="H40" s="1573" t="s">
        <v>584</v>
      </c>
      <c r="I40" s="1573"/>
      <c r="J40" s="1573" t="s">
        <v>584</v>
      </c>
      <c r="K40" s="1573"/>
      <c r="L40" s="1573" t="s">
        <v>584</v>
      </c>
    </row>
    <row r="41" spans="1:12" ht="14.25">
      <c r="A41" s="2629"/>
      <c r="B41" s="2078" t="s">
        <v>159</v>
      </c>
      <c r="C41" s="2078"/>
      <c r="D41" s="204"/>
      <c r="E41" s="204"/>
      <c r="F41" s="1574">
        <v>-681</v>
      </c>
      <c r="G41" s="1574">
        <v>-27</v>
      </c>
      <c r="H41" s="1574">
        <f>SUM(F41:G41)</f>
        <v>-708</v>
      </c>
      <c r="I41" s="1574"/>
      <c r="J41" s="1574">
        <v>-2496</v>
      </c>
      <c r="K41" s="1574"/>
      <c r="L41" s="1574">
        <f>SUM(H41:J41)</f>
        <v>-3204</v>
      </c>
    </row>
    <row r="42" spans="1:12" ht="14.25">
      <c r="A42" s="2629"/>
      <c r="B42" s="2451" t="s">
        <v>161</v>
      </c>
      <c r="C42" s="2451"/>
      <c r="D42" s="126"/>
      <c r="E42" s="126"/>
      <c r="F42" s="125">
        <v>34</v>
      </c>
      <c r="G42" s="125">
        <v>192</v>
      </c>
      <c r="H42" s="125">
        <f>SUM(F42:G42)</f>
        <v>226</v>
      </c>
      <c r="I42" s="125"/>
      <c r="J42" s="125">
        <v>-649</v>
      </c>
      <c r="K42" s="125"/>
      <c r="L42" s="125">
        <f>SUM(H42:J42)</f>
        <v>-423</v>
      </c>
    </row>
    <row r="43" spans="1:12" ht="15" thickBot="1">
      <c r="A43" s="2629"/>
      <c r="B43" s="2627"/>
      <c r="C43" s="2627"/>
      <c r="D43" s="1943"/>
      <c r="E43" s="1943"/>
      <c r="F43" s="1944">
        <f>SUM(F41:F42)</f>
        <v>-647</v>
      </c>
      <c r="G43" s="1944">
        <f>SUM(G41:G42)</f>
        <v>165</v>
      </c>
      <c r="H43" s="1944">
        <f>SUM(H41:H42)</f>
        <v>-482</v>
      </c>
      <c r="I43" s="1944"/>
      <c r="J43" s="1944">
        <f>SUM(J41:J42)</f>
        <v>-3145</v>
      </c>
      <c r="K43" s="1944"/>
      <c r="L43" s="1944">
        <f>SUM(L41:L42)</f>
        <v>-3627</v>
      </c>
    </row>
    <row r="44" spans="1:12" ht="9.75" customHeight="1">
      <c r="A44" s="2629"/>
      <c r="B44" s="2451"/>
      <c r="C44" s="2451"/>
      <c r="D44" s="126"/>
      <c r="E44" s="126"/>
      <c r="F44" s="125"/>
      <c r="G44" s="125"/>
      <c r="H44" s="125"/>
      <c r="I44" s="125"/>
      <c r="J44" s="125"/>
      <c r="K44" s="125"/>
      <c r="L44" s="125"/>
    </row>
    <row r="45" spans="1:15" s="544" customFormat="1" ht="30" customHeight="1">
      <c r="A45" s="2628" t="s">
        <v>160</v>
      </c>
      <c r="B45" s="2887" t="s">
        <v>893</v>
      </c>
      <c r="C45" s="2888"/>
      <c r="D45" s="2866"/>
      <c r="E45" s="2866"/>
      <c r="F45" s="2866"/>
      <c r="G45" s="2866"/>
      <c r="H45" s="2866"/>
      <c r="I45" s="2866"/>
      <c r="J45" s="2866"/>
      <c r="K45" s="2866"/>
      <c r="L45" s="2866"/>
      <c r="M45" s="1510"/>
      <c r="N45" s="1348"/>
      <c r="O45" s="1347"/>
    </row>
    <row r="46" spans="1:15" s="544" customFormat="1" ht="35.25" customHeight="1">
      <c r="A46" s="2628" t="s">
        <v>162</v>
      </c>
      <c r="B46" s="2887" t="s">
        <v>1570</v>
      </c>
      <c r="C46" s="2888"/>
      <c r="D46" s="2866"/>
      <c r="E46" s="2866"/>
      <c r="F46" s="2866"/>
      <c r="G46" s="2866"/>
      <c r="H46" s="2866"/>
      <c r="I46" s="2866"/>
      <c r="J46" s="2866"/>
      <c r="K46" s="2866"/>
      <c r="L46" s="2866"/>
      <c r="M46" s="1510"/>
      <c r="N46" s="1348"/>
      <c r="O46" s="1347"/>
    </row>
    <row r="47" spans="1:15" s="544" customFormat="1" ht="15" customHeight="1">
      <c r="A47" s="2628" t="s">
        <v>163</v>
      </c>
      <c r="B47" s="2887" t="s">
        <v>401</v>
      </c>
      <c r="C47" s="2888"/>
      <c r="D47" s="2866"/>
      <c r="E47" s="2866"/>
      <c r="F47" s="2866"/>
      <c r="G47" s="2866"/>
      <c r="H47" s="2866"/>
      <c r="I47" s="2866"/>
      <c r="J47" s="2866"/>
      <c r="K47" s="2866"/>
      <c r="L47" s="2866"/>
      <c r="M47" s="1510"/>
      <c r="N47" s="1348"/>
      <c r="O47" s="1347"/>
    </row>
    <row r="48" spans="1:15" s="544" customFormat="1" ht="15" customHeight="1">
      <c r="A48" s="2628" t="s">
        <v>166</v>
      </c>
      <c r="B48" s="2889" t="s">
        <v>1614</v>
      </c>
      <c r="C48" s="2888"/>
      <c r="D48" s="2866"/>
      <c r="E48" s="63"/>
      <c r="F48" s="63"/>
      <c r="G48" s="1511"/>
      <c r="H48" s="1511"/>
      <c r="I48" s="1511"/>
      <c r="J48" s="1511"/>
      <c r="K48" s="1511"/>
      <c r="L48" s="1511"/>
      <c r="M48" s="1510"/>
      <c r="N48" s="1348"/>
      <c r="O48" s="1347"/>
    </row>
    <row r="49" spans="1:12" ht="14.25">
      <c r="A49" s="2630"/>
      <c r="B49" s="2890"/>
      <c r="C49" s="2451"/>
      <c r="D49" s="126"/>
      <c r="E49" s="126"/>
      <c r="F49" s="1582" t="s">
        <v>1441</v>
      </c>
      <c r="G49" s="510" t="s">
        <v>72</v>
      </c>
      <c r="H49" s="2891" t="s">
        <v>74</v>
      </c>
      <c r="I49" s="510"/>
      <c r="J49" s="2891" t="s">
        <v>75</v>
      </c>
      <c r="K49" s="510"/>
      <c r="L49" s="2891" t="s">
        <v>76</v>
      </c>
    </row>
    <row r="50" spans="1:12" ht="14.25">
      <c r="A50" s="2630"/>
      <c r="B50" s="2890"/>
      <c r="C50" s="2451"/>
      <c r="D50" s="126"/>
      <c r="E50" s="126"/>
      <c r="F50" s="510" t="s">
        <v>1612</v>
      </c>
      <c r="G50" s="510" t="s">
        <v>73</v>
      </c>
      <c r="H50" s="2891"/>
      <c r="I50" s="510"/>
      <c r="J50" s="2891"/>
      <c r="K50" s="510"/>
      <c r="L50" s="2891"/>
    </row>
    <row r="51" spans="1:12" ht="14.25" customHeight="1">
      <c r="A51" s="2630"/>
      <c r="B51" s="2890"/>
      <c r="C51" s="2451"/>
      <c r="D51" s="126"/>
      <c r="E51" s="126"/>
      <c r="F51" s="510" t="s">
        <v>151</v>
      </c>
      <c r="G51" s="510" t="s">
        <v>153</v>
      </c>
      <c r="H51" s="2891"/>
      <c r="I51" s="510"/>
      <c r="J51" s="2891"/>
      <c r="K51" s="510"/>
      <c r="L51" s="2891"/>
    </row>
    <row r="52" spans="1:12" ht="14.25">
      <c r="A52" s="2630"/>
      <c r="B52" s="2523"/>
      <c r="C52" s="2523"/>
      <c r="D52" s="1534"/>
      <c r="E52" s="1534"/>
      <c r="F52" s="1573" t="s">
        <v>584</v>
      </c>
      <c r="G52" s="1573" t="s">
        <v>584</v>
      </c>
      <c r="H52" s="1573" t="s">
        <v>584</v>
      </c>
      <c r="I52" s="1573"/>
      <c r="J52" s="1573" t="s">
        <v>584</v>
      </c>
      <c r="K52" s="1573"/>
      <c r="L52" s="1573" t="s">
        <v>584</v>
      </c>
    </row>
    <row r="53" spans="1:12" ht="14.25">
      <c r="A53" s="2630"/>
      <c r="B53" s="2078" t="s">
        <v>1721</v>
      </c>
      <c r="C53" s="2078"/>
      <c r="D53" s="204"/>
      <c r="E53" s="204"/>
      <c r="F53" s="1574">
        <v>76</v>
      </c>
      <c r="G53" s="1574">
        <v>823</v>
      </c>
      <c r="H53" s="1574">
        <f>SUM(F53:G53)</f>
        <v>899</v>
      </c>
      <c r="I53" s="1574"/>
      <c r="J53" s="1574">
        <v>1535</v>
      </c>
      <c r="K53" s="1574"/>
      <c r="L53" s="1574">
        <f>SUM(H53:J53)</f>
        <v>2434</v>
      </c>
    </row>
    <row r="54" spans="1:12" ht="14.25">
      <c r="A54" s="2630"/>
      <c r="B54" s="2078" t="s">
        <v>27</v>
      </c>
      <c r="C54" s="2078"/>
      <c r="D54" s="204"/>
      <c r="E54" s="204"/>
      <c r="F54" s="1574">
        <v>-148</v>
      </c>
      <c r="G54" s="1574"/>
      <c r="H54" s="1574">
        <f>SUM(F54:G54)</f>
        <v>-148</v>
      </c>
      <c r="I54" s="1574"/>
      <c r="J54" s="1574"/>
      <c r="K54" s="1574"/>
      <c r="L54" s="1574">
        <f>SUM(H54:J54)</f>
        <v>-148</v>
      </c>
    </row>
    <row r="55" spans="1:12" ht="14.25">
      <c r="A55" s="2630"/>
      <c r="B55" s="2078" t="s">
        <v>167</v>
      </c>
      <c r="C55" s="2078"/>
      <c r="D55" s="204"/>
      <c r="E55" s="204"/>
      <c r="F55" s="1574">
        <v>325</v>
      </c>
      <c r="G55" s="1574">
        <v>-137</v>
      </c>
      <c r="H55" s="1574">
        <f>SUM(F55:G55)</f>
        <v>188</v>
      </c>
      <c r="I55" s="1574"/>
      <c r="J55" s="1574">
        <v>284</v>
      </c>
      <c r="K55" s="1574"/>
      <c r="L55" s="1574">
        <f>SUM(H55:J55)</f>
        <v>472</v>
      </c>
    </row>
    <row r="56" spans="1:12" ht="15" thickBot="1">
      <c r="A56" s="2625"/>
      <c r="B56" s="2627"/>
      <c r="C56" s="2627"/>
      <c r="D56" s="1943"/>
      <c r="E56" s="1943"/>
      <c r="F56" s="1944">
        <f>SUM(F53:F55)</f>
        <v>253</v>
      </c>
      <c r="G56" s="1944">
        <f>SUM(G53:G55)</f>
        <v>686</v>
      </c>
      <c r="H56" s="1944">
        <f>SUM(H53:H55)</f>
        <v>939</v>
      </c>
      <c r="I56" s="1944"/>
      <c r="J56" s="1944">
        <f>SUM(J53:J55)</f>
        <v>1819</v>
      </c>
      <c r="K56" s="1944"/>
      <c r="L56" s="1944">
        <f>SUM(L53:L55)</f>
        <v>2758</v>
      </c>
    </row>
    <row r="57" spans="1:12" ht="9" customHeight="1">
      <c r="A57" s="2625"/>
      <c r="B57" s="2451"/>
      <c r="C57" s="2451"/>
      <c r="D57" s="126"/>
      <c r="E57" s="126"/>
      <c r="F57" s="125"/>
      <c r="G57" s="125"/>
      <c r="H57" s="125"/>
      <c r="I57" s="125"/>
      <c r="J57" s="125"/>
      <c r="K57" s="125"/>
      <c r="L57" s="125"/>
    </row>
    <row r="58" spans="1:15" s="544" customFormat="1" ht="87" customHeight="1">
      <c r="A58" s="2628" t="s">
        <v>168</v>
      </c>
      <c r="B58" s="2887" t="s">
        <v>402</v>
      </c>
      <c r="C58" s="2888"/>
      <c r="D58" s="2866"/>
      <c r="E58" s="2866"/>
      <c r="F58" s="2866"/>
      <c r="G58" s="2866"/>
      <c r="H58" s="2866"/>
      <c r="I58" s="2866"/>
      <c r="J58" s="2866"/>
      <c r="K58" s="2866"/>
      <c r="L58" s="2866"/>
      <c r="M58" s="1510"/>
      <c r="N58" s="1348"/>
      <c r="O58" s="1347"/>
    </row>
    <row r="59" spans="1:3" ht="14.25">
      <c r="A59" s="2631"/>
      <c r="B59" s="2631"/>
      <c r="C59" s="2631"/>
    </row>
    <row r="60" spans="1:3" ht="14.25">
      <c r="A60" s="2631"/>
      <c r="B60" s="2631"/>
      <c r="C60" s="2631"/>
    </row>
    <row r="61" spans="1:7" ht="14.25">
      <c r="A61" s="2630"/>
      <c r="B61" s="2630"/>
      <c r="C61" s="2630"/>
      <c r="D61" s="1512"/>
      <c r="E61" s="1512"/>
      <c r="F61" s="1512"/>
      <c r="G61" s="1512"/>
    </row>
    <row r="62" spans="1:3" ht="14.25">
      <c r="A62" s="2631"/>
      <c r="B62" s="2631"/>
      <c r="C62" s="2631"/>
    </row>
    <row r="63" spans="1:3" ht="14.25">
      <c r="A63" s="2631"/>
      <c r="B63" s="2631"/>
      <c r="C63" s="2631"/>
    </row>
    <row r="64" spans="1:3" ht="14.25">
      <c r="A64" s="2631"/>
      <c r="B64" s="2631"/>
      <c r="C64" s="2631"/>
    </row>
    <row r="65" spans="1:3" ht="14.25">
      <c r="A65" s="2631"/>
      <c r="B65" s="2631"/>
      <c r="C65" s="2631"/>
    </row>
    <row r="66" spans="1:3" ht="14.25">
      <c r="A66" s="2631"/>
      <c r="B66" s="2631"/>
      <c r="C66" s="2631"/>
    </row>
    <row r="67" spans="1:3" ht="14.25">
      <c r="A67" s="2631"/>
      <c r="B67" s="2631"/>
      <c r="C67" s="2631"/>
    </row>
    <row r="68" spans="1:3" ht="14.25">
      <c r="A68" s="2631"/>
      <c r="B68" s="2631"/>
      <c r="C68" s="2631"/>
    </row>
    <row r="69" spans="1:3" ht="14.25">
      <c r="A69" s="2631"/>
      <c r="B69" s="2631"/>
      <c r="C69" s="2631"/>
    </row>
    <row r="70" spans="1:3" ht="14.25">
      <c r="A70" s="2631"/>
      <c r="B70" s="2631"/>
      <c r="C70" s="2631"/>
    </row>
    <row r="71" spans="1:3" ht="14.25">
      <c r="A71" s="2631"/>
      <c r="B71" s="2631"/>
      <c r="C71" s="2631"/>
    </row>
    <row r="72" spans="1:3" ht="14.25">
      <c r="A72" s="2631"/>
      <c r="B72" s="2631"/>
      <c r="C72" s="2631"/>
    </row>
    <row r="73" spans="1:3" ht="14.25">
      <c r="A73" s="2631"/>
      <c r="B73" s="2631"/>
      <c r="C73" s="2631"/>
    </row>
    <row r="74" spans="1:3" ht="14.25">
      <c r="A74" s="2631"/>
      <c r="B74" s="2631"/>
      <c r="C74" s="2631"/>
    </row>
    <row r="75" spans="1:3" ht="14.25">
      <c r="A75" s="2631"/>
      <c r="B75" s="2631"/>
      <c r="C75" s="2631"/>
    </row>
    <row r="76" spans="1:3" ht="14.25">
      <c r="A76" s="2631"/>
      <c r="B76" s="2631"/>
      <c r="C76" s="2631"/>
    </row>
    <row r="77" spans="1:3" ht="14.25">
      <c r="A77" s="2631"/>
      <c r="B77" s="2631"/>
      <c r="C77" s="2631"/>
    </row>
    <row r="78" spans="1:3" ht="14.25">
      <c r="A78" s="2631"/>
      <c r="B78" s="2631"/>
      <c r="C78" s="2631"/>
    </row>
    <row r="79" spans="1:3" ht="14.25">
      <c r="A79" s="2631"/>
      <c r="B79" s="2631"/>
      <c r="C79" s="2631" t="s">
        <v>272</v>
      </c>
    </row>
    <row r="80" spans="1:3" ht="14.25">
      <c r="A80" s="2631"/>
      <c r="B80" s="2631"/>
      <c r="C80" s="2631"/>
    </row>
    <row r="81" spans="1:3" ht="14.25">
      <c r="A81" s="2631"/>
      <c r="B81" s="2631"/>
      <c r="C81" s="2631"/>
    </row>
    <row r="82" spans="1:3" ht="14.25">
      <c r="A82" s="2631"/>
      <c r="B82" s="2631"/>
      <c r="C82" s="2631"/>
    </row>
    <row r="83" spans="1:3" ht="14.25">
      <c r="A83" s="2631"/>
      <c r="B83" s="2631"/>
      <c r="C83" s="2631"/>
    </row>
    <row r="84" spans="1:3" ht="14.25">
      <c r="A84" s="2631"/>
      <c r="B84" s="2631"/>
      <c r="C84" s="2631"/>
    </row>
    <row r="85" spans="1:3" ht="14.25">
      <c r="A85" s="2631"/>
      <c r="B85" s="2631"/>
      <c r="C85" s="2631"/>
    </row>
    <row r="86" spans="1:3" ht="14.25">
      <c r="A86" s="2631"/>
      <c r="B86" s="2631"/>
      <c r="C86" s="2631"/>
    </row>
    <row r="87" spans="1:3" ht="14.25">
      <c r="A87" s="2631"/>
      <c r="B87" s="2631"/>
      <c r="C87" s="2631"/>
    </row>
    <row r="88" spans="1:3" ht="14.25">
      <c r="A88" s="2631"/>
      <c r="B88" s="2631"/>
      <c r="C88" s="2631"/>
    </row>
    <row r="89" spans="1:3" ht="14.25">
      <c r="A89" s="2631"/>
      <c r="B89" s="2631"/>
      <c r="C89" s="2631"/>
    </row>
    <row r="90" spans="1:3" ht="14.25">
      <c r="A90" s="2631"/>
      <c r="B90" s="2631"/>
      <c r="C90" s="2631"/>
    </row>
    <row r="91" spans="1:3" ht="14.25">
      <c r="A91" s="2631"/>
      <c r="B91" s="2631"/>
      <c r="C91" s="2631"/>
    </row>
    <row r="92" spans="1:3" ht="14.25">
      <c r="A92" s="2631"/>
      <c r="B92" s="2631"/>
      <c r="C92" s="2631"/>
    </row>
    <row r="93" spans="1:3" ht="14.25">
      <c r="A93" s="2631"/>
      <c r="B93" s="2631"/>
      <c r="C93" s="2631"/>
    </row>
    <row r="94" spans="1:3" ht="14.25">
      <c r="A94" s="2631"/>
      <c r="B94" s="2631"/>
      <c r="C94" s="2631"/>
    </row>
    <row r="95" spans="1:3" ht="14.25">
      <c r="A95" s="2631"/>
      <c r="B95" s="2631"/>
      <c r="C95" s="2631"/>
    </row>
    <row r="96" spans="1:3" ht="14.25">
      <c r="A96" s="2631"/>
      <c r="B96" s="2631"/>
      <c r="C96" s="2631"/>
    </row>
    <row r="97" spans="1:3" ht="14.25">
      <c r="A97" s="2631"/>
      <c r="B97" s="2631"/>
      <c r="C97" s="2631"/>
    </row>
    <row r="98" spans="1:3" ht="14.25">
      <c r="A98" s="2631"/>
      <c r="B98" s="2631"/>
      <c r="C98" s="2631"/>
    </row>
    <row r="99" spans="1:3" ht="14.25">
      <c r="A99" s="2631"/>
      <c r="B99" s="2631"/>
      <c r="C99" s="2631"/>
    </row>
    <row r="100" spans="1:3" ht="14.25">
      <c r="A100" s="2631"/>
      <c r="B100" s="2631"/>
      <c r="C100" s="2631"/>
    </row>
    <row r="101" spans="1:3" ht="14.25">
      <c r="A101" s="2631"/>
      <c r="B101" s="2631"/>
      <c r="C101" s="2631"/>
    </row>
    <row r="102" spans="1:3" ht="14.25">
      <c r="A102" s="2631"/>
      <c r="B102" s="2631"/>
      <c r="C102" s="2631"/>
    </row>
    <row r="103" spans="1:3" ht="14.25">
      <c r="A103" s="2631"/>
      <c r="B103" s="2631"/>
      <c r="C103" s="2631"/>
    </row>
    <row r="104" spans="1:3" ht="14.25">
      <c r="A104" s="2631"/>
      <c r="B104" s="2631"/>
      <c r="C104" s="2631"/>
    </row>
    <row r="105" spans="1:3" ht="14.25">
      <c r="A105" s="2631"/>
      <c r="B105" s="2631"/>
      <c r="C105" s="2631"/>
    </row>
  </sheetData>
  <sheetProtection/>
  <mergeCells count="27">
    <mergeCell ref="K1:L1"/>
    <mergeCell ref="E6:L6"/>
    <mergeCell ref="B37:B39"/>
    <mergeCell ref="H37:H39"/>
    <mergeCell ref="J37:J39"/>
    <mergeCell ref="L37:L39"/>
    <mergeCell ref="B34:L34"/>
    <mergeCell ref="B35:L35"/>
    <mergeCell ref="B36:L36"/>
    <mergeCell ref="A19:E19"/>
    <mergeCell ref="B33:L33"/>
    <mergeCell ref="L11:L13"/>
    <mergeCell ref="J11:J13"/>
    <mergeCell ref="A18:E18"/>
    <mergeCell ref="A31:B31"/>
    <mergeCell ref="A11:A13"/>
    <mergeCell ref="H11:H13"/>
    <mergeCell ref="B32:L32"/>
    <mergeCell ref="B58:L58"/>
    <mergeCell ref="B45:L45"/>
    <mergeCell ref="B46:L46"/>
    <mergeCell ref="B47:L47"/>
    <mergeCell ref="B48:D48"/>
    <mergeCell ref="B49:B51"/>
    <mergeCell ref="H49:H51"/>
    <mergeCell ref="J49:J51"/>
    <mergeCell ref="L49:L51"/>
  </mergeCells>
  <printOptions/>
  <pageMargins left="0.5905511811023623" right="0.5905511811023623" top="0.5905511811023623" bottom="0.5905511811023623" header="0.5905511811023623" footer="0.5905511811023623"/>
  <pageSetup fitToHeight="2" fitToWidth="1" horizontalDpi="600" verticalDpi="600" orientation="portrait" paperSize="9" scale="61" r:id="rId1"/>
  <headerFooter alignWithMargins="0">
    <oddFooter>&amp;R&amp;P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105"/>
  <sheetViews>
    <sheetView tabSelected="1" view="pageBreakPreview" zoomScale="75" zoomScaleNormal="70" zoomScaleSheetLayoutView="75" zoomScalePageLayoutView="0" workbookViewId="0" topLeftCell="A1">
      <selection activeCell="A84" sqref="A84"/>
    </sheetView>
  </sheetViews>
  <sheetFormatPr defaultColWidth="8.75390625" defaultRowHeight="14.25"/>
  <cols>
    <col min="1" max="1" width="44.125" style="916" customWidth="1"/>
    <col min="2" max="2" width="8.75390625" style="916" customWidth="1"/>
    <col min="3" max="3" width="10.50390625" style="916" customWidth="1"/>
    <col min="4" max="4" width="13.75390625" style="916" customWidth="1"/>
    <col min="5" max="5" width="10.75390625" style="916" customWidth="1"/>
    <col min="6" max="6" width="12.00390625" style="916" customWidth="1"/>
    <col min="7" max="7" width="14.00390625" style="916" customWidth="1"/>
    <col min="8" max="16384" width="8.75390625" style="916" customWidth="1"/>
  </cols>
  <sheetData>
    <row r="1" spans="1:7" ht="14.25">
      <c r="A1" s="2304" t="s">
        <v>1571</v>
      </c>
      <c r="B1" s="2111"/>
      <c r="C1" s="2111"/>
      <c r="G1" s="1516" t="s">
        <v>1065</v>
      </c>
    </row>
    <row r="2" spans="1:3" ht="14.25">
      <c r="A2" s="2305"/>
      <c r="B2" s="2111"/>
      <c r="C2" s="2111"/>
    </row>
    <row r="3" spans="1:3" ht="14.25">
      <c r="A3" s="2517" t="s">
        <v>745</v>
      </c>
      <c r="B3" s="2111"/>
      <c r="C3" s="2111"/>
    </row>
    <row r="4" spans="1:3" ht="14.25">
      <c r="A4" s="2517"/>
      <c r="B4" s="2111"/>
      <c r="C4" s="2111"/>
    </row>
    <row r="5" spans="1:3" ht="14.25">
      <c r="A5" s="2609" t="s">
        <v>1692</v>
      </c>
      <c r="B5" s="2111"/>
      <c r="C5" s="2111"/>
    </row>
    <row r="6" spans="1:7" ht="14.25">
      <c r="A6" s="2109"/>
      <c r="B6" s="2109"/>
      <c r="C6" s="2109"/>
      <c r="D6" s="935"/>
      <c r="E6" s="935"/>
      <c r="F6" s="935"/>
      <c r="G6" s="935"/>
    </row>
    <row r="7" spans="1:7" ht="19.5" customHeight="1">
      <c r="A7" s="2902" t="s">
        <v>134</v>
      </c>
      <c r="B7" s="2904"/>
      <c r="C7" s="2904"/>
      <c r="D7" s="2905"/>
      <c r="E7" s="2905"/>
      <c r="F7" s="2905"/>
      <c r="G7" s="2905"/>
    </row>
    <row r="8" spans="1:8" ht="14.25">
      <c r="A8" s="2610"/>
      <c r="B8" s="2114"/>
      <c r="C8" s="2114"/>
      <c r="D8" s="958"/>
      <c r="E8" s="958"/>
      <c r="F8" s="958"/>
      <c r="G8" s="958"/>
      <c r="H8" s="935"/>
    </row>
    <row r="9" spans="1:12" ht="14.25">
      <c r="A9" s="2494"/>
      <c r="B9" s="2494"/>
      <c r="C9" s="2494"/>
      <c r="D9" s="971"/>
      <c r="E9" s="971"/>
      <c r="F9" s="971"/>
      <c r="G9" s="1411" t="s">
        <v>1400</v>
      </c>
      <c r="H9" s="935"/>
      <c r="I9" s="1175"/>
      <c r="J9" s="1175"/>
      <c r="K9" s="1175"/>
      <c r="L9" s="1175"/>
    </row>
    <row r="10" spans="1:12" ht="14.25">
      <c r="A10" s="2571" t="s">
        <v>397</v>
      </c>
      <c r="B10" s="2571"/>
      <c r="C10" s="2571"/>
      <c r="D10" s="912"/>
      <c r="E10" s="912"/>
      <c r="F10" s="912"/>
      <c r="G10" s="1523">
        <v>4117</v>
      </c>
      <c r="H10" s="935"/>
      <c r="I10" s="1175"/>
      <c r="J10" s="1175"/>
      <c r="K10" s="1175"/>
      <c r="L10" s="1175"/>
    </row>
    <row r="11" spans="1:12" ht="14.25">
      <c r="A11" s="2571" t="s">
        <v>135</v>
      </c>
      <c r="B11" s="2571"/>
      <c r="C11" s="2571"/>
      <c r="D11" s="912"/>
      <c r="E11" s="912"/>
      <c r="F11" s="912"/>
      <c r="G11" s="1523">
        <v>9958</v>
      </c>
      <c r="H11" s="935"/>
      <c r="I11" s="1175"/>
      <c r="J11" s="1175"/>
      <c r="K11" s="1175"/>
      <c r="L11" s="1175"/>
    </row>
    <row r="12" spans="1:12" ht="14.25">
      <c r="A12" s="2611" t="s">
        <v>578</v>
      </c>
      <c r="B12" s="2611"/>
      <c r="C12" s="2611"/>
      <c r="D12" s="1844"/>
      <c r="E12" s="1844"/>
      <c r="F12" s="1844"/>
      <c r="G12" s="1840">
        <v>474</v>
      </c>
      <c r="H12" s="935"/>
      <c r="I12" s="1175"/>
      <c r="J12" s="1175"/>
      <c r="K12" s="1175"/>
      <c r="L12" s="1175"/>
    </row>
    <row r="13" spans="1:12" ht="14.25">
      <c r="A13" s="2612" t="s">
        <v>390</v>
      </c>
      <c r="B13" s="2612"/>
      <c r="C13" s="2612"/>
      <c r="D13" s="944"/>
      <c r="E13" s="944"/>
      <c r="F13" s="944"/>
      <c r="G13" s="1837">
        <v>-181</v>
      </c>
      <c r="H13" s="935"/>
      <c r="I13" s="1175"/>
      <c r="J13" s="1175"/>
      <c r="K13" s="1175"/>
      <c r="L13" s="1175"/>
    </row>
    <row r="14" spans="1:12" ht="15" thickBot="1">
      <c r="A14" s="2613"/>
      <c r="B14" s="2613"/>
      <c r="C14" s="2613"/>
      <c r="D14" s="1517"/>
      <c r="E14" s="1517"/>
      <c r="F14" s="1517"/>
      <c r="G14" s="1524">
        <f>SUM(G10:G13)</f>
        <v>14368</v>
      </c>
      <c r="H14" s="935"/>
      <c r="I14" s="1175"/>
      <c r="J14" s="1175"/>
      <c r="K14" s="1175"/>
      <c r="L14" s="1175"/>
    </row>
    <row r="15" spans="1:7" ht="14.25">
      <c r="A15" s="2512"/>
      <c r="B15" s="2109"/>
      <c r="C15" s="2109"/>
      <c r="D15" s="935"/>
      <c r="E15" s="935"/>
      <c r="F15" s="935"/>
      <c r="G15" s="935"/>
    </row>
    <row r="16" spans="1:7" ht="64.5" customHeight="1">
      <c r="A16" s="2906" t="s">
        <v>419</v>
      </c>
      <c r="B16" s="2907"/>
      <c r="C16" s="2907"/>
      <c r="D16" s="2908"/>
      <c r="E16" s="2908"/>
      <c r="F16" s="2908"/>
      <c r="G16" s="2908"/>
    </row>
    <row r="17" spans="1:7" ht="13.5" customHeight="1">
      <c r="A17" s="2513"/>
      <c r="B17" s="2245"/>
      <c r="C17" s="2245"/>
      <c r="D17" s="1874"/>
      <c r="E17" s="1874"/>
      <c r="F17" s="1874"/>
      <c r="G17" s="1874"/>
    </row>
    <row r="18" spans="1:7" ht="27" customHeight="1">
      <c r="A18" s="2906" t="s">
        <v>185</v>
      </c>
      <c r="B18" s="2909"/>
      <c r="C18" s="2909"/>
      <c r="D18" s="2910"/>
      <c r="E18" s="2910"/>
      <c r="F18" s="2910"/>
      <c r="G18" s="2910"/>
    </row>
    <row r="19" spans="1:7" ht="13.5" customHeight="1">
      <c r="A19" s="2499"/>
      <c r="B19" s="2109"/>
      <c r="C19" s="2245"/>
      <c r="D19" s="1874"/>
      <c r="E19" s="1874"/>
      <c r="F19" s="1874"/>
      <c r="G19" s="1874"/>
    </row>
    <row r="20" spans="1:7" ht="24.75" customHeight="1">
      <c r="A20" s="2906" t="s">
        <v>119</v>
      </c>
      <c r="B20" s="2907"/>
      <c r="C20" s="2907"/>
      <c r="D20" s="2908"/>
      <c r="E20" s="2908"/>
      <c r="F20" s="2908"/>
      <c r="G20" s="2908"/>
    </row>
    <row r="21" spans="1:7" ht="14.25">
      <c r="A21" s="2513"/>
      <c r="B21" s="2513"/>
      <c r="C21" s="2898">
        <v>2008</v>
      </c>
      <c r="D21" s="2899"/>
      <c r="E21" s="2899"/>
      <c r="F21" s="2899"/>
      <c r="G21" s="2899"/>
    </row>
    <row r="22" spans="1:7" ht="27" customHeight="1">
      <c r="A22" s="2513"/>
      <c r="B22" s="2513"/>
      <c r="C22" s="2900" t="s">
        <v>1299</v>
      </c>
      <c r="D22" s="2901"/>
      <c r="E22" s="2901"/>
      <c r="F22" s="2901"/>
      <c r="G22" s="2901"/>
    </row>
    <row r="23" spans="1:7" ht="12.75" customHeight="1">
      <c r="A23" s="2902"/>
      <c r="B23" s="2485" t="s">
        <v>556</v>
      </c>
      <c r="C23" s="2614" t="s">
        <v>806</v>
      </c>
      <c r="D23" s="1843" t="s">
        <v>807</v>
      </c>
      <c r="E23" s="1843" t="s">
        <v>808</v>
      </c>
      <c r="F23" s="1843" t="s">
        <v>809</v>
      </c>
      <c r="G23" s="1843" t="s">
        <v>810</v>
      </c>
    </row>
    <row r="24" spans="1:7" ht="14.25">
      <c r="A24" s="2903"/>
      <c r="B24" s="2487" t="s">
        <v>1400</v>
      </c>
      <c r="C24" s="2615" t="s">
        <v>1400</v>
      </c>
      <c r="D24" s="1845" t="s">
        <v>1400</v>
      </c>
      <c r="E24" s="1845" t="s">
        <v>1400</v>
      </c>
      <c r="F24" s="1845" t="s">
        <v>1400</v>
      </c>
      <c r="G24" s="1845" t="s">
        <v>1400</v>
      </c>
    </row>
    <row r="25" spans="1:7" ht="14.25">
      <c r="A25" s="2493" t="s">
        <v>1408</v>
      </c>
      <c r="B25" s="2616">
        <f>SUM(C25:G25)</f>
        <v>5373</v>
      </c>
      <c r="C25" s="2616">
        <v>1746</v>
      </c>
      <c r="D25" s="1521">
        <v>1150</v>
      </c>
      <c r="E25" s="1521">
        <v>859</v>
      </c>
      <c r="F25" s="1521">
        <v>564</v>
      </c>
      <c r="G25" s="1521">
        <v>1054</v>
      </c>
    </row>
    <row r="26" spans="1:7" ht="14.25">
      <c r="A26" s="2493" t="s">
        <v>353</v>
      </c>
      <c r="B26" s="2616">
        <f>SUM(C26:G26)</f>
        <v>4374</v>
      </c>
      <c r="C26" s="2616">
        <v>2415</v>
      </c>
      <c r="D26" s="1521">
        <v>1167</v>
      </c>
      <c r="E26" s="1521">
        <v>460</v>
      </c>
      <c r="F26" s="1521">
        <v>180</v>
      </c>
      <c r="G26" s="1521">
        <v>152</v>
      </c>
    </row>
    <row r="27" spans="1:7" ht="14.25">
      <c r="A27" s="2493" t="s">
        <v>854</v>
      </c>
      <c r="B27" s="2616">
        <f>SUM(C27:G27)</f>
        <v>4621</v>
      </c>
      <c r="C27" s="2616">
        <v>2297</v>
      </c>
      <c r="D27" s="1521">
        <v>975</v>
      </c>
      <c r="E27" s="1521">
        <v>600</v>
      </c>
      <c r="F27" s="1521">
        <v>389</v>
      </c>
      <c r="G27" s="1521">
        <v>360</v>
      </c>
    </row>
    <row r="28" spans="1:7" ht="14.25">
      <c r="A28" s="2486"/>
      <c r="B28" s="2617"/>
      <c r="C28" s="2617"/>
      <c r="D28" s="1846"/>
      <c r="E28" s="1846"/>
      <c r="F28" s="1846"/>
      <c r="G28" s="1846"/>
    </row>
    <row r="29" spans="1:7" ht="15" thickBot="1">
      <c r="A29" s="2618" t="s">
        <v>556</v>
      </c>
      <c r="B29" s="2619">
        <f aca="true" t="shared" si="0" ref="B29:G29">SUM(B25:B28)</f>
        <v>14368</v>
      </c>
      <c r="C29" s="2619">
        <f t="shared" si="0"/>
        <v>6458</v>
      </c>
      <c r="D29" s="1522">
        <f t="shared" si="0"/>
        <v>3292</v>
      </c>
      <c r="E29" s="1522">
        <f t="shared" si="0"/>
        <v>1919</v>
      </c>
      <c r="F29" s="1522">
        <f t="shared" si="0"/>
        <v>1133</v>
      </c>
      <c r="G29" s="1522">
        <f t="shared" si="0"/>
        <v>1566</v>
      </c>
    </row>
    <row r="30" spans="1:7" ht="14.25">
      <c r="A30" s="2493"/>
      <c r="B30" s="2620"/>
      <c r="C30" s="2621">
        <v>0.45</v>
      </c>
      <c r="D30" s="1520">
        <v>0.23</v>
      </c>
      <c r="E30" s="1520">
        <v>0.13</v>
      </c>
      <c r="F30" s="1520">
        <v>0.08</v>
      </c>
      <c r="G30" s="1520">
        <v>0.11</v>
      </c>
    </row>
    <row r="31" spans="1:3" ht="14.25">
      <c r="A31" s="2111"/>
      <c r="B31" s="2111"/>
      <c r="C31" s="2111"/>
    </row>
    <row r="32" spans="1:3" ht="14.25">
      <c r="A32" s="2111"/>
      <c r="B32" s="2111"/>
      <c r="C32" s="2111"/>
    </row>
    <row r="33" spans="1:3" ht="14.25">
      <c r="A33" s="2111"/>
      <c r="B33" s="2111"/>
      <c r="C33" s="2111"/>
    </row>
    <row r="34" spans="1:3" ht="14.25">
      <c r="A34" s="2111"/>
      <c r="B34" s="2111"/>
      <c r="C34" s="2111"/>
    </row>
    <row r="35" spans="1:3" ht="14.25">
      <c r="A35" s="2111"/>
      <c r="B35" s="2111"/>
      <c r="C35" s="2111"/>
    </row>
    <row r="36" spans="1:3" ht="14.25">
      <c r="A36" s="2111"/>
      <c r="B36" s="2111"/>
      <c r="C36" s="2111"/>
    </row>
    <row r="37" spans="1:3" ht="14.25">
      <c r="A37" s="2111"/>
      <c r="B37" s="2111"/>
      <c r="C37" s="2111"/>
    </row>
    <row r="38" spans="1:3" ht="14.25">
      <c r="A38" s="2111"/>
      <c r="B38" s="2111"/>
      <c r="C38" s="2111"/>
    </row>
    <row r="39" spans="1:3" ht="14.25">
      <c r="A39" s="2111"/>
      <c r="B39" s="2111"/>
      <c r="C39" s="2111"/>
    </row>
    <row r="40" spans="1:3" ht="14.25">
      <c r="A40" s="2111"/>
      <c r="B40" s="2111"/>
      <c r="C40" s="2111"/>
    </row>
    <row r="41" spans="1:3" ht="14.25">
      <c r="A41" s="2111"/>
      <c r="B41" s="2111"/>
      <c r="C41" s="2111"/>
    </row>
    <row r="42" spans="1:3" ht="14.25">
      <c r="A42" s="2111"/>
      <c r="B42" s="2111"/>
      <c r="C42" s="2111"/>
    </row>
    <row r="43" spans="1:3" ht="14.25">
      <c r="A43" s="2111"/>
      <c r="B43" s="2111"/>
      <c r="C43" s="2111"/>
    </row>
    <row r="44" spans="1:3" ht="14.25">
      <c r="A44" s="2111"/>
      <c r="B44" s="2111"/>
      <c r="C44" s="2111"/>
    </row>
    <row r="45" spans="1:3" ht="14.25">
      <c r="A45" s="2111"/>
      <c r="B45" s="2111"/>
      <c r="C45" s="2111"/>
    </row>
    <row r="46" spans="1:3" ht="14.25">
      <c r="A46" s="2111"/>
      <c r="B46" s="2111"/>
      <c r="C46" s="2111"/>
    </row>
    <row r="47" spans="1:3" ht="14.25">
      <c r="A47" s="2111"/>
      <c r="B47" s="2111"/>
      <c r="C47" s="2111"/>
    </row>
    <row r="48" spans="1:3" ht="14.25">
      <c r="A48" s="2111"/>
      <c r="B48" s="2111"/>
      <c r="C48" s="2111"/>
    </row>
    <row r="49" spans="1:3" ht="14.25">
      <c r="A49" s="2111"/>
      <c r="B49" s="2111"/>
      <c r="C49" s="2111"/>
    </row>
    <row r="50" spans="1:3" ht="14.25">
      <c r="A50" s="2111"/>
      <c r="B50" s="2111"/>
      <c r="C50" s="2111"/>
    </row>
    <row r="51" spans="1:3" ht="14.25">
      <c r="A51" s="2111"/>
      <c r="B51" s="2111"/>
      <c r="C51" s="2111"/>
    </row>
    <row r="52" spans="1:3" ht="14.25">
      <c r="A52" s="2111"/>
      <c r="B52" s="2111"/>
      <c r="C52" s="2111"/>
    </row>
    <row r="53" spans="1:3" ht="14.25">
      <c r="A53" s="2111"/>
      <c r="B53" s="2111"/>
      <c r="C53" s="2111"/>
    </row>
    <row r="54" spans="1:3" ht="14.25">
      <c r="A54" s="2111"/>
      <c r="B54" s="2111"/>
      <c r="C54" s="2111"/>
    </row>
    <row r="55" spans="1:3" ht="14.25">
      <c r="A55" s="2111"/>
      <c r="B55" s="2111"/>
      <c r="C55" s="2111"/>
    </row>
    <row r="56" spans="1:3" ht="14.25">
      <c r="A56" s="2111"/>
      <c r="B56" s="2111"/>
      <c r="C56" s="2111"/>
    </row>
    <row r="57" spans="1:3" ht="14.25">
      <c r="A57" s="2111"/>
      <c r="B57" s="2111"/>
      <c r="C57" s="2111"/>
    </row>
    <row r="58" spans="1:3" ht="14.25">
      <c r="A58" s="2111"/>
      <c r="B58" s="2111"/>
      <c r="C58" s="2111"/>
    </row>
    <row r="59" spans="1:3" ht="14.25">
      <c r="A59" s="2111"/>
      <c r="B59" s="2111"/>
      <c r="C59" s="2111"/>
    </row>
    <row r="60" spans="1:3" ht="14.25">
      <c r="A60" s="2111"/>
      <c r="B60" s="2111"/>
      <c r="C60" s="2111"/>
    </row>
    <row r="61" spans="1:3" ht="14.25">
      <c r="A61" s="2111"/>
      <c r="B61" s="2111"/>
      <c r="C61" s="2111"/>
    </row>
    <row r="62" spans="1:3" ht="14.25">
      <c r="A62" s="2111"/>
      <c r="B62" s="2111"/>
      <c r="C62" s="2111"/>
    </row>
    <row r="63" spans="1:3" ht="14.25">
      <c r="A63" s="2111"/>
      <c r="B63" s="2111"/>
      <c r="C63" s="2111"/>
    </row>
    <row r="64" spans="1:3" ht="14.25">
      <c r="A64" s="2111"/>
      <c r="B64" s="2111"/>
      <c r="C64" s="2111"/>
    </row>
    <row r="65" spans="1:3" ht="14.25">
      <c r="A65" s="2111"/>
      <c r="B65" s="2111"/>
      <c r="C65" s="2111"/>
    </row>
    <row r="66" spans="1:3" ht="14.25">
      <c r="A66" s="2111"/>
      <c r="B66" s="2111"/>
      <c r="C66" s="2111"/>
    </row>
    <row r="67" spans="1:3" ht="14.25">
      <c r="A67" s="2111"/>
      <c r="B67" s="2111"/>
      <c r="C67" s="2111"/>
    </row>
    <row r="68" spans="1:3" ht="14.25">
      <c r="A68" s="2111"/>
      <c r="B68" s="2111"/>
      <c r="C68" s="2111"/>
    </row>
    <row r="69" spans="1:3" ht="14.25">
      <c r="A69" s="2111"/>
      <c r="B69" s="2111"/>
      <c r="C69" s="2111"/>
    </row>
    <row r="70" spans="1:3" ht="14.25">
      <c r="A70" s="2111"/>
      <c r="B70" s="2111"/>
      <c r="C70" s="2111"/>
    </row>
    <row r="71" spans="1:3" ht="14.25">
      <c r="A71" s="2111"/>
      <c r="B71" s="2111"/>
      <c r="C71" s="2111"/>
    </row>
    <row r="72" spans="1:3" ht="14.25">
      <c r="A72" s="2111"/>
      <c r="B72" s="2111"/>
      <c r="C72" s="2111"/>
    </row>
    <row r="73" spans="1:3" ht="14.25">
      <c r="A73" s="2111"/>
      <c r="B73" s="2111"/>
      <c r="C73" s="2111"/>
    </row>
    <row r="74" spans="1:3" ht="14.25">
      <c r="A74" s="2111"/>
      <c r="B74" s="2111"/>
      <c r="C74" s="2111"/>
    </row>
    <row r="75" spans="1:3" ht="14.25">
      <c r="A75" s="2111"/>
      <c r="B75" s="2111"/>
      <c r="C75" s="2111"/>
    </row>
    <row r="76" spans="1:3" ht="14.25">
      <c r="A76" s="2111"/>
      <c r="B76" s="2111"/>
      <c r="C76" s="2111"/>
    </row>
    <row r="77" spans="1:3" ht="14.25">
      <c r="A77" s="2111"/>
      <c r="B77" s="2111"/>
      <c r="C77" s="2111"/>
    </row>
    <row r="78" spans="1:3" ht="14.25">
      <c r="A78" s="2111"/>
      <c r="B78" s="2111"/>
      <c r="C78" s="2111"/>
    </row>
    <row r="79" spans="1:3" ht="14.25">
      <c r="A79" s="2111"/>
      <c r="B79" s="2111"/>
      <c r="C79" s="2111" t="s">
        <v>272</v>
      </c>
    </row>
    <row r="80" spans="1:3" ht="14.25">
      <c r="A80" s="2111"/>
      <c r="B80" s="2111"/>
      <c r="C80" s="2111"/>
    </row>
    <row r="81" spans="1:3" ht="14.25">
      <c r="A81" s="2111"/>
      <c r="B81" s="2111"/>
      <c r="C81" s="2111"/>
    </row>
    <row r="82" spans="1:3" ht="14.25">
      <c r="A82" s="2111"/>
      <c r="B82" s="2111"/>
      <c r="C82" s="2111"/>
    </row>
    <row r="83" spans="1:3" ht="14.25">
      <c r="A83" s="2111"/>
      <c r="B83" s="2111"/>
      <c r="C83" s="2111"/>
    </row>
    <row r="84" spans="1:3" ht="14.25">
      <c r="A84" s="2111"/>
      <c r="B84" s="2111"/>
      <c r="C84" s="2111"/>
    </row>
    <row r="85" spans="1:3" ht="14.25">
      <c r="A85" s="2111"/>
      <c r="B85" s="2111"/>
      <c r="C85" s="2111"/>
    </row>
    <row r="86" spans="1:3" ht="14.25">
      <c r="A86" s="2111"/>
      <c r="B86" s="2111"/>
      <c r="C86" s="2111"/>
    </row>
    <row r="87" spans="1:3" ht="14.25">
      <c r="A87" s="2111"/>
      <c r="B87" s="2111"/>
      <c r="C87" s="2111"/>
    </row>
    <row r="88" spans="1:3" ht="14.25">
      <c r="A88" s="2111"/>
      <c r="B88" s="2111"/>
      <c r="C88" s="2111"/>
    </row>
    <row r="89" spans="1:3" ht="14.25">
      <c r="A89" s="2111"/>
      <c r="B89" s="2111"/>
      <c r="C89" s="2111"/>
    </row>
    <row r="90" spans="1:3" ht="14.25">
      <c r="A90" s="2111"/>
      <c r="B90" s="2111"/>
      <c r="C90" s="2111"/>
    </row>
    <row r="91" spans="1:3" ht="14.25">
      <c r="A91" s="2111"/>
      <c r="B91" s="2111"/>
      <c r="C91" s="2111"/>
    </row>
    <row r="92" spans="1:3" ht="14.25">
      <c r="A92" s="2111"/>
      <c r="B92" s="2111"/>
      <c r="C92" s="2111"/>
    </row>
    <row r="93" spans="1:3" ht="14.25">
      <c r="A93" s="2111"/>
      <c r="B93" s="2111"/>
      <c r="C93" s="2111"/>
    </row>
    <row r="94" spans="1:3" ht="14.25">
      <c r="A94" s="2111"/>
      <c r="B94" s="2111"/>
      <c r="C94" s="2111"/>
    </row>
    <row r="95" spans="1:3" ht="14.25">
      <c r="A95" s="2111"/>
      <c r="B95" s="2111"/>
      <c r="C95" s="2111"/>
    </row>
    <row r="96" spans="1:3" ht="14.25">
      <c r="A96" s="2111"/>
      <c r="B96" s="2111"/>
      <c r="C96" s="2111"/>
    </row>
    <row r="97" spans="1:3" ht="14.25">
      <c r="A97" s="2111"/>
      <c r="B97" s="2111"/>
      <c r="C97" s="2111"/>
    </row>
    <row r="98" spans="1:3" ht="14.25">
      <c r="A98" s="2111"/>
      <c r="B98" s="2111"/>
      <c r="C98" s="2111"/>
    </row>
    <row r="99" spans="1:3" ht="14.25">
      <c r="A99" s="2111"/>
      <c r="B99" s="2111"/>
      <c r="C99" s="2111"/>
    </row>
    <row r="100" spans="1:3" ht="14.25">
      <c r="A100" s="2111"/>
      <c r="B100" s="2111"/>
      <c r="C100" s="2111"/>
    </row>
    <row r="101" spans="1:3" ht="14.25">
      <c r="A101" s="2111"/>
      <c r="B101" s="2111"/>
      <c r="C101" s="2111"/>
    </row>
    <row r="102" spans="1:3" ht="14.25">
      <c r="A102" s="2111"/>
      <c r="B102" s="2111"/>
      <c r="C102" s="2111"/>
    </row>
    <row r="103" spans="1:3" ht="14.25">
      <c r="A103" s="2111"/>
      <c r="B103" s="2111"/>
      <c r="C103" s="2111"/>
    </row>
    <row r="104" spans="1:3" ht="14.25">
      <c r="A104" s="2111"/>
      <c r="B104" s="2111"/>
      <c r="C104" s="2111"/>
    </row>
    <row r="105" spans="1:3" ht="14.25">
      <c r="A105" s="2111"/>
      <c r="B105" s="2111"/>
      <c r="C105" s="2111"/>
    </row>
  </sheetData>
  <sheetProtection/>
  <mergeCells count="7">
    <mergeCell ref="C21:G21"/>
    <mergeCell ref="C22:G22"/>
    <mergeCell ref="A23:A24"/>
    <mergeCell ref="A7:G7"/>
    <mergeCell ref="A20:G20"/>
    <mergeCell ref="A16:G16"/>
    <mergeCell ref="A18:G18"/>
  </mergeCells>
  <printOptions/>
  <pageMargins left="0.5905511811023623" right="0.5905511811023623" top="0.5905511811023623" bottom="0.5905511811023623" header="0.5905511811023623" footer="0.5905511811023623"/>
  <pageSetup fitToHeight="1" fitToWidth="1" horizontalDpi="600" verticalDpi="600" orientation="portrait" paperSize="9" scale="73" r:id="rId1"/>
  <headerFooter alignWithMargins="0">
    <oddFooter>&amp;R&amp;P</oddFooter>
  </headerFooter>
</worksheet>
</file>

<file path=xl/worksheets/sheet15.xml><?xml version="1.0" encoding="utf-8"?>
<worksheet xmlns="http://schemas.openxmlformats.org/spreadsheetml/2006/main" xmlns:r="http://schemas.openxmlformats.org/officeDocument/2006/relationships">
  <dimension ref="A1:N171"/>
  <sheetViews>
    <sheetView showGridLines="0" tabSelected="1" view="pageBreakPreview" zoomScale="75" zoomScaleNormal="70" zoomScaleSheetLayoutView="75" zoomScalePageLayoutView="0" workbookViewId="0" topLeftCell="A36">
      <selection activeCell="A84" sqref="A84"/>
    </sheetView>
  </sheetViews>
  <sheetFormatPr defaultColWidth="8.75390625" defaultRowHeight="14.25"/>
  <cols>
    <col min="1" max="1" width="5.125" style="407" customWidth="1"/>
    <col min="2" max="2" width="5.625" style="407" customWidth="1"/>
    <col min="3" max="3" width="7.50390625" style="407" customWidth="1"/>
    <col min="4" max="4" width="6.875" style="407" customWidth="1"/>
    <col min="5" max="5" width="8.125" style="407" customWidth="1"/>
    <col min="6" max="6" width="5.25390625" style="407" customWidth="1"/>
    <col min="7" max="7" width="7.75390625" style="407" customWidth="1"/>
    <col min="8" max="8" width="15.875" style="407" customWidth="1"/>
    <col min="9" max="9" width="12.375" style="407" customWidth="1"/>
    <col min="10" max="10" width="11.00390625" style="407" customWidth="1"/>
    <col min="11" max="11" width="11.875" style="407" customWidth="1"/>
    <col min="12" max="12" width="10.25390625" style="407" customWidth="1"/>
    <col min="13" max="13" width="11.125" style="407" customWidth="1"/>
    <col min="14" max="14" width="12.375" style="407" customWidth="1"/>
    <col min="15" max="16384" width="8.75390625" style="407" customWidth="1"/>
  </cols>
  <sheetData>
    <row r="1" spans="1:14" ht="12.75">
      <c r="A1" s="2428" t="s">
        <v>1571</v>
      </c>
      <c r="B1" s="2078"/>
      <c r="C1" s="2078"/>
      <c r="J1" s="2924"/>
      <c r="K1" s="2925"/>
      <c r="L1" s="2925"/>
      <c r="N1" s="701" t="s">
        <v>43</v>
      </c>
    </row>
    <row r="2" spans="1:12" ht="12.75">
      <c r="A2" s="2078"/>
      <c r="B2" s="2078"/>
      <c r="C2" s="2078"/>
      <c r="J2" s="578"/>
      <c r="K2" s="579"/>
      <c r="L2" s="579"/>
    </row>
    <row r="3" spans="1:12" ht="12.75">
      <c r="A3" s="2428" t="s">
        <v>745</v>
      </c>
      <c r="B3" s="2078"/>
      <c r="C3" s="2078"/>
      <c r="J3" s="578"/>
      <c r="K3" s="579"/>
      <c r="L3" s="579"/>
    </row>
    <row r="4" spans="1:12" ht="12.75">
      <c r="A4" s="2078"/>
      <c r="B4" s="2078"/>
      <c r="C4" s="2078"/>
      <c r="J4" s="578"/>
      <c r="K4" s="579"/>
      <c r="L4" s="579"/>
    </row>
    <row r="5" spans="1:3" ht="12.75">
      <c r="A5" s="2529" t="s">
        <v>1694</v>
      </c>
      <c r="B5" s="2078"/>
      <c r="C5" s="2078"/>
    </row>
    <row r="6" spans="1:3" ht="9" customHeight="1">
      <c r="A6" s="2529"/>
      <c r="B6" s="2078"/>
      <c r="C6" s="2078"/>
    </row>
    <row r="7" spans="1:11" ht="9" customHeight="1">
      <c r="A7" s="2575"/>
      <c r="B7" s="2575"/>
      <c r="C7" s="2576"/>
      <c r="D7" s="309"/>
      <c r="E7" s="309"/>
      <c r="F7" s="309"/>
      <c r="G7" s="309"/>
      <c r="H7" s="580"/>
      <c r="I7" s="580"/>
      <c r="J7" s="580"/>
      <c r="K7" s="580"/>
    </row>
    <row r="8" spans="1:11" ht="12.75">
      <c r="A8" s="2577" t="s">
        <v>1693</v>
      </c>
      <c r="B8" s="2578"/>
      <c r="C8" s="2576"/>
      <c r="D8" s="309"/>
      <c r="E8" s="309"/>
      <c r="F8" s="309"/>
      <c r="G8" s="309"/>
      <c r="H8" s="580"/>
      <c r="I8" s="580"/>
      <c r="J8" s="580"/>
      <c r="K8" s="580"/>
    </row>
    <row r="9" spans="1:11" ht="12.75">
      <c r="A9" s="2577"/>
      <c r="B9" s="2578"/>
      <c r="C9" s="2576"/>
      <c r="D9" s="309"/>
      <c r="E9" s="309"/>
      <c r="F9" s="309"/>
      <c r="G9" s="309"/>
      <c r="H9" s="580"/>
      <c r="I9" s="580"/>
      <c r="J9" s="580"/>
      <c r="K9" s="580"/>
    </row>
    <row r="10" spans="1:14" ht="24" customHeight="1">
      <c r="A10" s="2931" t="s">
        <v>1444</v>
      </c>
      <c r="B10" s="2919"/>
      <c r="C10" s="2919"/>
      <c r="D10" s="2932"/>
      <c r="E10" s="2932"/>
      <c r="F10" s="2932"/>
      <c r="G10" s="2932"/>
      <c r="H10" s="2932"/>
      <c r="I10" s="2932"/>
      <c r="J10" s="2932"/>
      <c r="K10" s="2932"/>
      <c r="L10" s="2932"/>
      <c r="M10" s="2932"/>
      <c r="N10" s="2932"/>
    </row>
    <row r="11" spans="1:11" ht="8.25" customHeight="1">
      <c r="A11" s="2579"/>
      <c r="B11" s="2579"/>
      <c r="C11" s="2576"/>
      <c r="D11" s="309"/>
      <c r="E11" s="309"/>
      <c r="F11" s="309"/>
      <c r="G11" s="309"/>
      <c r="H11" s="580"/>
      <c r="I11" s="580"/>
      <c r="J11" s="580"/>
      <c r="K11" s="580"/>
    </row>
    <row r="12" spans="1:11" ht="12.75">
      <c r="A12" s="2579" t="s">
        <v>749</v>
      </c>
      <c r="B12" s="2579"/>
      <c r="C12" s="2576"/>
      <c r="D12" s="309"/>
      <c r="E12" s="309"/>
      <c r="F12" s="309"/>
      <c r="G12" s="309"/>
      <c r="H12" s="580"/>
      <c r="I12" s="580"/>
      <c r="J12" s="580"/>
      <c r="K12" s="580"/>
    </row>
    <row r="13" spans="1:14" s="671" customFormat="1" ht="27" customHeight="1">
      <c r="A13" s="2928" t="s">
        <v>1084</v>
      </c>
      <c r="B13" s="2929"/>
      <c r="C13" s="2929"/>
      <c r="D13" s="2930"/>
      <c r="E13" s="2930"/>
      <c r="F13" s="2930"/>
      <c r="G13" s="2930"/>
      <c r="H13" s="2930"/>
      <c r="I13" s="2930"/>
      <c r="J13" s="2930"/>
      <c r="K13" s="2930"/>
      <c r="L13" s="2930"/>
      <c r="M13" s="2930"/>
      <c r="N13" s="2930"/>
    </row>
    <row r="14" spans="1:11" ht="12.75">
      <c r="A14" s="2926" t="s">
        <v>750</v>
      </c>
      <c r="B14" s="2926"/>
      <c r="C14" s="2926"/>
      <c r="D14" s="2927"/>
      <c r="E14" s="2927"/>
      <c r="F14" s="2927"/>
      <c r="G14" s="2927"/>
      <c r="H14" s="580"/>
      <c r="I14" s="580"/>
      <c r="J14" s="580"/>
      <c r="K14" s="580"/>
    </row>
    <row r="15" spans="1:11" ht="12.75">
      <c r="A15" s="2580" t="s">
        <v>359</v>
      </c>
      <c r="B15" s="2580"/>
      <c r="C15" s="2580"/>
      <c r="D15" s="647"/>
      <c r="E15" s="647"/>
      <c r="F15" s="647"/>
      <c r="G15" s="647"/>
      <c r="H15" s="647"/>
      <c r="I15" s="647"/>
      <c r="J15" s="647"/>
      <c r="K15" s="647"/>
    </row>
    <row r="16" spans="1:11" ht="12.75">
      <c r="A16" s="2580" t="s">
        <v>1169</v>
      </c>
      <c r="B16" s="2580"/>
      <c r="C16" s="2580"/>
      <c r="D16" s="647"/>
      <c r="E16" s="647"/>
      <c r="F16" s="647"/>
      <c r="G16" s="647"/>
      <c r="H16" s="647"/>
      <c r="I16" s="647"/>
      <c r="J16" s="647"/>
      <c r="K16" s="647"/>
    </row>
    <row r="17" spans="1:11" ht="9" customHeight="1">
      <c r="A17" s="2579"/>
      <c r="B17" s="2579"/>
      <c r="C17" s="2576"/>
      <c r="D17" s="309"/>
      <c r="E17" s="309"/>
      <c r="F17" s="309"/>
      <c r="G17" s="309"/>
      <c r="H17" s="580"/>
      <c r="I17" s="580"/>
      <c r="J17" s="580"/>
      <c r="K17" s="580"/>
    </row>
    <row r="18" spans="1:12" ht="12.75">
      <c r="A18" s="2933" t="s">
        <v>364</v>
      </c>
      <c r="B18" s="2934"/>
      <c r="C18" s="2934"/>
      <c r="D18" s="2935"/>
      <c r="E18" s="2935"/>
      <c r="F18" s="2935"/>
      <c r="G18" s="2935"/>
      <c r="H18" s="2935"/>
      <c r="I18" s="2935"/>
      <c r="J18" s="2935"/>
      <c r="K18" s="2935"/>
      <c r="L18" s="2935"/>
    </row>
    <row r="19" spans="1:14" ht="12.75">
      <c r="A19" s="2581"/>
      <c r="B19" s="2582"/>
      <c r="C19" s="2582"/>
      <c r="D19" s="306"/>
      <c r="E19" s="306"/>
      <c r="F19" s="306"/>
      <c r="G19" s="306"/>
      <c r="H19" s="306"/>
      <c r="I19" s="306"/>
      <c r="J19" s="306"/>
      <c r="K19" s="306"/>
      <c r="L19" s="306"/>
      <c r="N19" s="499" t="s">
        <v>556</v>
      </c>
    </row>
    <row r="20" spans="1:14" ht="12.75">
      <c r="A20" s="2579"/>
      <c r="B20" s="2579"/>
      <c r="C20" s="2576"/>
      <c r="D20" s="309"/>
      <c r="E20" s="309"/>
      <c r="F20" s="309"/>
      <c r="G20" s="309"/>
      <c r="H20" s="580"/>
      <c r="I20" s="580"/>
      <c r="J20" s="580"/>
      <c r="K20" s="580"/>
      <c r="N20" s="648" t="s">
        <v>66</v>
      </c>
    </row>
    <row r="21" spans="1:14" ht="24.75" customHeight="1">
      <c r="A21" s="2583"/>
      <c r="B21" s="2583"/>
      <c r="C21" s="2583"/>
      <c r="D21" s="650"/>
      <c r="E21" s="650"/>
      <c r="F21" s="650"/>
      <c r="G21" s="650"/>
      <c r="J21" s="651"/>
      <c r="K21" s="651" t="s">
        <v>343</v>
      </c>
      <c r="L21" s="651" t="s">
        <v>342</v>
      </c>
      <c r="M21" s="652" t="s">
        <v>854</v>
      </c>
      <c r="N21" s="653" t="s">
        <v>883</v>
      </c>
    </row>
    <row r="22" spans="1:14" ht="12.75">
      <c r="A22" s="2936">
        <v>2008</v>
      </c>
      <c r="B22" s="2936"/>
      <c r="C22" s="2584"/>
      <c r="D22" s="655"/>
      <c r="E22" s="655"/>
      <c r="F22" s="655"/>
      <c r="G22" s="655"/>
      <c r="H22" s="655"/>
      <c r="I22" s="655"/>
      <c r="J22" s="656"/>
      <c r="K22" s="656" t="s">
        <v>1400</v>
      </c>
      <c r="L22" s="656" t="s">
        <v>1400</v>
      </c>
      <c r="M22" s="656" t="s">
        <v>1400</v>
      </c>
      <c r="N22" s="656" t="s">
        <v>1400</v>
      </c>
    </row>
    <row r="23" spans="1:14" ht="12.75">
      <c r="A23" s="2585" t="s">
        <v>737</v>
      </c>
      <c r="B23" s="2583"/>
      <c r="C23" s="2583"/>
      <c r="D23" s="650"/>
      <c r="E23" s="650"/>
      <c r="F23" s="650"/>
      <c r="G23" s="650"/>
      <c r="H23" s="650"/>
      <c r="I23" s="650"/>
      <c r="J23" s="650"/>
      <c r="K23" s="650"/>
      <c r="L23" s="650"/>
      <c r="M23" s="650"/>
      <c r="N23" s="650"/>
    </row>
    <row r="24" spans="1:14" ht="13.5" thickBot="1">
      <c r="A24" s="2583" t="s">
        <v>1412</v>
      </c>
      <c r="B24" s="2583"/>
      <c r="C24" s="2583"/>
      <c r="D24" s="650"/>
      <c r="E24" s="650"/>
      <c r="F24" s="650"/>
      <c r="G24" s="650"/>
      <c r="H24" s="650"/>
      <c r="I24" s="650"/>
      <c r="J24" s="650"/>
      <c r="K24" s="839">
        <v>741</v>
      </c>
      <c r="L24" s="839">
        <v>293</v>
      </c>
      <c r="M24" s="839">
        <v>273</v>
      </c>
      <c r="N24" s="839">
        <f>SUM(K24:M24)</f>
        <v>1307</v>
      </c>
    </row>
    <row r="25" spans="1:14" ht="6" customHeight="1">
      <c r="A25" s="2583"/>
      <c r="B25" s="2583"/>
      <c r="C25" s="2583"/>
      <c r="D25" s="650"/>
      <c r="E25" s="650"/>
      <c r="F25" s="650"/>
      <c r="G25" s="650"/>
      <c r="H25" s="650"/>
      <c r="I25" s="650"/>
      <c r="J25" s="650"/>
      <c r="K25" s="840"/>
      <c r="L25" s="840"/>
      <c r="M25" s="840"/>
      <c r="N25" s="840"/>
    </row>
    <row r="26" spans="1:14" ht="12.75">
      <c r="A26" s="2583" t="s">
        <v>1413</v>
      </c>
      <c r="B26" s="2583"/>
      <c r="C26" s="2583"/>
      <c r="D26" s="650"/>
      <c r="E26" s="650"/>
      <c r="F26" s="650"/>
      <c r="G26" s="650"/>
      <c r="H26" s="650"/>
      <c r="I26" s="650"/>
      <c r="J26" s="650"/>
      <c r="K26" s="804">
        <v>-88</v>
      </c>
      <c r="L26" s="804">
        <v>-25</v>
      </c>
      <c r="M26" s="804">
        <v>-52</v>
      </c>
      <c r="N26" s="804">
        <f>SUM(K26:M26)</f>
        <v>-165</v>
      </c>
    </row>
    <row r="27" spans="1:14" ht="12.75">
      <c r="A27" s="2583" t="s">
        <v>1414</v>
      </c>
      <c r="B27" s="2583"/>
      <c r="C27" s="2583"/>
      <c r="D27" s="650"/>
      <c r="E27" s="650"/>
      <c r="F27" s="650"/>
      <c r="G27" s="650"/>
      <c r="H27" s="650"/>
      <c r="I27" s="650"/>
      <c r="J27" s="650"/>
      <c r="K27" s="804">
        <v>-20</v>
      </c>
      <c r="L27" s="804">
        <v>21</v>
      </c>
      <c r="M27" s="804">
        <v>-5</v>
      </c>
      <c r="N27" s="804">
        <f>SUM(K27:M27)</f>
        <v>-4</v>
      </c>
    </row>
    <row r="28" spans="1:14" ht="12.75">
      <c r="A28" s="2583" t="s">
        <v>1415</v>
      </c>
      <c r="B28" s="2583"/>
      <c r="C28" s="2583"/>
      <c r="D28" s="650"/>
      <c r="E28" s="650"/>
      <c r="F28" s="650"/>
      <c r="G28" s="650"/>
      <c r="H28" s="650"/>
      <c r="I28" s="650"/>
      <c r="J28" s="650"/>
      <c r="K28" s="804">
        <v>23</v>
      </c>
      <c r="L28" s="804">
        <v>-47</v>
      </c>
      <c r="M28" s="804">
        <v>6</v>
      </c>
      <c r="N28" s="804">
        <f>SUM(K28:M28)</f>
        <v>-18</v>
      </c>
    </row>
    <row r="29" spans="1:14" ht="12.75">
      <c r="A29" s="2583" t="s">
        <v>1416</v>
      </c>
      <c r="B29" s="2583"/>
      <c r="C29" s="2583"/>
      <c r="D29" s="650"/>
      <c r="E29" s="650"/>
      <c r="F29" s="650"/>
      <c r="G29" s="650"/>
      <c r="H29" s="650"/>
      <c r="I29" s="650"/>
      <c r="J29" s="650"/>
      <c r="K29" s="804">
        <v>30</v>
      </c>
      <c r="L29" s="804">
        <v>28</v>
      </c>
      <c r="M29" s="804">
        <v>15</v>
      </c>
      <c r="N29" s="804">
        <f>SUM(K29:M29)</f>
        <v>73</v>
      </c>
    </row>
    <row r="30" spans="1:14" ht="7.5" customHeight="1">
      <c r="A30" s="2583"/>
      <c r="B30" s="2583"/>
      <c r="C30" s="2583"/>
      <c r="D30" s="650"/>
      <c r="E30" s="650"/>
      <c r="F30" s="650"/>
      <c r="G30" s="650"/>
      <c r="H30" s="650"/>
      <c r="I30" s="650"/>
      <c r="J30" s="650"/>
      <c r="K30" s="804"/>
      <c r="L30" s="804"/>
      <c r="M30" s="804"/>
      <c r="N30" s="804"/>
    </row>
    <row r="31" spans="1:14" ht="12.75">
      <c r="A31" s="2585" t="s">
        <v>1443</v>
      </c>
      <c r="B31" s="2583"/>
      <c r="C31" s="2583"/>
      <c r="D31" s="650"/>
      <c r="E31" s="650"/>
      <c r="F31" s="650"/>
      <c r="G31" s="650"/>
      <c r="H31" s="650"/>
      <c r="I31" s="650"/>
      <c r="J31" s="650"/>
      <c r="K31" s="806"/>
      <c r="L31" s="806"/>
      <c r="M31" s="806"/>
      <c r="N31" s="806"/>
    </row>
    <row r="32" spans="1:14" ht="14.25" customHeight="1" thickBot="1">
      <c r="A32" s="2586" t="s">
        <v>1090</v>
      </c>
      <c r="B32" s="2583"/>
      <c r="C32" s="2583"/>
      <c r="D32" s="649"/>
      <c r="E32" s="649"/>
      <c r="F32" s="650"/>
      <c r="G32" s="650"/>
      <c r="H32" s="650"/>
      <c r="I32" s="650"/>
      <c r="J32" s="650"/>
      <c r="K32" s="839">
        <v>5264</v>
      </c>
      <c r="L32" s="839">
        <v>4339</v>
      </c>
      <c r="M32" s="839">
        <v>4919</v>
      </c>
      <c r="N32" s="839">
        <f>SUM(K32:M32)</f>
        <v>14522</v>
      </c>
    </row>
    <row r="33" spans="1:14" ht="7.5" customHeight="1">
      <c r="A33" s="2583"/>
      <c r="B33" s="2583"/>
      <c r="C33" s="2583"/>
      <c r="D33" s="650"/>
      <c r="E33" s="650"/>
      <c r="F33" s="650"/>
      <c r="G33" s="650"/>
      <c r="H33" s="650"/>
      <c r="I33" s="650"/>
      <c r="J33" s="650"/>
      <c r="K33" s="840"/>
      <c r="L33" s="840"/>
      <c r="M33" s="840"/>
      <c r="N33" s="840"/>
    </row>
    <row r="34" spans="1:14" ht="12.75">
      <c r="A34" s="2583" t="s">
        <v>1413</v>
      </c>
      <c r="B34" s="2583"/>
      <c r="C34" s="2583"/>
      <c r="D34" s="650"/>
      <c r="E34" s="650"/>
      <c r="F34" s="650"/>
      <c r="G34" s="650"/>
      <c r="H34" s="650"/>
      <c r="I34" s="650"/>
      <c r="J34" s="650"/>
      <c r="K34" s="804">
        <v>-564</v>
      </c>
      <c r="L34" s="804">
        <v>-170</v>
      </c>
      <c r="M34" s="804">
        <v>-361</v>
      </c>
      <c r="N34" s="806">
        <f aca="true" t="shared" si="0" ref="N34:N39">SUM(K34:M34)</f>
        <v>-1095</v>
      </c>
    </row>
    <row r="35" spans="1:14" ht="12.75">
      <c r="A35" s="2583" t="s">
        <v>579</v>
      </c>
      <c r="B35" s="2583"/>
      <c r="C35" s="2583"/>
      <c r="D35" s="650"/>
      <c r="E35" s="650"/>
      <c r="F35" s="650"/>
      <c r="G35" s="650"/>
      <c r="H35" s="650"/>
      <c r="I35" s="650"/>
      <c r="J35" s="650"/>
      <c r="K35" s="1525">
        <v>0</v>
      </c>
      <c r="L35" s="804">
        <v>-123</v>
      </c>
      <c r="M35" s="728">
        <v>-98</v>
      </c>
      <c r="N35" s="806">
        <f t="shared" si="0"/>
        <v>-221</v>
      </c>
    </row>
    <row r="36" spans="1:14" ht="12.75">
      <c r="A36" s="2583" t="s">
        <v>743</v>
      </c>
      <c r="B36" s="2583"/>
      <c r="C36" s="2583"/>
      <c r="D36" s="650"/>
      <c r="E36" s="650"/>
      <c r="F36" s="650"/>
      <c r="G36" s="650"/>
      <c r="H36" s="650"/>
      <c r="I36" s="650"/>
      <c r="J36" s="650"/>
      <c r="K36" s="804">
        <v>-36</v>
      </c>
      <c r="L36" s="804">
        <v>19</v>
      </c>
      <c r="M36" s="728">
        <v>121</v>
      </c>
      <c r="N36" s="806">
        <f t="shared" si="0"/>
        <v>104</v>
      </c>
    </row>
    <row r="37" spans="1:14" ht="12.75">
      <c r="A37" s="2583" t="s">
        <v>1416</v>
      </c>
      <c r="B37" s="2583"/>
      <c r="C37" s="2583"/>
      <c r="D37" s="650"/>
      <c r="E37" s="650"/>
      <c r="F37" s="650"/>
      <c r="G37" s="650"/>
      <c r="H37" s="650"/>
      <c r="I37" s="650"/>
      <c r="J37" s="633"/>
      <c r="K37" s="804">
        <v>294</v>
      </c>
      <c r="L37" s="804">
        <v>114</v>
      </c>
      <c r="M37" s="728">
        <v>276</v>
      </c>
      <c r="N37" s="806">
        <f t="shared" si="0"/>
        <v>684</v>
      </c>
    </row>
    <row r="38" spans="1:14" ht="12.75">
      <c r="A38" s="2583" t="s">
        <v>1417</v>
      </c>
      <c r="B38" s="2583"/>
      <c r="C38" s="2583"/>
      <c r="D38" s="650"/>
      <c r="E38" s="650"/>
      <c r="F38" s="650"/>
      <c r="G38" s="650"/>
      <c r="H38" s="650"/>
      <c r="I38" s="650"/>
      <c r="J38" s="633"/>
      <c r="K38" s="804">
        <v>-129</v>
      </c>
      <c r="L38" s="804">
        <v>-117</v>
      </c>
      <c r="M38" s="804">
        <v>-381</v>
      </c>
      <c r="N38" s="806">
        <f t="shared" si="0"/>
        <v>-627</v>
      </c>
    </row>
    <row r="39" spans="1:14" ht="12.75">
      <c r="A39" s="2584" t="s">
        <v>1418</v>
      </c>
      <c r="B39" s="2584"/>
      <c r="C39" s="2584"/>
      <c r="D39" s="655"/>
      <c r="E39" s="655"/>
      <c r="F39" s="655"/>
      <c r="G39" s="655"/>
      <c r="H39" s="655"/>
      <c r="I39" s="655"/>
      <c r="J39" s="634"/>
      <c r="K39" s="807">
        <v>513</v>
      </c>
      <c r="L39" s="807">
        <v>11</v>
      </c>
      <c r="M39" s="807">
        <v>5</v>
      </c>
      <c r="N39" s="807">
        <f t="shared" si="0"/>
        <v>529</v>
      </c>
    </row>
    <row r="40" spans="1:14" ht="6" customHeight="1">
      <c r="A40" s="2587"/>
      <c r="B40" s="2587"/>
      <c r="C40" s="2587"/>
      <c r="D40" s="659"/>
      <c r="E40" s="659"/>
      <c r="F40" s="659"/>
      <c r="G40" s="659"/>
      <c r="H40" s="659"/>
      <c r="I40" s="659"/>
      <c r="J40" s="660"/>
      <c r="K40" s="660"/>
      <c r="L40" s="660"/>
      <c r="M40" s="660"/>
      <c r="N40" s="660"/>
    </row>
    <row r="41" spans="1:14" ht="25.5">
      <c r="A41" s="2587"/>
      <c r="B41" s="2587"/>
      <c r="C41" s="2587"/>
      <c r="D41" s="659"/>
      <c r="E41" s="659"/>
      <c r="F41" s="659"/>
      <c r="G41" s="659"/>
      <c r="H41" s="659"/>
      <c r="I41" s="659"/>
      <c r="J41" s="660"/>
      <c r="K41" s="766"/>
      <c r="L41" s="766"/>
      <c r="M41" s="766"/>
      <c r="N41" s="764" t="s">
        <v>32</v>
      </c>
    </row>
    <row r="42" spans="1:14" ht="25.5">
      <c r="A42" s="2583"/>
      <c r="B42" s="2583"/>
      <c r="C42" s="2583"/>
      <c r="D42" s="650"/>
      <c r="E42" s="650"/>
      <c r="F42" s="650"/>
      <c r="G42" s="650"/>
      <c r="H42" s="650"/>
      <c r="I42" s="650"/>
      <c r="J42" s="651"/>
      <c r="K42" s="762" t="s">
        <v>343</v>
      </c>
      <c r="L42" s="762" t="s">
        <v>342</v>
      </c>
      <c r="M42" s="763" t="s">
        <v>854</v>
      </c>
      <c r="N42" s="601" t="s">
        <v>883</v>
      </c>
    </row>
    <row r="43" spans="1:14" ht="12.75">
      <c r="A43" s="2936">
        <v>2007</v>
      </c>
      <c r="B43" s="2936"/>
      <c r="C43" s="2584"/>
      <c r="D43" s="655"/>
      <c r="E43" s="655"/>
      <c r="F43" s="655"/>
      <c r="G43" s="655"/>
      <c r="H43" s="655"/>
      <c r="I43" s="655"/>
      <c r="J43" s="656"/>
      <c r="K43" s="765" t="s">
        <v>1400</v>
      </c>
      <c r="L43" s="765" t="s">
        <v>1400</v>
      </c>
      <c r="M43" s="765" t="s">
        <v>1400</v>
      </c>
      <c r="N43" s="765" t="s">
        <v>1400</v>
      </c>
    </row>
    <row r="44" spans="1:14" ht="12.75">
      <c r="A44" s="2585" t="s">
        <v>821</v>
      </c>
      <c r="B44" s="2583"/>
      <c r="C44" s="2583"/>
      <c r="D44" s="650"/>
      <c r="E44" s="650"/>
      <c r="F44" s="650"/>
      <c r="G44" s="650"/>
      <c r="H44" s="650"/>
      <c r="I44" s="650"/>
      <c r="J44" s="650"/>
      <c r="K44" s="650"/>
      <c r="L44" s="650"/>
      <c r="M44" s="650"/>
      <c r="N44" s="650"/>
    </row>
    <row r="45" spans="1:14" ht="13.5" thickBot="1">
      <c r="A45" s="2583" t="s">
        <v>1412</v>
      </c>
      <c r="B45" s="2583"/>
      <c r="C45" s="2583"/>
      <c r="D45" s="650"/>
      <c r="E45" s="650"/>
      <c r="F45" s="650"/>
      <c r="G45" s="650"/>
      <c r="H45" s="650"/>
      <c r="I45" s="650"/>
      <c r="J45" s="650"/>
      <c r="K45" s="841">
        <v>643</v>
      </c>
      <c r="L45" s="841">
        <v>285</v>
      </c>
      <c r="M45" s="841">
        <v>277</v>
      </c>
      <c r="N45" s="842">
        <f>SUM(K45:M45)</f>
        <v>1205</v>
      </c>
    </row>
    <row r="46" spans="1:14" ht="8.25" customHeight="1">
      <c r="A46" s="2583"/>
      <c r="B46" s="2583"/>
      <c r="C46" s="2583"/>
      <c r="D46" s="650"/>
      <c r="E46" s="650"/>
      <c r="F46" s="650"/>
      <c r="G46" s="650"/>
      <c r="H46" s="650"/>
      <c r="I46" s="650"/>
      <c r="J46" s="650"/>
      <c r="K46" s="843"/>
      <c r="L46" s="843"/>
      <c r="M46" s="843"/>
      <c r="N46" s="844"/>
    </row>
    <row r="47" spans="1:14" ht="12.75" customHeight="1">
      <c r="A47" s="2583" t="s">
        <v>1413</v>
      </c>
      <c r="B47" s="2583"/>
      <c r="C47" s="2583"/>
      <c r="D47" s="650"/>
      <c r="E47" s="650"/>
      <c r="F47" s="650"/>
      <c r="G47" s="650"/>
      <c r="H47" s="650"/>
      <c r="I47" s="650"/>
      <c r="J47" s="650"/>
      <c r="K47" s="859">
        <v>-77</v>
      </c>
      <c r="L47" s="859">
        <v>-29</v>
      </c>
      <c r="M47" s="859">
        <v>-36</v>
      </c>
      <c r="N47" s="859">
        <v>-142</v>
      </c>
    </row>
    <row r="48" spans="1:14" ht="12.75">
      <c r="A48" s="2583" t="s">
        <v>1414</v>
      </c>
      <c r="B48" s="2583"/>
      <c r="C48" s="2583"/>
      <c r="D48" s="650"/>
      <c r="E48" s="650"/>
      <c r="F48" s="650"/>
      <c r="G48" s="650"/>
      <c r="H48" s="650"/>
      <c r="I48" s="650"/>
      <c r="J48" s="650"/>
      <c r="K48" s="859">
        <v>-16</v>
      </c>
      <c r="L48" s="859">
        <v>5</v>
      </c>
      <c r="M48" s="859">
        <v>-5</v>
      </c>
      <c r="N48" s="845">
        <f>SUM(K48:M48)</f>
        <v>-16</v>
      </c>
    </row>
    <row r="49" spans="1:14" ht="12.75">
      <c r="A49" s="2583" t="s">
        <v>1415</v>
      </c>
      <c r="B49" s="2583"/>
      <c r="C49" s="2583"/>
      <c r="D49" s="650"/>
      <c r="E49" s="650"/>
      <c r="F49" s="650"/>
      <c r="G49" s="650"/>
      <c r="H49" s="650"/>
      <c r="I49" s="650"/>
      <c r="J49" s="650"/>
      <c r="K49" s="859">
        <v>13</v>
      </c>
      <c r="L49" s="859">
        <v>-18</v>
      </c>
      <c r="M49" s="859">
        <v>5</v>
      </c>
      <c r="N49" s="1166">
        <v>0</v>
      </c>
    </row>
    <row r="50" spans="1:14" ht="12.75">
      <c r="A50" s="2583" t="s">
        <v>1416</v>
      </c>
      <c r="B50" s="2583"/>
      <c r="C50" s="2583"/>
      <c r="D50" s="650"/>
      <c r="E50" s="650"/>
      <c r="F50" s="650"/>
      <c r="G50" s="650"/>
      <c r="H50" s="650"/>
      <c r="I50" s="650"/>
      <c r="J50" s="650"/>
      <c r="K50" s="859">
        <v>33</v>
      </c>
      <c r="L50" s="859">
        <v>30</v>
      </c>
      <c r="M50" s="859">
        <v>15</v>
      </c>
      <c r="N50" s="845">
        <f>SUM(K50:M50)</f>
        <v>78</v>
      </c>
    </row>
    <row r="51" spans="1:14" ht="8.25" customHeight="1">
      <c r="A51" s="2583"/>
      <c r="B51" s="2583"/>
      <c r="C51" s="2583"/>
      <c r="D51" s="650"/>
      <c r="E51" s="650"/>
      <c r="F51" s="650"/>
      <c r="G51" s="650"/>
      <c r="H51" s="650"/>
      <c r="I51" s="650"/>
      <c r="J51" s="650"/>
      <c r="K51" s="843"/>
      <c r="L51" s="843"/>
      <c r="M51" s="843"/>
      <c r="N51" s="845"/>
    </row>
    <row r="52" spans="1:14" ht="12.75">
      <c r="A52" s="2585" t="s">
        <v>829</v>
      </c>
      <c r="B52" s="2583"/>
      <c r="C52" s="2583"/>
      <c r="D52" s="650"/>
      <c r="E52" s="650"/>
      <c r="F52" s="650"/>
      <c r="G52" s="650"/>
      <c r="H52" s="650"/>
      <c r="I52" s="650"/>
      <c r="J52" s="650"/>
      <c r="K52" s="843"/>
      <c r="L52" s="843"/>
      <c r="M52" s="843"/>
      <c r="N52" s="846"/>
    </row>
    <row r="53" spans="1:14" ht="13.5" thickBot="1">
      <c r="A53" s="2586" t="s">
        <v>1090</v>
      </c>
      <c r="B53" s="2583"/>
      <c r="C53" s="2583"/>
      <c r="D53" s="650"/>
      <c r="E53" s="650"/>
      <c r="F53" s="650"/>
      <c r="G53" s="650"/>
      <c r="H53" s="650"/>
      <c r="I53" s="650"/>
      <c r="J53" s="650"/>
      <c r="K53" s="841">
        <v>3726</v>
      </c>
      <c r="L53" s="841">
        <v>3605</v>
      </c>
      <c r="M53" s="841">
        <v>6497</v>
      </c>
      <c r="N53" s="842">
        <f>SUM(K53:M53)</f>
        <v>13828</v>
      </c>
    </row>
    <row r="54" spans="1:14" ht="6" customHeight="1">
      <c r="A54" s="2583"/>
      <c r="B54" s="2583"/>
      <c r="C54" s="2583"/>
      <c r="D54" s="650"/>
      <c r="E54" s="650"/>
      <c r="F54" s="650"/>
      <c r="G54" s="650"/>
      <c r="H54" s="650"/>
      <c r="I54" s="650"/>
      <c r="J54" s="650"/>
      <c r="K54" s="843"/>
      <c r="L54" s="843"/>
      <c r="M54" s="843"/>
      <c r="N54" s="844"/>
    </row>
    <row r="55" spans="1:14" ht="12.75">
      <c r="A55" s="2583" t="s">
        <v>1413</v>
      </c>
      <c r="B55" s="2583"/>
      <c r="C55" s="2583"/>
      <c r="D55" s="650"/>
      <c r="E55" s="650"/>
      <c r="F55" s="650"/>
      <c r="G55" s="650"/>
      <c r="H55" s="650"/>
      <c r="I55" s="650"/>
      <c r="J55" s="650"/>
      <c r="K55" s="843">
        <v>-386</v>
      </c>
      <c r="L55" s="843">
        <v>-129</v>
      </c>
      <c r="M55" s="843">
        <v>-534</v>
      </c>
      <c r="N55" s="846">
        <f aca="true" t="shared" si="1" ref="N55:N60">SUM(K55:M55)</f>
        <v>-1049</v>
      </c>
    </row>
    <row r="56" spans="1:14" ht="12.75">
      <c r="A56" s="2583" t="s">
        <v>579</v>
      </c>
      <c r="B56" s="2583"/>
      <c r="C56" s="2583"/>
      <c r="D56" s="650"/>
      <c r="E56" s="650"/>
      <c r="F56" s="650"/>
      <c r="G56" s="650"/>
      <c r="H56" s="650"/>
      <c r="I56" s="650"/>
      <c r="J56" s="650"/>
      <c r="K56" s="843">
        <v>-29</v>
      </c>
      <c r="L56" s="843">
        <v>-120</v>
      </c>
      <c r="M56" s="847">
        <v>-95</v>
      </c>
      <c r="N56" s="846">
        <f>SUM(K56:M56)</f>
        <v>-244</v>
      </c>
    </row>
    <row r="57" spans="1:14" ht="12.75">
      <c r="A57" s="2583" t="s">
        <v>743</v>
      </c>
      <c r="B57" s="2583"/>
      <c r="C57" s="2583"/>
      <c r="D57" s="650"/>
      <c r="E57" s="650"/>
      <c r="F57" s="650"/>
      <c r="G57" s="650"/>
      <c r="H57" s="650"/>
      <c r="I57" s="650"/>
      <c r="J57" s="650"/>
      <c r="K57" s="843">
        <v>2</v>
      </c>
      <c r="L57" s="843">
        <v>17</v>
      </c>
      <c r="M57" s="847">
        <v>113</v>
      </c>
      <c r="N57" s="846">
        <f>SUM(K57:M57)</f>
        <v>132</v>
      </c>
    </row>
    <row r="58" spans="1:14" ht="12.75">
      <c r="A58" s="2583" t="s">
        <v>1416</v>
      </c>
      <c r="B58" s="2583"/>
      <c r="C58" s="2583"/>
      <c r="D58" s="650"/>
      <c r="E58" s="650"/>
      <c r="F58" s="650"/>
      <c r="G58" s="650"/>
      <c r="H58" s="650"/>
      <c r="I58" s="650"/>
      <c r="J58" s="661"/>
      <c r="K58" s="843">
        <v>234</v>
      </c>
      <c r="L58" s="843">
        <v>58</v>
      </c>
      <c r="M58" s="843">
        <v>405</v>
      </c>
      <c r="N58" s="846">
        <f t="shared" si="1"/>
        <v>697</v>
      </c>
    </row>
    <row r="59" spans="1:14" ht="12.75">
      <c r="A59" s="2583" t="s">
        <v>1455</v>
      </c>
      <c r="B59" s="2583"/>
      <c r="C59" s="2583"/>
      <c r="D59" s="650"/>
      <c r="E59" s="650"/>
      <c r="F59" s="650"/>
      <c r="G59" s="650"/>
      <c r="H59" s="650"/>
      <c r="I59" s="650"/>
      <c r="J59" s="661"/>
      <c r="K59" s="843">
        <v>-136</v>
      </c>
      <c r="L59" s="843">
        <v>-63</v>
      </c>
      <c r="M59" s="843">
        <v>-519</v>
      </c>
      <c r="N59" s="846">
        <f t="shared" si="1"/>
        <v>-718</v>
      </c>
    </row>
    <row r="60" spans="1:14" ht="12.75">
      <c r="A60" s="2584" t="s">
        <v>1418</v>
      </c>
      <c r="B60" s="2584"/>
      <c r="C60" s="2584"/>
      <c r="D60" s="655"/>
      <c r="E60" s="655"/>
      <c r="F60" s="655"/>
      <c r="G60" s="655"/>
      <c r="H60" s="655"/>
      <c r="I60" s="655"/>
      <c r="J60" s="662"/>
      <c r="K60" s="848">
        <v>315</v>
      </c>
      <c r="L60" s="848">
        <v>59</v>
      </c>
      <c r="M60" s="848">
        <v>8</v>
      </c>
      <c r="N60" s="849">
        <f t="shared" si="1"/>
        <v>382</v>
      </c>
    </row>
    <row r="61" spans="1:12" ht="6" customHeight="1">
      <c r="A61" s="2587"/>
      <c r="B61" s="2587"/>
      <c r="C61" s="2587"/>
      <c r="D61" s="659"/>
      <c r="E61" s="659"/>
      <c r="F61" s="659"/>
      <c r="G61" s="659"/>
      <c r="H61" s="659"/>
      <c r="I61" s="659"/>
      <c r="J61" s="659"/>
      <c r="K61" s="660"/>
      <c r="L61" s="660"/>
    </row>
    <row r="62" spans="1:11" ht="12.75">
      <c r="A62" s="2588" t="s">
        <v>1403</v>
      </c>
      <c r="B62" s="2587"/>
      <c r="C62" s="2587"/>
      <c r="D62" s="659"/>
      <c r="E62" s="659"/>
      <c r="F62" s="659"/>
      <c r="G62" s="659"/>
      <c r="H62" s="660"/>
      <c r="I62" s="660"/>
      <c r="J62" s="660"/>
      <c r="K62" s="660"/>
    </row>
    <row r="63" spans="1:11" ht="12.75">
      <c r="A63" s="2589" t="s">
        <v>740</v>
      </c>
      <c r="B63" s="2589" t="s">
        <v>1408</v>
      </c>
      <c r="C63" s="2587"/>
      <c r="D63" s="659"/>
      <c r="E63" s="659"/>
      <c r="F63" s="659"/>
      <c r="G63" s="659"/>
      <c r="H63" s="664"/>
      <c r="I63" s="664"/>
      <c r="J63" s="664"/>
      <c r="K63" s="664"/>
    </row>
    <row r="64" spans="1:14" ht="14.25">
      <c r="A64" s="2589"/>
      <c r="B64" s="2590"/>
      <c r="C64" s="2078"/>
      <c r="H64" s="2939" t="s">
        <v>1458</v>
      </c>
      <c r="I64" s="2940"/>
      <c r="J64" s="2940"/>
      <c r="K64" s="875"/>
      <c r="L64" s="2938">
        <v>2007</v>
      </c>
      <c r="M64" s="2938"/>
      <c r="N64" s="2938"/>
    </row>
    <row r="65" spans="1:14" ht="12.75">
      <c r="A65" s="2579"/>
      <c r="B65" s="2590"/>
      <c r="C65" s="2078"/>
      <c r="G65" s="671"/>
      <c r="H65" s="665" t="s">
        <v>65</v>
      </c>
      <c r="I65" s="666"/>
      <c r="J65" s="666"/>
      <c r="K65" s="667"/>
      <c r="L65" s="669" t="s">
        <v>65</v>
      </c>
      <c r="M65" s="650"/>
      <c r="N65" s="650"/>
    </row>
    <row r="66" spans="1:14" ht="12.75">
      <c r="A66" s="2590"/>
      <c r="B66" s="2590"/>
      <c r="C66" s="2078"/>
      <c r="H66" s="670" t="s">
        <v>1472</v>
      </c>
      <c r="I66" s="2937" t="s">
        <v>884</v>
      </c>
      <c r="J66" s="2937"/>
      <c r="K66" s="876"/>
      <c r="L66" s="672" t="s">
        <v>1472</v>
      </c>
      <c r="M66" s="2941" t="s">
        <v>884</v>
      </c>
      <c r="N66" s="2941"/>
    </row>
    <row r="67" spans="1:14" ht="12.75">
      <c r="A67" s="2590"/>
      <c r="B67" s="2590"/>
      <c r="C67" s="2078"/>
      <c r="H67" s="670" t="s">
        <v>67</v>
      </c>
      <c r="I67" s="673" t="s">
        <v>1419</v>
      </c>
      <c r="J67" s="670" t="s">
        <v>1420</v>
      </c>
      <c r="K67" s="873"/>
      <c r="L67" s="672" t="s">
        <v>67</v>
      </c>
      <c r="M67" s="674" t="s">
        <v>1419</v>
      </c>
      <c r="N67" s="672" t="s">
        <v>1420</v>
      </c>
    </row>
    <row r="68" spans="1:14" ht="12.75">
      <c r="A68" s="2591"/>
      <c r="B68" s="2591"/>
      <c r="C68" s="2523"/>
      <c r="D68" s="675"/>
      <c r="E68" s="675"/>
      <c r="F68" s="675"/>
      <c r="G68" s="675"/>
      <c r="H68" s="676" t="s">
        <v>1400</v>
      </c>
      <c r="I68" s="676" t="s">
        <v>1400</v>
      </c>
      <c r="J68" s="676" t="s">
        <v>1400</v>
      </c>
      <c r="K68" s="874"/>
      <c r="L68" s="677" t="s">
        <v>1400</v>
      </c>
      <c r="M68" s="677" t="s">
        <v>1400</v>
      </c>
      <c r="N68" s="677" t="s">
        <v>1400</v>
      </c>
    </row>
    <row r="69" spans="1:14" ht="6" customHeight="1">
      <c r="A69" s="2589"/>
      <c r="B69" s="2590"/>
      <c r="C69" s="2078"/>
      <c r="H69" s="678"/>
      <c r="I69" s="678"/>
      <c r="J69" s="679"/>
      <c r="K69" s="668"/>
      <c r="L69" s="309"/>
      <c r="M69" s="309"/>
      <c r="N69" s="580"/>
    </row>
    <row r="70" spans="1:14" ht="12.75">
      <c r="A70" s="2579" t="s">
        <v>1421</v>
      </c>
      <c r="B70" s="2590"/>
      <c r="C70" s="2078"/>
      <c r="H70" s="804">
        <v>3981</v>
      </c>
      <c r="I70" s="804">
        <v>-115</v>
      </c>
      <c r="J70" s="804">
        <v>151</v>
      </c>
      <c r="K70" s="806"/>
      <c r="L70" s="850">
        <v>2704</v>
      </c>
      <c r="M70" s="850">
        <v>-77</v>
      </c>
      <c r="N70" s="850">
        <v>83</v>
      </c>
    </row>
    <row r="71" spans="1:14" ht="12.75">
      <c r="A71" s="2579" t="s">
        <v>742</v>
      </c>
      <c r="B71" s="2590"/>
      <c r="C71" s="2078"/>
      <c r="H71" s="804">
        <v>-205</v>
      </c>
      <c r="I71" s="804">
        <v>126</v>
      </c>
      <c r="J71" s="804">
        <v>-194</v>
      </c>
      <c r="K71" s="806"/>
      <c r="L71" s="850">
        <v>-12</v>
      </c>
      <c r="M71" s="850">
        <v>67</v>
      </c>
      <c r="N71" s="850">
        <v>-91</v>
      </c>
    </row>
    <row r="72" spans="1:14" ht="12.75">
      <c r="A72" s="2579" t="s">
        <v>8</v>
      </c>
      <c r="B72" s="2590"/>
      <c r="C72" s="2078"/>
      <c r="H72" s="804">
        <v>338</v>
      </c>
      <c r="I72" s="804">
        <v>-7</v>
      </c>
      <c r="J72" s="804">
        <v>6</v>
      </c>
      <c r="K72" s="806"/>
      <c r="L72" s="850">
        <v>304</v>
      </c>
      <c r="M72" s="850">
        <v>-7</v>
      </c>
      <c r="N72" s="850">
        <v>7</v>
      </c>
    </row>
    <row r="73" spans="1:14" ht="12.75">
      <c r="A73" s="2579" t="s">
        <v>6</v>
      </c>
      <c r="B73" s="2590"/>
      <c r="C73" s="2078"/>
      <c r="H73" s="804">
        <v>314</v>
      </c>
      <c r="I73" s="804">
        <v>-8</v>
      </c>
      <c r="J73" s="804">
        <v>10</v>
      </c>
      <c r="K73" s="806"/>
      <c r="L73" s="850">
        <v>180</v>
      </c>
      <c r="M73" s="850">
        <v>-3</v>
      </c>
      <c r="N73" s="850">
        <v>2</v>
      </c>
    </row>
    <row r="74" spans="1:14" ht="12.75">
      <c r="A74" s="2579" t="s">
        <v>789</v>
      </c>
      <c r="B74" s="2590"/>
      <c r="C74" s="2078"/>
      <c r="H74" s="804">
        <v>836</v>
      </c>
      <c r="I74" s="804">
        <v>4</v>
      </c>
      <c r="J74" s="804">
        <v>-9</v>
      </c>
      <c r="K74" s="806"/>
      <c r="L74" s="850">
        <v>550</v>
      </c>
      <c r="M74" s="850">
        <v>-9</v>
      </c>
      <c r="N74" s="850">
        <v>1</v>
      </c>
    </row>
    <row r="75" spans="1:14" ht="12.75">
      <c r="A75" s="2592" t="s">
        <v>589</v>
      </c>
      <c r="B75" s="2593"/>
      <c r="C75" s="2522"/>
      <c r="D75" s="680"/>
      <c r="E75" s="680"/>
      <c r="F75" s="680"/>
      <c r="G75" s="680"/>
      <c r="H75" s="805">
        <f>SUM(H70:H74)</f>
        <v>5264</v>
      </c>
      <c r="I75" s="1526">
        <f>SUM(I70:I74)</f>
        <v>0</v>
      </c>
      <c r="J75" s="805">
        <f>SUM(J70:J74)</f>
        <v>-36</v>
      </c>
      <c r="K75" s="808"/>
      <c r="L75" s="851">
        <f>SUM(L70:L74)</f>
        <v>3726</v>
      </c>
      <c r="M75" s="851">
        <f>SUM(M70:M74)</f>
        <v>-29</v>
      </c>
      <c r="N75" s="851">
        <f>SUM(N70:N74)</f>
        <v>2</v>
      </c>
    </row>
    <row r="76" spans="1:11" ht="7.5" customHeight="1">
      <c r="A76" s="2594"/>
      <c r="B76" s="2587"/>
      <c r="C76" s="2587"/>
      <c r="D76" s="660"/>
      <c r="E76" s="660"/>
      <c r="F76" s="660"/>
      <c r="G76" s="660"/>
      <c r="H76" s="660"/>
      <c r="I76" s="660"/>
      <c r="J76" s="681"/>
      <c r="K76" s="681"/>
    </row>
    <row r="77" spans="1:14" ht="18" customHeight="1">
      <c r="A77" s="2595" t="s">
        <v>741</v>
      </c>
      <c r="B77" s="2911" t="s">
        <v>262</v>
      </c>
      <c r="C77" s="2911"/>
      <c r="D77" s="2912"/>
      <c r="E77" s="2912"/>
      <c r="F77" s="2912"/>
      <c r="G77" s="2912"/>
      <c r="H77" s="2912"/>
      <c r="I77" s="2912"/>
      <c r="J77" s="2912"/>
      <c r="K77" s="2912"/>
      <c r="L77" s="2912"/>
      <c r="M77" s="2912"/>
      <c r="N77" s="2912"/>
    </row>
    <row r="78" spans="1:14" ht="12" customHeight="1">
      <c r="A78" s="2596"/>
      <c r="B78" s="2597"/>
      <c r="C78" s="2597"/>
      <c r="D78" s="630"/>
      <c r="E78" s="630"/>
      <c r="H78" s="2918">
        <v>2008</v>
      </c>
      <c r="I78" s="2918"/>
      <c r="J78" s="2918"/>
      <c r="K78" s="682"/>
      <c r="L78" s="2917" t="s">
        <v>820</v>
      </c>
      <c r="M78" s="2917"/>
      <c r="N78" s="2917"/>
    </row>
    <row r="79" spans="1:14" ht="57" customHeight="1">
      <c r="A79" s="2598"/>
      <c r="B79" s="2599"/>
      <c r="C79" s="2599" t="s">
        <v>272</v>
      </c>
      <c r="D79" s="683"/>
      <c r="E79" s="684"/>
      <c r="H79" s="685" t="s">
        <v>55</v>
      </c>
      <c r="I79" s="686" t="s">
        <v>339</v>
      </c>
      <c r="J79" s="687" t="s">
        <v>885</v>
      </c>
      <c r="K79" s="688"/>
      <c r="L79" s="689" t="s">
        <v>56</v>
      </c>
      <c r="M79" s="690" t="s">
        <v>1445</v>
      </c>
      <c r="N79" s="690" t="s">
        <v>1446</v>
      </c>
    </row>
    <row r="80" spans="1:14" ht="24" customHeight="1">
      <c r="A80" s="2594"/>
      <c r="B80" s="2587"/>
      <c r="C80" s="2587"/>
      <c r="D80" s="658"/>
      <c r="E80" s="691"/>
      <c r="F80" s="691"/>
      <c r="G80" s="691"/>
      <c r="H80" s="692" t="s">
        <v>1400</v>
      </c>
      <c r="I80" s="692" t="s">
        <v>1400</v>
      </c>
      <c r="J80" s="692" t="s">
        <v>1400</v>
      </c>
      <c r="K80" s="671"/>
      <c r="L80" s="693" t="s">
        <v>1400</v>
      </c>
      <c r="M80" s="693" t="s">
        <v>1400</v>
      </c>
      <c r="N80" s="693" t="s">
        <v>1400</v>
      </c>
    </row>
    <row r="81" spans="1:14" ht="4.5" customHeight="1">
      <c r="A81" s="2600"/>
      <c r="B81" s="2601"/>
      <c r="C81" s="2601"/>
      <c r="D81" s="694"/>
      <c r="E81" s="695"/>
      <c r="H81" s="695"/>
      <c r="I81" s="696"/>
      <c r="K81" s="671"/>
      <c r="L81" s="697"/>
      <c r="M81" s="698"/>
      <c r="N81" s="698"/>
    </row>
    <row r="82" spans="1:14" ht="12.75">
      <c r="A82" s="2594" t="s">
        <v>263</v>
      </c>
      <c r="B82" s="2587"/>
      <c r="C82" s="2587"/>
      <c r="D82" s="658"/>
      <c r="E82" s="659"/>
      <c r="H82" s="804">
        <v>-205</v>
      </c>
      <c r="I82" s="1480">
        <v>154</v>
      </c>
      <c r="J82" s="1480">
        <v>-165</v>
      </c>
      <c r="K82" s="852"/>
      <c r="L82" s="853">
        <v>-12</v>
      </c>
      <c r="M82" s="853">
        <v>73</v>
      </c>
      <c r="N82" s="853">
        <v>-57</v>
      </c>
    </row>
    <row r="83" spans="1:14" ht="7.5" customHeight="1">
      <c r="A83" s="2602"/>
      <c r="B83" s="2584"/>
      <c r="C83" s="2584"/>
      <c r="D83" s="654"/>
      <c r="E83" s="655"/>
      <c r="H83" s="655"/>
      <c r="I83" s="655"/>
      <c r="J83" s="662"/>
      <c r="K83" s="662"/>
      <c r="L83" s="699"/>
      <c r="M83" s="699"/>
      <c r="N83" s="675"/>
    </row>
    <row r="84" spans="1:13" ht="9" customHeight="1">
      <c r="A84" s="2921"/>
      <c r="B84" s="2922"/>
      <c r="C84" s="2922"/>
      <c r="D84" s="2923"/>
      <c r="E84" s="2923"/>
      <c r="F84" s="2923"/>
      <c r="G84" s="700"/>
      <c r="H84" s="668"/>
      <c r="I84" s="660"/>
      <c r="J84" s="681"/>
      <c r="K84" s="681"/>
      <c r="L84" s="671"/>
      <c r="M84" s="671"/>
    </row>
    <row r="85" spans="1:13" ht="9" customHeight="1">
      <c r="A85" s="2078"/>
      <c r="B85" s="2246"/>
      <c r="C85" s="2246"/>
      <c r="D85" s="203"/>
      <c r="E85" s="203"/>
      <c r="F85" s="203"/>
      <c r="G85" s="203"/>
      <c r="H85" s="203"/>
      <c r="I85" s="203"/>
      <c r="J85" s="203"/>
      <c r="K85" s="203"/>
      <c r="L85" s="203"/>
      <c r="M85" s="203"/>
    </row>
    <row r="86" spans="1:14" ht="36" customHeight="1">
      <c r="A86" s="2919" t="s">
        <v>1552</v>
      </c>
      <c r="B86" s="2920"/>
      <c r="C86" s="2920"/>
      <c r="D86" s="2666"/>
      <c r="E86" s="2666"/>
      <c r="F86" s="2666"/>
      <c r="G86" s="2666"/>
      <c r="H86" s="2666"/>
      <c r="I86" s="2666"/>
      <c r="J86" s="2666"/>
      <c r="K86" s="2666"/>
      <c r="L86" s="2666"/>
      <c r="M86" s="2666"/>
      <c r="N86" s="2666"/>
    </row>
    <row r="87" spans="1:13" ht="10.5" customHeight="1">
      <c r="A87" s="2307"/>
      <c r="B87" s="2307"/>
      <c r="C87" s="2307"/>
      <c r="D87" s="872"/>
      <c r="E87" s="872"/>
      <c r="F87" s="872"/>
      <c r="G87" s="872"/>
      <c r="H87" s="872"/>
      <c r="I87" s="872"/>
      <c r="J87" s="872"/>
      <c r="K87" s="872"/>
      <c r="L87" s="872"/>
      <c r="M87" s="872"/>
    </row>
    <row r="88" spans="1:13" ht="10.5" customHeight="1">
      <c r="A88" s="2307"/>
      <c r="B88" s="2307"/>
      <c r="C88" s="2307"/>
      <c r="D88" s="872"/>
      <c r="E88" s="872"/>
      <c r="F88" s="872"/>
      <c r="G88" s="872"/>
      <c r="H88" s="872"/>
      <c r="I88" s="872"/>
      <c r="J88" s="872"/>
      <c r="K88" s="872"/>
      <c r="L88" s="872"/>
      <c r="M88" s="872"/>
    </row>
    <row r="89" spans="1:14" ht="15.75" customHeight="1">
      <c r="A89" s="2529" t="s">
        <v>1695</v>
      </c>
      <c r="B89" s="2307"/>
      <c r="C89" s="2307"/>
      <c r="D89" s="872"/>
      <c r="E89" s="872"/>
      <c r="F89" s="872"/>
      <c r="G89" s="872"/>
      <c r="H89" s="872"/>
      <c r="I89" s="872"/>
      <c r="J89" s="872"/>
      <c r="K89" s="872"/>
      <c r="L89" s="872"/>
      <c r="M89" s="872"/>
      <c r="N89" s="701" t="s">
        <v>43</v>
      </c>
    </row>
    <row r="90" spans="1:14" ht="10.5" customHeight="1">
      <c r="A90" s="2307"/>
      <c r="B90" s="2307"/>
      <c r="C90" s="2307"/>
      <c r="D90" s="872"/>
      <c r="E90" s="872"/>
      <c r="F90" s="872"/>
      <c r="G90" s="872"/>
      <c r="H90" s="872"/>
      <c r="I90" s="872"/>
      <c r="J90" s="872"/>
      <c r="K90" s="872"/>
      <c r="L90" s="872"/>
      <c r="M90" s="872"/>
      <c r="N90" s="701" t="s">
        <v>1463</v>
      </c>
    </row>
    <row r="91" spans="1:14" ht="15" customHeight="1">
      <c r="A91" s="2078"/>
      <c r="B91" s="2603"/>
      <c r="C91" s="2603"/>
      <c r="D91" s="576"/>
      <c r="E91" s="576"/>
      <c r="F91" s="576"/>
      <c r="G91" s="668"/>
      <c r="H91" s="668"/>
      <c r="I91" s="660"/>
      <c r="J91" s="681"/>
      <c r="K91" s="681"/>
      <c r="L91" s="671"/>
      <c r="M91" s="671"/>
      <c r="N91" s="701"/>
    </row>
    <row r="92" spans="1:14" ht="15" customHeight="1">
      <c r="A92" s="2604" t="s">
        <v>847</v>
      </c>
      <c r="B92" s="2603"/>
      <c r="C92" s="2603"/>
      <c r="D92" s="576"/>
      <c r="E92" s="576"/>
      <c r="F92" s="576"/>
      <c r="G92" s="668"/>
      <c r="H92" s="668"/>
      <c r="I92" s="660"/>
      <c r="J92" s="681"/>
      <c r="K92" s="681"/>
      <c r="L92" s="671"/>
      <c r="M92" s="671"/>
      <c r="N92" s="577"/>
    </row>
    <row r="93" spans="1:13" ht="12" customHeight="1">
      <c r="A93" s="2604"/>
      <c r="B93" s="2603"/>
      <c r="C93" s="2603"/>
      <c r="D93" s="576"/>
      <c r="E93" s="576"/>
      <c r="F93" s="576"/>
      <c r="G93" s="668"/>
      <c r="H93" s="668"/>
      <c r="I93" s="660"/>
      <c r="J93" s="681"/>
      <c r="K93" s="681"/>
      <c r="L93" s="671"/>
      <c r="M93" s="671"/>
    </row>
    <row r="94" spans="1:14" ht="27" customHeight="1">
      <c r="A94" s="2915" t="s">
        <v>1444</v>
      </c>
      <c r="B94" s="2915"/>
      <c r="C94" s="2915"/>
      <c r="D94" s="2916"/>
      <c r="E94" s="2916"/>
      <c r="F94" s="2916"/>
      <c r="G94" s="2916"/>
      <c r="H94" s="2916"/>
      <c r="I94" s="2916"/>
      <c r="J94" s="2916"/>
      <c r="K94" s="2916"/>
      <c r="L94" s="2916"/>
      <c r="M94" s="2916"/>
      <c r="N94" s="2916"/>
    </row>
    <row r="95" spans="1:14" ht="29.25" customHeight="1">
      <c r="A95" s="2913" t="s">
        <v>1608</v>
      </c>
      <c r="B95" s="2914"/>
      <c r="C95" s="2914"/>
      <c r="D95" s="2662"/>
      <c r="E95" s="2662"/>
      <c r="F95" s="2662"/>
      <c r="G95" s="2662"/>
      <c r="H95" s="2662"/>
      <c r="I95" s="2662"/>
      <c r="J95" s="2662"/>
      <c r="K95" s="2662"/>
      <c r="L95" s="2662"/>
      <c r="M95" s="2662"/>
      <c r="N95" s="2662"/>
    </row>
    <row r="96" spans="1:13" ht="19.5" customHeight="1">
      <c r="A96" s="2579" t="s">
        <v>398</v>
      </c>
      <c r="B96" s="2605"/>
      <c r="C96" s="2605"/>
      <c r="D96" s="668"/>
      <c r="E96" s="668"/>
      <c r="F96" s="668"/>
      <c r="G96" s="668"/>
      <c r="H96" s="668"/>
      <c r="I96" s="660"/>
      <c r="J96" s="681"/>
      <c r="K96" s="681"/>
      <c r="L96" s="671"/>
      <c r="M96" s="671"/>
    </row>
    <row r="97" spans="1:13" ht="19.5" customHeight="1">
      <c r="A97" s="2579" t="s">
        <v>1609</v>
      </c>
      <c r="B97" s="2605"/>
      <c r="C97" s="2605"/>
      <c r="D97" s="668"/>
      <c r="E97" s="668"/>
      <c r="F97" s="668"/>
      <c r="G97" s="668"/>
      <c r="H97" s="668"/>
      <c r="I97" s="660"/>
      <c r="J97" s="681"/>
      <c r="K97" s="681"/>
      <c r="L97" s="671"/>
      <c r="M97" s="671"/>
    </row>
    <row r="98" spans="1:14" ht="54" customHeight="1">
      <c r="A98" s="2606" t="s">
        <v>1458</v>
      </c>
      <c r="B98" s="2605"/>
      <c r="C98" s="2605"/>
      <c r="D98" s="668"/>
      <c r="E98" s="668"/>
      <c r="F98" s="668"/>
      <c r="G98" s="668"/>
      <c r="H98" s="668"/>
      <c r="I98" s="660"/>
      <c r="K98" s="651" t="s">
        <v>343</v>
      </c>
      <c r="L98" s="651" t="s">
        <v>342</v>
      </c>
      <c r="M98" s="652" t="s">
        <v>854</v>
      </c>
      <c r="N98" s="648" t="s">
        <v>1610</v>
      </c>
    </row>
    <row r="99" spans="1:14" ht="13.5" customHeight="1">
      <c r="A99" s="2607"/>
      <c r="B99" s="2608"/>
      <c r="C99" s="2608"/>
      <c r="D99" s="1332"/>
      <c r="E99" s="1332"/>
      <c r="F99" s="1332"/>
      <c r="G99" s="1332"/>
      <c r="H99" s="1332"/>
      <c r="I99" s="662"/>
      <c r="J99" s="1332"/>
      <c r="K99" s="656" t="s">
        <v>1400</v>
      </c>
      <c r="L99" s="656" t="s">
        <v>1400</v>
      </c>
      <c r="M99" s="656" t="s">
        <v>1400</v>
      </c>
      <c r="N99" s="656" t="s">
        <v>1400</v>
      </c>
    </row>
    <row r="100" spans="1:14" ht="19.5" customHeight="1">
      <c r="A100" s="2585" t="s">
        <v>737</v>
      </c>
      <c r="B100" s="2605"/>
      <c r="C100" s="2605"/>
      <c r="D100" s="668"/>
      <c r="E100" s="668"/>
      <c r="F100" s="668"/>
      <c r="G100" s="668"/>
      <c r="H100" s="668"/>
      <c r="I100" s="660"/>
      <c r="J100" s="668"/>
      <c r="K100" s="650"/>
      <c r="L100" s="650"/>
      <c r="M100" s="650"/>
      <c r="N100" s="650"/>
    </row>
    <row r="101" spans="1:14" ht="19.5" customHeight="1" thickBot="1">
      <c r="A101" s="2583" t="s">
        <v>1412</v>
      </c>
      <c r="B101" s="2605"/>
      <c r="C101" s="2605"/>
      <c r="D101" s="668"/>
      <c r="E101" s="668"/>
      <c r="F101" s="668"/>
      <c r="G101" s="668"/>
      <c r="H101" s="668"/>
      <c r="I101" s="660"/>
      <c r="J101" s="668"/>
      <c r="K101" s="1357">
        <v>741</v>
      </c>
      <c r="L101" s="1357">
        <v>293</v>
      </c>
      <c r="M101" s="1357">
        <v>273</v>
      </c>
      <c r="N101" s="1357">
        <f>SUM(K101:M101)</f>
        <v>1307</v>
      </c>
    </row>
    <row r="102" spans="1:14" ht="12.75">
      <c r="A102" s="2583"/>
      <c r="B102" s="2605"/>
      <c r="C102" s="2605"/>
      <c r="D102" s="668"/>
      <c r="E102" s="668"/>
      <c r="F102" s="668"/>
      <c r="G102" s="668"/>
      <c r="H102" s="668"/>
      <c r="I102" s="660"/>
      <c r="J102" s="668"/>
      <c r="K102" s="854"/>
      <c r="L102" s="854"/>
      <c r="M102" s="854"/>
      <c r="N102" s="1358"/>
    </row>
    <row r="103" spans="1:14" ht="12.75">
      <c r="A103" s="2594" t="s">
        <v>505</v>
      </c>
      <c r="B103" s="2605"/>
      <c r="C103" s="2605"/>
      <c r="D103" s="668"/>
      <c r="E103" s="668"/>
      <c r="F103" s="668"/>
      <c r="G103" s="668"/>
      <c r="H103" s="668"/>
      <c r="I103" s="660"/>
      <c r="J103" s="668"/>
      <c r="K103" s="1353">
        <v>22</v>
      </c>
      <c r="L103" s="1354">
        <v>6</v>
      </c>
      <c r="M103" s="1354">
        <v>7</v>
      </c>
      <c r="N103" s="1353">
        <f>SUM(K103:M103)</f>
        <v>35</v>
      </c>
    </row>
    <row r="104" spans="1:14" ht="12.75">
      <c r="A104" s="2594" t="s">
        <v>506</v>
      </c>
      <c r="B104" s="2605"/>
      <c r="C104" s="2605"/>
      <c r="D104" s="668"/>
      <c r="E104" s="668"/>
      <c r="F104" s="668"/>
      <c r="G104" s="668"/>
      <c r="H104" s="668"/>
      <c r="I104" s="660"/>
      <c r="J104" s="668"/>
      <c r="K104" s="1354">
        <v>62</v>
      </c>
      <c r="L104" s="1354">
        <v>23</v>
      </c>
      <c r="M104" s="1354">
        <v>11</v>
      </c>
      <c r="N104" s="1354">
        <f>SUM(K104:M104)</f>
        <v>96</v>
      </c>
    </row>
    <row r="105" spans="1:14" ht="12.75">
      <c r="A105" s="2594" t="s">
        <v>507</v>
      </c>
      <c r="B105" s="2605"/>
      <c r="C105" s="2605"/>
      <c r="D105" s="668"/>
      <c r="E105" s="668"/>
      <c r="F105" s="668"/>
      <c r="G105" s="668"/>
      <c r="H105" s="668"/>
      <c r="I105" s="660"/>
      <c r="J105" s="668"/>
      <c r="K105" s="1355">
        <v>27</v>
      </c>
      <c r="L105" s="1354">
        <v>6</v>
      </c>
      <c r="M105" s="1354">
        <v>-20</v>
      </c>
      <c r="N105" s="1355">
        <f>SUM(K105:M105)</f>
        <v>13</v>
      </c>
    </row>
    <row r="106" spans="1:14" ht="12.75">
      <c r="A106" s="702" t="s">
        <v>508</v>
      </c>
      <c r="C106" s="668"/>
      <c r="D106" s="668"/>
      <c r="E106" s="668"/>
      <c r="F106" s="668"/>
      <c r="G106" s="668"/>
      <c r="H106" s="668"/>
      <c r="I106" s="660"/>
      <c r="J106" s="668"/>
      <c r="K106" s="1354"/>
      <c r="L106" s="1354"/>
      <c r="M106" s="1354"/>
      <c r="N106" s="1354"/>
    </row>
    <row r="107" spans="1:14" ht="12.75">
      <c r="A107" s="703" t="s">
        <v>670</v>
      </c>
      <c r="B107" s="668"/>
      <c r="D107" s="668"/>
      <c r="E107" s="668"/>
      <c r="F107" s="668"/>
      <c r="G107" s="668"/>
      <c r="H107" s="668"/>
      <c r="I107" s="660"/>
      <c r="J107" s="668"/>
      <c r="K107" s="1353">
        <v>27</v>
      </c>
      <c r="L107" s="1354">
        <v>6</v>
      </c>
      <c r="M107" s="1354">
        <v>0</v>
      </c>
      <c r="N107" s="1355">
        <f>SUM(K107:M107)</f>
        <v>33</v>
      </c>
    </row>
    <row r="108" spans="1:14" ht="13.5" customHeight="1">
      <c r="A108" s="703" t="s">
        <v>509</v>
      </c>
      <c r="B108" s="668"/>
      <c r="D108" s="668"/>
      <c r="E108" s="668"/>
      <c r="F108" s="668"/>
      <c r="G108" s="668"/>
      <c r="H108" s="668"/>
      <c r="I108" s="660"/>
      <c r="J108" s="668"/>
      <c r="K108" s="1356">
        <v>0</v>
      </c>
      <c r="L108" s="1360">
        <v>0</v>
      </c>
      <c r="M108" s="1354">
        <v>-20</v>
      </c>
      <c r="N108" s="1354">
        <f>SUM(K108:M108)</f>
        <v>-20</v>
      </c>
    </row>
    <row r="109" spans="1:14" ht="19.5" customHeight="1">
      <c r="A109" s="704"/>
      <c r="B109" s="668"/>
      <c r="C109" s="668"/>
      <c r="D109" s="668"/>
      <c r="E109" s="668"/>
      <c r="F109" s="668"/>
      <c r="G109" s="668"/>
      <c r="H109" s="668"/>
      <c r="I109" s="660"/>
      <c r="J109" s="668"/>
      <c r="K109" s="1353"/>
      <c r="L109" s="1353"/>
      <c r="M109" s="1353"/>
      <c r="N109" s="1353"/>
    </row>
    <row r="110" spans="1:14" ht="19.5" customHeight="1">
      <c r="A110" s="704" t="s">
        <v>1443</v>
      </c>
      <c r="B110" s="668"/>
      <c r="C110" s="668"/>
      <c r="D110" s="668"/>
      <c r="E110" s="668"/>
      <c r="F110" s="668"/>
      <c r="G110" s="668"/>
      <c r="H110" s="668"/>
      <c r="I110" s="660"/>
      <c r="J110" s="668"/>
      <c r="K110" s="1354"/>
      <c r="L110" s="1354"/>
      <c r="M110" s="1354"/>
      <c r="N110" s="1354"/>
    </row>
    <row r="111" spans="1:14" ht="13.5" thickBot="1">
      <c r="A111" s="649" t="s">
        <v>1090</v>
      </c>
      <c r="B111" s="658"/>
      <c r="C111" s="658"/>
      <c r="D111" s="659"/>
      <c r="E111" s="659"/>
      <c r="F111" s="659"/>
      <c r="G111" s="659"/>
      <c r="H111" s="660"/>
      <c r="I111" s="660"/>
      <c r="J111" s="660"/>
      <c r="K111" s="1357">
        <v>5264</v>
      </c>
      <c r="L111" s="1357">
        <v>4339</v>
      </c>
      <c r="M111" s="1357">
        <v>4919</v>
      </c>
      <c r="N111" s="1357">
        <f>SUM(K111:M111)</f>
        <v>14522</v>
      </c>
    </row>
    <row r="112" spans="1:14" ht="12.75">
      <c r="A112" s="308"/>
      <c r="B112" s="308"/>
      <c r="C112" s="309"/>
      <c r="D112" s="309"/>
      <c r="E112" s="309"/>
      <c r="F112" s="309"/>
      <c r="G112" s="309"/>
      <c r="H112" s="309"/>
      <c r="I112" s="309"/>
      <c r="J112" s="309"/>
      <c r="K112" s="1353"/>
      <c r="L112" s="1353"/>
      <c r="M112" s="1353"/>
      <c r="N112" s="1353"/>
    </row>
    <row r="113" spans="1:14" ht="17.25" customHeight="1">
      <c r="A113" s="649" t="s">
        <v>505</v>
      </c>
      <c r="B113" s="649"/>
      <c r="C113" s="650"/>
      <c r="D113" s="650"/>
      <c r="E113" s="650"/>
      <c r="F113" s="661"/>
      <c r="G113" s="661"/>
      <c r="H113" s="663"/>
      <c r="I113" s="663"/>
      <c r="J113" s="663"/>
      <c r="K113" s="1354">
        <v>92</v>
      </c>
      <c r="L113" s="1354">
        <v>45</v>
      </c>
      <c r="M113" s="1354">
        <v>36</v>
      </c>
      <c r="N113" s="1353">
        <f>SUM(K113:M113)</f>
        <v>173</v>
      </c>
    </row>
    <row r="114" spans="1:14" ht="12.75">
      <c r="A114" s="527" t="s">
        <v>506</v>
      </c>
      <c r="K114" s="1354">
        <v>194</v>
      </c>
      <c r="L114" s="1354">
        <v>177</v>
      </c>
      <c r="M114" s="1354">
        <v>80</v>
      </c>
      <c r="N114" s="1353">
        <f>SUM(K114:M114)</f>
        <v>451</v>
      </c>
    </row>
    <row r="115" spans="1:14" ht="17.25" customHeight="1">
      <c r="A115" s="527" t="s">
        <v>507</v>
      </c>
      <c r="K115" s="1354">
        <v>172</v>
      </c>
      <c r="L115" s="1354">
        <v>121</v>
      </c>
      <c r="M115" s="1354">
        <v>-71</v>
      </c>
      <c r="N115" s="1353">
        <f>SUM(K115:M115)</f>
        <v>222</v>
      </c>
    </row>
    <row r="116" spans="1:14" ht="13.5" customHeight="1">
      <c r="A116" s="527" t="s">
        <v>508</v>
      </c>
      <c r="K116" s="1354"/>
      <c r="L116" s="1354"/>
      <c r="M116" s="1354"/>
      <c r="N116" s="1353"/>
    </row>
    <row r="117" spans="1:14" ht="14.25" customHeight="1">
      <c r="A117" s="703" t="s">
        <v>670</v>
      </c>
      <c r="K117" s="1354">
        <v>172</v>
      </c>
      <c r="L117" s="1354">
        <v>121</v>
      </c>
      <c r="M117" s="1354">
        <v>5</v>
      </c>
      <c r="N117" s="1353">
        <f>SUM(K117:M117)</f>
        <v>298</v>
      </c>
    </row>
    <row r="118" spans="1:14" ht="15" customHeight="1">
      <c r="A118" s="1333" t="s">
        <v>510</v>
      </c>
      <c r="B118" s="675"/>
      <c r="C118" s="675"/>
      <c r="D118" s="675"/>
      <c r="E118" s="675"/>
      <c r="F118" s="675"/>
      <c r="G118" s="675"/>
      <c r="H118" s="675"/>
      <c r="I118" s="675"/>
      <c r="J118" s="675"/>
      <c r="K118" s="1361">
        <v>0</v>
      </c>
      <c r="L118" s="1361">
        <v>0</v>
      </c>
      <c r="M118" s="1362">
        <v>-76</v>
      </c>
      <c r="N118" s="1359">
        <f>SUM(K118:M118)</f>
        <v>-76</v>
      </c>
    </row>
    <row r="120" spans="1:14" ht="54.75" customHeight="1">
      <c r="A120" s="705" t="s">
        <v>820</v>
      </c>
      <c r="B120" s="668"/>
      <c r="C120" s="668"/>
      <c r="D120" s="668"/>
      <c r="E120" s="668"/>
      <c r="F120" s="668"/>
      <c r="G120" s="668"/>
      <c r="H120" s="668"/>
      <c r="I120" s="660"/>
      <c r="K120" s="762" t="s">
        <v>343</v>
      </c>
      <c r="L120" s="762" t="s">
        <v>342</v>
      </c>
      <c r="M120" s="763" t="s">
        <v>854</v>
      </c>
      <c r="N120" s="764" t="s">
        <v>511</v>
      </c>
    </row>
    <row r="121" spans="1:14" ht="15.75" customHeight="1">
      <c r="A121" s="1331"/>
      <c r="B121" s="1332"/>
      <c r="C121" s="1332"/>
      <c r="D121" s="1332"/>
      <c r="E121" s="1332"/>
      <c r="F121" s="1332"/>
      <c r="G121" s="1332"/>
      <c r="H121" s="1332"/>
      <c r="I121" s="662"/>
      <c r="J121" s="662"/>
      <c r="K121" s="765" t="s">
        <v>1400</v>
      </c>
      <c r="L121" s="765" t="s">
        <v>1400</v>
      </c>
      <c r="M121" s="765" t="s">
        <v>1400</v>
      </c>
      <c r="N121" s="765" t="s">
        <v>1400</v>
      </c>
    </row>
    <row r="122" spans="1:14" ht="15.75" customHeight="1">
      <c r="A122" s="657" t="s">
        <v>821</v>
      </c>
      <c r="B122" s="668"/>
      <c r="C122" s="668"/>
      <c r="D122" s="668"/>
      <c r="E122" s="668"/>
      <c r="F122" s="668"/>
      <c r="G122" s="668"/>
      <c r="H122" s="668"/>
      <c r="I122" s="660"/>
      <c r="J122" s="660"/>
      <c r="K122" s="650"/>
      <c r="L122" s="650"/>
      <c r="M122" s="650"/>
      <c r="N122" s="650"/>
    </row>
    <row r="123" spans="1:14" ht="15.75" customHeight="1" thickBot="1">
      <c r="A123" s="649" t="s">
        <v>1412</v>
      </c>
      <c r="B123" s="668"/>
      <c r="C123" s="668"/>
      <c r="D123" s="668"/>
      <c r="E123" s="668"/>
      <c r="F123" s="668"/>
      <c r="G123" s="668"/>
      <c r="H123" s="668"/>
      <c r="I123" s="660"/>
      <c r="J123" s="660"/>
      <c r="K123" s="1338">
        <v>643</v>
      </c>
      <c r="L123" s="1338">
        <v>285</v>
      </c>
      <c r="M123" s="1338">
        <v>277</v>
      </c>
      <c r="N123" s="1338">
        <f>SUM(K123:M123)</f>
        <v>1205</v>
      </c>
    </row>
    <row r="124" spans="1:14" ht="15.75" customHeight="1">
      <c r="A124" s="649"/>
      <c r="B124" s="668"/>
      <c r="C124" s="668"/>
      <c r="D124" s="668"/>
      <c r="E124" s="668"/>
      <c r="F124" s="668"/>
      <c r="G124" s="668"/>
      <c r="H124" s="668"/>
      <c r="I124" s="660"/>
      <c r="J124" s="660"/>
      <c r="K124" s="853"/>
      <c r="L124" s="853"/>
      <c r="M124" s="853"/>
      <c r="N124" s="853"/>
    </row>
    <row r="125" spans="1:14" ht="14.25" customHeight="1">
      <c r="A125" s="527" t="s">
        <v>505</v>
      </c>
      <c r="B125" s="668"/>
      <c r="C125" s="668"/>
      <c r="D125" s="668"/>
      <c r="E125" s="668"/>
      <c r="F125" s="668"/>
      <c r="G125" s="668"/>
      <c r="H125" s="668"/>
      <c r="I125" s="660"/>
      <c r="J125" s="660"/>
      <c r="K125" s="1335">
        <v>20</v>
      </c>
      <c r="L125" s="1335">
        <v>6</v>
      </c>
      <c r="M125" s="1335">
        <v>8</v>
      </c>
      <c r="N125" s="843">
        <f>SUM(K125:M125)</f>
        <v>34</v>
      </c>
    </row>
    <row r="126" spans="1:14" ht="14.25" customHeight="1">
      <c r="A126" s="527" t="s">
        <v>506</v>
      </c>
      <c r="B126" s="668"/>
      <c r="C126" s="668"/>
      <c r="D126" s="668"/>
      <c r="E126" s="668"/>
      <c r="F126" s="668"/>
      <c r="G126" s="668"/>
      <c r="H126" s="668"/>
      <c r="I126" s="660"/>
      <c r="J126" s="660"/>
      <c r="K126" s="859">
        <v>62</v>
      </c>
      <c r="L126" s="859">
        <v>19</v>
      </c>
      <c r="M126" s="859">
        <v>8</v>
      </c>
      <c r="N126" s="845">
        <f>SUM(K126:M126)</f>
        <v>89</v>
      </c>
    </row>
    <row r="127" spans="1:14" ht="14.25" customHeight="1">
      <c r="A127" s="527" t="s">
        <v>507</v>
      </c>
      <c r="B127" s="668"/>
      <c r="C127" s="668"/>
      <c r="D127" s="668"/>
      <c r="E127" s="668"/>
      <c r="F127" s="668"/>
      <c r="G127" s="668"/>
      <c r="H127" s="668"/>
      <c r="I127" s="660"/>
      <c r="J127" s="660"/>
      <c r="K127" s="1336">
        <v>21</v>
      </c>
      <c r="L127" s="1336">
        <v>4</v>
      </c>
      <c r="M127" s="1336">
        <v>-14</v>
      </c>
      <c r="N127" s="850">
        <f>SUM(K127:M127)</f>
        <v>11</v>
      </c>
    </row>
    <row r="128" spans="1:14" ht="14.25" customHeight="1">
      <c r="A128" s="702" t="s">
        <v>508</v>
      </c>
      <c r="C128" s="668"/>
      <c r="D128" s="668"/>
      <c r="E128" s="668"/>
      <c r="F128" s="668"/>
      <c r="G128" s="668"/>
      <c r="H128" s="668"/>
      <c r="I128" s="660"/>
      <c r="J128" s="660"/>
      <c r="K128" s="859"/>
      <c r="L128" s="859"/>
      <c r="M128" s="859"/>
      <c r="N128" s="845"/>
    </row>
    <row r="129" spans="1:14" ht="14.25" customHeight="1">
      <c r="A129" s="703" t="s">
        <v>670</v>
      </c>
      <c r="B129" s="668"/>
      <c r="D129" s="668"/>
      <c r="E129" s="668"/>
      <c r="F129" s="668"/>
      <c r="G129" s="668"/>
      <c r="H129" s="668"/>
      <c r="I129" s="660"/>
      <c r="J129" s="660"/>
      <c r="K129" s="1335">
        <v>21</v>
      </c>
      <c r="L129" s="1335">
        <v>4</v>
      </c>
      <c r="M129" s="1337">
        <v>0</v>
      </c>
      <c r="N129" s="850">
        <f>SUM(K129:M129)</f>
        <v>25</v>
      </c>
    </row>
    <row r="130" spans="1:14" ht="14.25" customHeight="1">
      <c r="A130" s="703" t="s">
        <v>509</v>
      </c>
      <c r="B130" s="668"/>
      <c r="D130" s="668"/>
      <c r="E130" s="668"/>
      <c r="F130" s="668"/>
      <c r="G130" s="668"/>
      <c r="H130" s="668"/>
      <c r="I130" s="660"/>
      <c r="J130" s="660"/>
      <c r="K130" s="890">
        <v>0</v>
      </c>
      <c r="L130" s="890">
        <v>0</v>
      </c>
      <c r="M130" s="859">
        <v>-14</v>
      </c>
      <c r="N130" s="845">
        <f>SUM(K130:M130)</f>
        <v>-14</v>
      </c>
    </row>
    <row r="131" spans="1:14" ht="15.75" customHeight="1">
      <c r="A131" s="704"/>
      <c r="B131" s="668"/>
      <c r="C131" s="668"/>
      <c r="D131" s="668"/>
      <c r="E131" s="668"/>
      <c r="F131" s="668"/>
      <c r="G131" s="668"/>
      <c r="H131" s="668"/>
      <c r="I131" s="660"/>
      <c r="J131" s="660"/>
      <c r="K131" s="1335"/>
      <c r="L131" s="1335"/>
      <c r="M131" s="1335"/>
      <c r="N131" s="843"/>
    </row>
    <row r="132" spans="1:14" ht="15.75" customHeight="1">
      <c r="A132" s="704" t="s">
        <v>829</v>
      </c>
      <c r="B132" s="668"/>
      <c r="C132" s="668"/>
      <c r="D132" s="668"/>
      <c r="E132" s="668"/>
      <c r="F132" s="668"/>
      <c r="G132" s="668"/>
      <c r="H132" s="668"/>
      <c r="I132" s="660"/>
      <c r="J132" s="660"/>
      <c r="K132" s="859"/>
      <c r="L132" s="859"/>
      <c r="M132" s="859"/>
      <c r="N132" s="845"/>
    </row>
    <row r="133" spans="1:14" ht="15.75" customHeight="1" thickBot="1">
      <c r="A133" s="649" t="s">
        <v>1090</v>
      </c>
      <c r="B133" s="658"/>
      <c r="C133" s="658"/>
      <c r="D133" s="659"/>
      <c r="E133" s="659"/>
      <c r="F133" s="659"/>
      <c r="G133" s="659"/>
      <c r="H133" s="660"/>
      <c r="I133" s="660"/>
      <c r="J133" s="660"/>
      <c r="K133" s="1338">
        <v>3726</v>
      </c>
      <c r="L133" s="1338">
        <v>3605</v>
      </c>
      <c r="M133" s="1338">
        <v>6497</v>
      </c>
      <c r="N133" s="841">
        <f>SUM(K133:M133)</f>
        <v>13828</v>
      </c>
    </row>
    <row r="134" spans="1:14" ht="15.75" customHeight="1">
      <c r="A134" s="308"/>
      <c r="B134" s="308"/>
      <c r="C134" s="309"/>
      <c r="D134" s="309"/>
      <c r="E134" s="309"/>
      <c r="F134" s="309"/>
      <c r="G134" s="309"/>
      <c r="H134" s="309"/>
      <c r="I134" s="309"/>
      <c r="J134" s="309"/>
      <c r="K134" s="843"/>
      <c r="L134" s="843"/>
      <c r="M134" s="843"/>
      <c r="N134" s="843"/>
    </row>
    <row r="135" spans="1:14" ht="15.75" customHeight="1">
      <c r="A135" s="649" t="s">
        <v>505</v>
      </c>
      <c r="B135" s="649"/>
      <c r="C135" s="650"/>
      <c r="D135" s="650"/>
      <c r="E135" s="650"/>
      <c r="F135" s="661"/>
      <c r="G135" s="661"/>
      <c r="H135" s="663"/>
      <c r="I135" s="663"/>
      <c r="J135" s="663"/>
      <c r="K135" s="1335">
        <v>54</v>
      </c>
      <c r="L135" s="1335">
        <v>30</v>
      </c>
      <c r="M135" s="1339">
        <v>36</v>
      </c>
      <c r="N135" s="843">
        <f>SUM(K135:M135)</f>
        <v>120</v>
      </c>
    </row>
    <row r="136" spans="1:14" ht="15.75" customHeight="1">
      <c r="A136" s="527" t="s">
        <v>506</v>
      </c>
      <c r="K136" s="1335">
        <v>142</v>
      </c>
      <c r="L136" s="1335">
        <v>123</v>
      </c>
      <c r="M136" s="1339">
        <v>87</v>
      </c>
      <c r="N136" s="843">
        <f>SUM(K136:M136)</f>
        <v>352</v>
      </c>
    </row>
    <row r="137" spans="1:14" ht="15.75" customHeight="1">
      <c r="A137" s="527" t="s">
        <v>507</v>
      </c>
      <c r="K137" s="1335">
        <v>98</v>
      </c>
      <c r="L137" s="1335">
        <v>74</v>
      </c>
      <c r="M137" s="1335">
        <v>-103</v>
      </c>
      <c r="N137" s="843">
        <f>SUM(K137:M137)</f>
        <v>69</v>
      </c>
    </row>
    <row r="138" spans="1:14" ht="15.75" customHeight="1">
      <c r="A138" s="527" t="s">
        <v>508</v>
      </c>
      <c r="K138" s="1335"/>
      <c r="L138" s="1335"/>
      <c r="M138" s="1335"/>
      <c r="N138" s="843"/>
    </row>
    <row r="139" spans="1:14" ht="15.75" customHeight="1">
      <c r="A139" s="703" t="s">
        <v>670</v>
      </c>
      <c r="K139" s="1335">
        <v>98</v>
      </c>
      <c r="L139" s="1335">
        <v>74</v>
      </c>
      <c r="M139" s="1335">
        <v>9</v>
      </c>
      <c r="N139" s="843">
        <f>SUM(K139:M139)</f>
        <v>181</v>
      </c>
    </row>
    <row r="140" spans="1:14" ht="15.75" customHeight="1">
      <c r="A140" s="1333" t="s">
        <v>510</v>
      </c>
      <c r="B140" s="675"/>
      <c r="C140" s="675"/>
      <c r="D140" s="675"/>
      <c r="E140" s="675"/>
      <c r="F140" s="675"/>
      <c r="G140" s="675"/>
      <c r="H140" s="675"/>
      <c r="I140" s="675"/>
      <c r="J140" s="675"/>
      <c r="K140" s="1334">
        <v>0</v>
      </c>
      <c r="L140" s="1334">
        <v>0</v>
      </c>
      <c r="M140" s="1340">
        <v>-112</v>
      </c>
      <c r="N140" s="848">
        <f>SUM(K140:M140)</f>
        <v>-112</v>
      </c>
    </row>
    <row r="141" spans="1:14" ht="15.75" customHeight="1">
      <c r="A141" s="671"/>
      <c r="B141" s="671"/>
      <c r="C141" s="671"/>
      <c r="D141" s="671"/>
      <c r="E141" s="671"/>
      <c r="F141" s="671"/>
      <c r="G141" s="671"/>
      <c r="H141" s="671"/>
      <c r="I141" s="671"/>
      <c r="J141" s="671"/>
      <c r="K141" s="671"/>
      <c r="L141" s="671"/>
      <c r="M141" s="671"/>
      <c r="N141" s="671"/>
    </row>
    <row r="142" spans="1:14" ht="15.75" customHeight="1">
      <c r="A142" s="671"/>
      <c r="B142" s="671"/>
      <c r="C142" s="671"/>
      <c r="D142" s="671"/>
      <c r="E142" s="671"/>
      <c r="F142" s="671"/>
      <c r="G142" s="671"/>
      <c r="H142" s="671"/>
      <c r="I142" s="671"/>
      <c r="J142" s="671"/>
      <c r="K142" s="671"/>
      <c r="L142" s="671"/>
      <c r="M142" s="671"/>
      <c r="N142" s="671"/>
    </row>
    <row r="143" spans="1:14" ht="16.5" customHeight="1">
      <c r="A143" s="706"/>
      <c r="B143" s="671"/>
      <c r="C143" s="671"/>
      <c r="D143" s="671"/>
      <c r="E143" s="671"/>
      <c r="F143" s="671"/>
      <c r="G143" s="671"/>
      <c r="H143" s="671"/>
      <c r="I143" s="671"/>
      <c r="J143" s="671"/>
      <c r="K143" s="671"/>
      <c r="L143" s="671"/>
      <c r="M143" s="671"/>
      <c r="N143" s="671"/>
    </row>
    <row r="144" spans="1:14" ht="15.75" customHeight="1">
      <c r="A144" s="671"/>
      <c r="B144" s="671"/>
      <c r="C144" s="671"/>
      <c r="D144" s="671"/>
      <c r="E144" s="671"/>
      <c r="F144" s="671"/>
      <c r="G144" s="671"/>
      <c r="H144" s="671"/>
      <c r="I144" s="671"/>
      <c r="J144" s="671"/>
      <c r="K144" s="671"/>
      <c r="L144" s="671"/>
      <c r="M144" s="671"/>
      <c r="N144" s="671"/>
    </row>
    <row r="145" spans="1:14" ht="15.75" customHeight="1">
      <c r="A145" s="671"/>
      <c r="B145" s="671"/>
      <c r="C145" s="671"/>
      <c r="D145" s="671"/>
      <c r="E145" s="671"/>
      <c r="F145" s="671"/>
      <c r="G145" s="671"/>
      <c r="H145" s="671"/>
      <c r="I145" s="671"/>
      <c r="J145" s="671"/>
      <c r="K145" s="671"/>
      <c r="L145" s="671"/>
      <c r="M145" s="671"/>
      <c r="N145" s="671"/>
    </row>
    <row r="146" spans="1:14" ht="15.75" customHeight="1">
      <c r="A146" s="671"/>
      <c r="B146" s="671"/>
      <c r="C146" s="671"/>
      <c r="D146" s="671"/>
      <c r="E146" s="671"/>
      <c r="F146" s="671"/>
      <c r="G146" s="671"/>
      <c r="H146" s="671"/>
      <c r="I146" s="671"/>
      <c r="J146" s="671"/>
      <c r="K146" s="671"/>
      <c r="L146" s="671"/>
      <c r="M146" s="671"/>
      <c r="N146" s="671"/>
    </row>
    <row r="147" ht="16.5" customHeight="1"/>
    <row r="170" spans="1:11" ht="12.75">
      <c r="A170" s="632"/>
      <c r="B170" s="632"/>
      <c r="C170" s="632"/>
      <c r="D170" s="632"/>
      <c r="E170" s="632"/>
      <c r="F170" s="632"/>
      <c r="G170" s="632"/>
      <c r="H170" s="632"/>
      <c r="I170" s="632"/>
      <c r="J170" s="663"/>
      <c r="K170" s="663"/>
    </row>
    <row r="171" spans="1:11" ht="12.75">
      <c r="A171" s="632"/>
      <c r="B171" s="632"/>
      <c r="C171" s="632"/>
      <c r="D171" s="632"/>
      <c r="E171" s="632"/>
      <c r="F171" s="632"/>
      <c r="G171" s="632"/>
      <c r="H171" s="632"/>
      <c r="I171" s="632"/>
      <c r="J171" s="663"/>
      <c r="K171" s="663"/>
    </row>
  </sheetData>
  <sheetProtection/>
  <mergeCells count="18">
    <mergeCell ref="A43:B43"/>
    <mergeCell ref="I66:J66"/>
    <mergeCell ref="L64:N64"/>
    <mergeCell ref="H64:J64"/>
    <mergeCell ref="M66:N66"/>
    <mergeCell ref="J1:L1"/>
    <mergeCell ref="A14:G14"/>
    <mergeCell ref="A13:N13"/>
    <mergeCell ref="A10:N10"/>
    <mergeCell ref="A18:L18"/>
    <mergeCell ref="A22:B22"/>
    <mergeCell ref="B77:N77"/>
    <mergeCell ref="A95:N95"/>
    <mergeCell ref="A94:N94"/>
    <mergeCell ref="L78:N78"/>
    <mergeCell ref="H78:J78"/>
    <mergeCell ref="A86:N86"/>
    <mergeCell ref="A84:F84"/>
  </mergeCells>
  <printOptions/>
  <pageMargins left="0.5905511811023623" right="0.5905511811023623" top="0.5905511811023623" bottom="0.5905511811023623" header="0.5905511811023623" footer="0.5905511811023623"/>
  <pageSetup fitToHeight="2" horizontalDpi="600" verticalDpi="600" orientation="portrait" paperSize="9" scale="63" r:id="rId1"/>
  <headerFooter alignWithMargins="0">
    <oddFooter>&amp;R&amp;P</oddFooter>
  </headerFooter>
  <rowBreaks count="1" manualBreakCount="1">
    <brk id="87" max="13" man="1"/>
  </rowBreaks>
</worksheet>
</file>

<file path=xl/worksheets/sheet16.xml><?xml version="1.0" encoding="utf-8"?>
<worksheet xmlns="http://schemas.openxmlformats.org/spreadsheetml/2006/main" xmlns:r="http://schemas.openxmlformats.org/officeDocument/2006/relationships">
  <sheetPr>
    <pageSetUpPr fitToPage="1"/>
  </sheetPr>
  <dimension ref="A1:K105"/>
  <sheetViews>
    <sheetView tabSelected="1" view="pageBreakPreview" zoomScale="75" zoomScaleNormal="70" zoomScaleSheetLayoutView="75" zoomScalePageLayoutView="0" workbookViewId="0" topLeftCell="A23">
      <selection activeCell="A84" sqref="A84"/>
    </sheetView>
  </sheetViews>
  <sheetFormatPr defaultColWidth="8.75390625" defaultRowHeight="14.25"/>
  <cols>
    <col min="1" max="1" width="4.375" style="916" customWidth="1"/>
    <col min="2" max="2" width="53.75390625" style="916" customWidth="1"/>
    <col min="3" max="3" width="4.50390625" style="916" customWidth="1"/>
    <col min="4" max="4" width="8.25390625" style="916" customWidth="1"/>
    <col min="5" max="5" width="9.25390625" style="916" customWidth="1"/>
    <col min="6" max="6" width="10.00390625" style="916" customWidth="1"/>
    <col min="7" max="7" width="2.25390625" style="916" customWidth="1"/>
    <col min="8" max="8" width="9.625" style="916" customWidth="1"/>
    <col min="9" max="9" width="10.75390625" style="916" customWidth="1"/>
    <col min="10" max="10" width="11.125" style="916" customWidth="1"/>
    <col min="11" max="16384" width="8.75390625" style="916" customWidth="1"/>
  </cols>
  <sheetData>
    <row r="1" spans="1:10" ht="14.25">
      <c r="A1" s="2504" t="s">
        <v>1571</v>
      </c>
      <c r="B1" s="2111"/>
      <c r="C1" s="2111"/>
      <c r="J1" s="917" t="s">
        <v>811</v>
      </c>
    </row>
    <row r="2" spans="1:3" ht="14.25">
      <c r="A2" s="2111"/>
      <c r="B2" s="2111"/>
      <c r="C2" s="2111"/>
    </row>
    <row r="3" spans="1:3" ht="15">
      <c r="A3" s="2110" t="s">
        <v>745</v>
      </c>
      <c r="B3" s="2111"/>
      <c r="C3" s="2111"/>
    </row>
    <row r="4" spans="1:3" ht="14.25">
      <c r="A4" s="2111"/>
      <c r="B4" s="2111"/>
      <c r="C4" s="2111"/>
    </row>
    <row r="5" spans="1:3" ht="15.75">
      <c r="A5" s="2473" t="s">
        <v>1696</v>
      </c>
      <c r="B5" s="2111"/>
      <c r="C5" s="2111"/>
    </row>
    <row r="6" spans="1:3" ht="14.25">
      <c r="A6" s="2111"/>
      <c r="B6" s="2111"/>
      <c r="C6" s="2111"/>
    </row>
    <row r="7" spans="1:3" ht="15">
      <c r="A7" s="2110"/>
      <c r="B7" s="2111"/>
      <c r="C7" s="2111"/>
    </row>
    <row r="8" spans="1:10" ht="18" customHeight="1">
      <c r="A8" s="2951" t="s">
        <v>328</v>
      </c>
      <c r="B8" s="2952"/>
      <c r="C8" s="2952"/>
      <c r="D8" s="2688"/>
      <c r="E8" s="2688"/>
      <c r="F8" s="2666"/>
      <c r="G8" s="2666"/>
      <c r="H8" s="2666"/>
      <c r="I8" s="2666"/>
      <c r="J8" s="2666"/>
    </row>
    <row r="9" spans="1:10" ht="21" customHeight="1">
      <c r="A9" s="2951" t="s">
        <v>1183</v>
      </c>
      <c r="B9" s="2952"/>
      <c r="C9" s="2952"/>
      <c r="D9" s="2688"/>
      <c r="E9" s="2688"/>
      <c r="F9" s="2666"/>
      <c r="G9" s="2666"/>
      <c r="H9" s="2666"/>
      <c r="I9" s="2666"/>
      <c r="J9" s="2666"/>
    </row>
    <row r="10" spans="1:3" ht="15">
      <c r="A10" s="2110"/>
      <c r="B10" s="2111"/>
      <c r="C10" s="2111"/>
    </row>
    <row r="11" spans="1:3" ht="15">
      <c r="A11" s="2110" t="s">
        <v>1068</v>
      </c>
      <c r="B11" s="2111"/>
      <c r="C11" s="2111"/>
    </row>
    <row r="12" spans="1:5" ht="15">
      <c r="A12" s="2111"/>
      <c r="B12" s="2111"/>
      <c r="C12" s="2111"/>
      <c r="D12" s="919"/>
      <c r="E12" s="919"/>
    </row>
    <row r="13" spans="1:10" s="208" customFormat="1" ht="12" customHeight="1">
      <c r="A13" s="2561"/>
      <c r="B13" s="2561"/>
      <c r="C13" s="2562"/>
      <c r="D13" s="2899">
        <v>2008</v>
      </c>
      <c r="E13" s="2899"/>
      <c r="F13" s="2899"/>
      <c r="G13" s="920"/>
      <c r="H13" s="2960">
        <v>2007</v>
      </c>
      <c r="I13" s="2960"/>
      <c r="J13" s="2960"/>
    </row>
    <row r="14" spans="1:10" s="208" customFormat="1" ht="51">
      <c r="A14" s="2563"/>
      <c r="B14" s="2563"/>
      <c r="C14" s="2564"/>
      <c r="D14" s="921" t="s">
        <v>1658</v>
      </c>
      <c r="E14" s="921" t="s">
        <v>1184</v>
      </c>
      <c r="F14" s="921" t="s">
        <v>512</v>
      </c>
      <c r="G14" s="922"/>
      <c r="H14" s="922" t="s">
        <v>1069</v>
      </c>
      <c r="I14" s="922" t="s">
        <v>1185</v>
      </c>
      <c r="J14" s="922" t="s">
        <v>792</v>
      </c>
    </row>
    <row r="15" spans="1:10" s="720" customFormat="1" ht="12.75">
      <c r="A15" s="2565"/>
      <c r="B15" s="2565"/>
      <c r="C15" s="2565"/>
      <c r="D15" s="1309" t="s">
        <v>1400</v>
      </c>
      <c r="E15" s="1309" t="s">
        <v>1400</v>
      </c>
      <c r="F15" s="1309" t="s">
        <v>1400</v>
      </c>
      <c r="G15" s="2046"/>
      <c r="H15" s="1310" t="s">
        <v>1400</v>
      </c>
      <c r="I15" s="1310" t="s">
        <v>1400</v>
      </c>
      <c r="J15" s="1310" t="s">
        <v>1400</v>
      </c>
    </row>
    <row r="16" spans="1:10" s="208" customFormat="1" ht="26.25" customHeight="1">
      <c r="A16" s="2958" t="s">
        <v>771</v>
      </c>
      <c r="B16" s="2958"/>
      <c r="C16" s="2566"/>
      <c r="D16" s="923">
        <v>2992</v>
      </c>
      <c r="E16" s="923">
        <v>-31</v>
      </c>
      <c r="F16" s="923">
        <f>SUM(D16:E16)</f>
        <v>2961</v>
      </c>
      <c r="G16" s="925"/>
      <c r="H16" s="924">
        <v>2542</v>
      </c>
      <c r="I16" s="924">
        <v>-12</v>
      </c>
      <c r="J16" s="924">
        <f>SUM(H16:I16)</f>
        <v>2530</v>
      </c>
    </row>
    <row r="17" spans="1:10" s="208" customFormat="1" ht="12.75">
      <c r="A17" s="2959" t="s">
        <v>1070</v>
      </c>
      <c r="B17" s="2959"/>
      <c r="C17" s="2566"/>
      <c r="D17" s="923">
        <v>-5127</v>
      </c>
      <c r="E17" s="923"/>
      <c r="F17" s="923">
        <f>SUM(D17:E17)</f>
        <v>-5127</v>
      </c>
      <c r="G17" s="925"/>
      <c r="H17" s="924">
        <v>174</v>
      </c>
      <c r="I17" s="924"/>
      <c r="J17" s="924">
        <f aca="true" t="shared" si="0" ref="J17:J28">SUM(H17:I17)</f>
        <v>174</v>
      </c>
    </row>
    <row r="18" spans="1:10" s="208" customFormat="1" ht="12.75">
      <c r="A18" s="2959" t="s">
        <v>1451</v>
      </c>
      <c r="B18" s="2959"/>
      <c r="C18" s="2566"/>
      <c r="D18" s="923">
        <v>656</v>
      </c>
      <c r="E18" s="923"/>
      <c r="F18" s="923">
        <f>SUM(D18:E18)</f>
        <v>656</v>
      </c>
      <c r="G18" s="925"/>
      <c r="H18" s="924">
        <v>223</v>
      </c>
      <c r="I18" s="924"/>
      <c r="J18" s="924">
        <f t="shared" si="0"/>
        <v>223</v>
      </c>
    </row>
    <row r="19" spans="1:10" s="208" customFormat="1" ht="24.75" customHeight="1">
      <c r="A19" s="2958" t="s">
        <v>1325</v>
      </c>
      <c r="B19" s="2958"/>
      <c r="C19" s="2567"/>
      <c r="D19" s="926">
        <v>17</v>
      </c>
      <c r="E19" s="926">
        <v>-32</v>
      </c>
      <c r="F19" s="923">
        <f>SUM(D19:E19)</f>
        <v>-15</v>
      </c>
      <c r="G19" s="925"/>
      <c r="H19" s="925">
        <v>116</v>
      </c>
      <c r="I19" s="925">
        <v>-121</v>
      </c>
      <c r="J19" s="925">
        <f t="shared" si="0"/>
        <v>-5</v>
      </c>
    </row>
    <row r="20" spans="1:10" s="208" customFormat="1" ht="27" customHeight="1">
      <c r="A20" s="2957" t="s">
        <v>1099</v>
      </c>
      <c r="B20" s="2957"/>
      <c r="C20" s="2568"/>
      <c r="D20" s="927">
        <v>-581</v>
      </c>
      <c r="E20" s="927"/>
      <c r="F20" s="927">
        <f>SUM(D20:E20)</f>
        <v>-581</v>
      </c>
      <c r="G20" s="925"/>
      <c r="H20" s="928">
        <v>748</v>
      </c>
      <c r="I20" s="928"/>
      <c r="J20" s="928">
        <f t="shared" si="0"/>
        <v>748</v>
      </c>
    </row>
    <row r="21" spans="1:10" s="208" customFormat="1" ht="12.75">
      <c r="A21" s="2955" t="s">
        <v>1071</v>
      </c>
      <c r="B21" s="2955"/>
      <c r="C21" s="2566"/>
      <c r="D21" s="923">
        <f>SUM(D16:D20)</f>
        <v>-2043</v>
      </c>
      <c r="E21" s="923">
        <f>SUM(E16:E20)</f>
        <v>-63</v>
      </c>
      <c r="F21" s="923">
        <f>SUM(F16:F20)</f>
        <v>-2106</v>
      </c>
      <c r="G21" s="925"/>
      <c r="H21" s="924">
        <f>SUM(H16:H20)</f>
        <v>3803</v>
      </c>
      <c r="I21" s="924">
        <f>SUM(I16:I20)</f>
        <v>-133</v>
      </c>
      <c r="J21" s="924">
        <f>SUM(J16:J20)</f>
        <v>3670</v>
      </c>
    </row>
    <row r="22" spans="1:10" s="208" customFormat="1" ht="12.75">
      <c r="A22" s="2949" t="s">
        <v>1114</v>
      </c>
      <c r="B22" s="2949"/>
      <c r="C22" s="2568"/>
      <c r="D22" s="927">
        <v>754</v>
      </c>
      <c r="E22" s="927">
        <v>17</v>
      </c>
      <c r="F22" s="927">
        <f>SUM(D22:E22)</f>
        <v>771</v>
      </c>
      <c r="G22" s="925"/>
      <c r="H22" s="928">
        <v>-961</v>
      </c>
      <c r="I22" s="928">
        <v>34</v>
      </c>
      <c r="J22" s="928">
        <f t="shared" si="0"/>
        <v>-927</v>
      </c>
    </row>
    <row r="23" spans="1:10" s="208" customFormat="1" ht="12.75">
      <c r="A23" s="2955" t="s">
        <v>1157</v>
      </c>
      <c r="B23" s="2955"/>
      <c r="C23" s="2566"/>
      <c r="D23" s="923">
        <f>SUM(D21:D22)</f>
        <v>-1289</v>
      </c>
      <c r="E23" s="923">
        <f>SUM(E21:E22)</f>
        <v>-46</v>
      </c>
      <c r="F23" s="923">
        <f>SUM(F21:F22)</f>
        <v>-1335</v>
      </c>
      <c r="G23" s="925"/>
      <c r="H23" s="924">
        <f>SUM(H21:H22)</f>
        <v>2842</v>
      </c>
      <c r="I23" s="924">
        <f>SUM(I21:I22)</f>
        <v>-99</v>
      </c>
      <c r="J23" s="924">
        <f>SUM(J21:J22)</f>
        <v>2743</v>
      </c>
    </row>
    <row r="24" spans="1:10" s="208" customFormat="1" ht="12.75">
      <c r="A24" s="2954" t="s">
        <v>1158</v>
      </c>
      <c r="B24" s="2954"/>
      <c r="C24" s="2569"/>
      <c r="D24" s="923" t="s">
        <v>1407</v>
      </c>
      <c r="E24" s="929"/>
      <c r="F24" s="926" t="s">
        <v>1407</v>
      </c>
      <c r="G24" s="925"/>
      <c r="H24" s="924">
        <v>241</v>
      </c>
      <c r="I24" s="930">
        <v>0</v>
      </c>
      <c r="J24" s="930">
        <f t="shared" si="0"/>
        <v>241</v>
      </c>
    </row>
    <row r="25" spans="1:10" s="208" customFormat="1" ht="12.75">
      <c r="A25" s="2949" t="s">
        <v>1159</v>
      </c>
      <c r="B25" s="2949"/>
      <c r="C25" s="2568"/>
      <c r="D25" s="927">
        <v>-3</v>
      </c>
      <c r="E25" s="931"/>
      <c r="F25" s="927">
        <f>SUM(D25:E25)</f>
        <v>-3</v>
      </c>
      <c r="G25" s="925"/>
      <c r="H25" s="928">
        <v>-21</v>
      </c>
      <c r="I25" s="932">
        <v>0</v>
      </c>
      <c r="J25" s="932">
        <f t="shared" si="0"/>
        <v>-21</v>
      </c>
    </row>
    <row r="26" spans="1:10" s="208" customFormat="1" ht="12.75">
      <c r="A26" s="2955" t="s">
        <v>403</v>
      </c>
      <c r="B26" s="2955"/>
      <c r="C26" s="2567"/>
      <c r="D26" s="926">
        <f>SUM(D23:D25)</f>
        <v>-1292</v>
      </c>
      <c r="E26" s="926">
        <f aca="true" t="shared" si="1" ref="E26:J26">SUM(E23:E25)</f>
        <v>-46</v>
      </c>
      <c r="F26" s="926">
        <f t="shared" si="1"/>
        <v>-1338</v>
      </c>
      <c r="G26" s="925"/>
      <c r="H26" s="925">
        <f t="shared" si="1"/>
        <v>3062</v>
      </c>
      <c r="I26" s="925">
        <f t="shared" si="1"/>
        <v>-99</v>
      </c>
      <c r="J26" s="925">
        <f t="shared" si="1"/>
        <v>2963</v>
      </c>
    </row>
    <row r="27" spans="1:10" s="208" customFormat="1" ht="12.75">
      <c r="A27" s="2956" t="s">
        <v>1310</v>
      </c>
      <c r="B27" s="2956"/>
      <c r="C27" s="2567"/>
      <c r="D27" s="926">
        <v>1694</v>
      </c>
      <c r="E27" s="933"/>
      <c r="F27" s="926">
        <f>SUM(D27:E27)</f>
        <v>1694</v>
      </c>
      <c r="G27" s="925"/>
      <c r="H27" s="925">
        <v>-166</v>
      </c>
      <c r="I27" s="934" t="s">
        <v>1407</v>
      </c>
      <c r="J27" s="925">
        <f t="shared" si="0"/>
        <v>-166</v>
      </c>
    </row>
    <row r="28" spans="1:10" s="208" customFormat="1" ht="12.75">
      <c r="A28" s="2949" t="s">
        <v>404</v>
      </c>
      <c r="B28" s="2949"/>
      <c r="C28" s="2568"/>
      <c r="D28" s="927">
        <v>14779</v>
      </c>
      <c r="E28" s="927">
        <v>-179</v>
      </c>
      <c r="F28" s="927">
        <f>SUM(D28:E28)</f>
        <v>14600</v>
      </c>
      <c r="G28" s="925"/>
      <c r="H28" s="928">
        <v>11883</v>
      </c>
      <c r="I28" s="928">
        <v>-80</v>
      </c>
      <c r="J28" s="928">
        <f t="shared" si="0"/>
        <v>11803</v>
      </c>
    </row>
    <row r="29" spans="1:10" s="208" customFormat="1" ht="13.5" thickBot="1">
      <c r="A29" s="2950" t="s">
        <v>405</v>
      </c>
      <c r="B29" s="2950"/>
      <c r="C29" s="2570"/>
      <c r="D29" s="1945">
        <f>SUM(D26:D28)</f>
        <v>15181</v>
      </c>
      <c r="E29" s="1945">
        <f>SUM(E26:E28)</f>
        <v>-225</v>
      </c>
      <c r="F29" s="1945">
        <f>SUM(F26:F28)</f>
        <v>14956</v>
      </c>
      <c r="G29" s="925"/>
      <c r="H29" s="1946">
        <f>SUM(H26:H28)</f>
        <v>14779</v>
      </c>
      <c r="I29" s="1946">
        <f>SUM(I26:I28)</f>
        <v>-179</v>
      </c>
      <c r="J29" s="1946">
        <f>SUM(J26:J28)</f>
        <v>14600</v>
      </c>
    </row>
    <row r="30" spans="1:7" ht="14.25">
      <c r="A30" s="2109"/>
      <c r="B30" s="2109"/>
      <c r="C30" s="2109"/>
      <c r="D30" s="935"/>
      <c r="E30" s="935"/>
      <c r="G30" s="1014"/>
    </row>
    <row r="31" spans="1:10" ht="30" customHeight="1">
      <c r="A31" s="2951" t="s">
        <v>190</v>
      </c>
      <c r="B31" s="2952"/>
      <c r="C31" s="2952"/>
      <c r="D31" s="2688"/>
      <c r="E31" s="2688"/>
      <c r="F31" s="2666"/>
      <c r="G31" s="2666"/>
      <c r="H31" s="2666"/>
      <c r="I31" s="2666"/>
      <c r="J31" s="2666"/>
    </row>
    <row r="32" spans="1:5" ht="14.25">
      <c r="A32" s="2109"/>
      <c r="B32" s="2109"/>
      <c r="C32" s="2109"/>
      <c r="D32" s="935"/>
      <c r="E32" s="935"/>
    </row>
    <row r="33" spans="1:5" ht="14.25">
      <c r="A33" s="2517" t="s">
        <v>1469</v>
      </c>
      <c r="B33" s="2109"/>
      <c r="C33" s="2109"/>
      <c r="D33" s="935"/>
      <c r="E33" s="935"/>
    </row>
    <row r="34" spans="1:3" ht="14.25">
      <c r="A34" s="2111"/>
      <c r="B34" s="2111"/>
      <c r="C34" s="2111"/>
    </row>
    <row r="35" spans="1:11" ht="63.75">
      <c r="A35" s="2953">
        <v>2007</v>
      </c>
      <c r="B35" s="2953"/>
      <c r="C35" s="2472"/>
      <c r="D35" s="937" t="s">
        <v>1311</v>
      </c>
      <c r="E35" s="937" t="s">
        <v>794</v>
      </c>
      <c r="F35" s="937" t="s">
        <v>1312</v>
      </c>
      <c r="G35" s="937"/>
      <c r="H35" s="937" t="s">
        <v>1313</v>
      </c>
      <c r="I35" s="937" t="s">
        <v>1314</v>
      </c>
      <c r="J35" s="937" t="s">
        <v>191</v>
      </c>
      <c r="K35" s="935"/>
    </row>
    <row r="36" spans="1:11" ht="14.25">
      <c r="A36" s="2506" t="s">
        <v>1315</v>
      </c>
      <c r="B36" s="2505"/>
      <c r="C36" s="2505"/>
      <c r="D36" s="939" t="s">
        <v>1400</v>
      </c>
      <c r="E36" s="939" t="s">
        <v>1400</v>
      </c>
      <c r="F36" s="939" t="s">
        <v>1400</v>
      </c>
      <c r="G36" s="939"/>
      <c r="H36" s="939" t="s">
        <v>1400</v>
      </c>
      <c r="I36" s="939" t="s">
        <v>1400</v>
      </c>
      <c r="J36" s="939" t="s">
        <v>1401</v>
      </c>
      <c r="K36" s="935"/>
    </row>
    <row r="37" spans="1:11" ht="14.25">
      <c r="A37" s="2509" t="s">
        <v>1316</v>
      </c>
      <c r="B37" s="2472"/>
      <c r="C37" s="2472"/>
      <c r="D37" s="940"/>
      <c r="E37" s="940"/>
      <c r="F37" s="940"/>
      <c r="G37" s="940"/>
      <c r="H37" s="940"/>
      <c r="I37" s="940"/>
      <c r="J37" s="915"/>
      <c r="K37" s="935"/>
    </row>
    <row r="38" spans="1:11" ht="30" customHeight="1">
      <c r="A38" s="2942" t="s">
        <v>861</v>
      </c>
      <c r="B38" s="2943"/>
      <c r="C38" s="2914"/>
      <c r="D38" s="935"/>
      <c r="E38" s="935"/>
      <c r="F38" s="935"/>
      <c r="G38" s="935"/>
      <c r="H38" s="935"/>
      <c r="I38" s="935"/>
      <c r="J38" s="935"/>
      <c r="K38" s="935"/>
    </row>
    <row r="39" spans="1:11" ht="14.25">
      <c r="A39" s="2572"/>
      <c r="B39" s="2571" t="s">
        <v>862</v>
      </c>
      <c r="C39" s="2571"/>
      <c r="D39" s="941">
        <v>2542</v>
      </c>
      <c r="E39" s="941">
        <v>-694</v>
      </c>
      <c r="F39" s="941">
        <v>1848</v>
      </c>
      <c r="G39" s="941"/>
      <c r="H39" s="942">
        <v>-17</v>
      </c>
      <c r="I39" s="941">
        <v>1831</v>
      </c>
      <c r="J39" s="943">
        <v>74.9</v>
      </c>
      <c r="K39" s="935"/>
    </row>
    <row r="40" spans="1:11" ht="13.5" customHeight="1">
      <c r="A40" s="2573"/>
      <c r="B40" s="2948" t="s">
        <v>188</v>
      </c>
      <c r="C40" s="2948"/>
      <c r="D40" s="945">
        <v>-12</v>
      </c>
      <c r="E40" s="945">
        <v>2</v>
      </c>
      <c r="F40" s="945">
        <f>SUM(D40:E40)</f>
        <v>-10</v>
      </c>
      <c r="G40" s="945"/>
      <c r="H40" s="946" t="s">
        <v>1407</v>
      </c>
      <c r="I40" s="945">
        <v>-10</v>
      </c>
      <c r="J40" s="947">
        <v>-0.4</v>
      </c>
      <c r="K40" s="935"/>
    </row>
    <row r="41" spans="1:11" ht="14.25">
      <c r="A41" s="2572"/>
      <c r="B41" s="2571" t="s">
        <v>189</v>
      </c>
      <c r="C41" s="2571"/>
      <c r="D41" s="941">
        <f>SUM(D39:D40)</f>
        <v>2530</v>
      </c>
      <c r="E41" s="941">
        <f>SUM(E39:E40)</f>
        <v>-692</v>
      </c>
      <c r="F41" s="941">
        <f>SUM(F39:F40)</f>
        <v>1838</v>
      </c>
      <c r="G41" s="941"/>
      <c r="H41" s="941">
        <f>SUM(H39:H40)</f>
        <v>-17</v>
      </c>
      <c r="I41" s="941">
        <v>1821</v>
      </c>
      <c r="J41" s="943">
        <v>74.5</v>
      </c>
      <c r="K41" s="935"/>
    </row>
    <row r="42" spans="1:11" ht="14.25">
      <c r="A42" s="2572"/>
      <c r="B42" s="2571"/>
      <c r="C42" s="2571"/>
      <c r="D42" s="948"/>
      <c r="E42" s="948"/>
      <c r="F42" s="948"/>
      <c r="G42" s="948"/>
      <c r="H42" s="948"/>
      <c r="I42" s="948"/>
      <c r="J42" s="948"/>
      <c r="K42" s="935"/>
    </row>
    <row r="43" spans="1:11" ht="25.5" customHeight="1">
      <c r="A43" s="2942" t="s">
        <v>68</v>
      </c>
      <c r="B43" s="2943"/>
      <c r="C43" s="2914"/>
      <c r="D43" s="941">
        <v>174</v>
      </c>
      <c r="E43" s="941">
        <v>-22</v>
      </c>
      <c r="F43" s="941">
        <v>152</v>
      </c>
      <c r="G43" s="941"/>
      <c r="H43" s="942">
        <v>-2</v>
      </c>
      <c r="I43" s="941">
        <v>150</v>
      </c>
      <c r="J43" s="943">
        <v>6.1</v>
      </c>
      <c r="K43" s="935"/>
    </row>
    <row r="44" spans="1:11" ht="14.25">
      <c r="A44" s="2947"/>
      <c r="B44" s="2943"/>
      <c r="C44" s="2571"/>
      <c r="D44" s="941"/>
      <c r="E44" s="941"/>
      <c r="F44" s="941"/>
      <c r="G44" s="941"/>
      <c r="H44" s="941"/>
      <c r="I44" s="941"/>
      <c r="J44" s="949"/>
      <c r="K44" s="935"/>
    </row>
    <row r="45" spans="1:11" ht="13.5" customHeight="1">
      <c r="A45" s="2942" t="s">
        <v>69</v>
      </c>
      <c r="B45" s="2942"/>
      <c r="C45" s="2942"/>
      <c r="D45" s="948">
        <v>223</v>
      </c>
      <c r="E45" s="950">
        <v>0</v>
      </c>
      <c r="F45" s="948">
        <v>223</v>
      </c>
      <c r="G45" s="948"/>
      <c r="H45" s="942" t="s">
        <v>1407</v>
      </c>
      <c r="I45" s="948">
        <v>223</v>
      </c>
      <c r="J45" s="951">
        <v>9.1</v>
      </c>
      <c r="K45" s="935"/>
    </row>
    <row r="46" spans="1:11" ht="14.25">
      <c r="A46" s="2572"/>
      <c r="B46" s="2571"/>
      <c r="C46" s="2571"/>
      <c r="D46" s="941"/>
      <c r="E46" s="941"/>
      <c r="F46" s="941"/>
      <c r="G46" s="941"/>
      <c r="H46" s="941"/>
      <c r="I46" s="941"/>
      <c r="J46" s="949"/>
      <c r="K46" s="935"/>
    </row>
    <row r="47" spans="1:11" ht="25.5" customHeight="1">
      <c r="A47" s="2942" t="s">
        <v>1186</v>
      </c>
      <c r="B47" s="2943"/>
      <c r="C47" s="2914"/>
      <c r="D47" s="941"/>
      <c r="E47" s="941"/>
      <c r="F47" s="941"/>
      <c r="G47" s="941"/>
      <c r="H47" s="942"/>
      <c r="I47" s="941"/>
      <c r="J47" s="943"/>
      <c r="K47" s="935"/>
    </row>
    <row r="48" spans="1:11" ht="14.25">
      <c r="A48" s="2572"/>
      <c r="B48" s="2571" t="s">
        <v>862</v>
      </c>
      <c r="C48" s="2571"/>
      <c r="D48" s="941">
        <v>116</v>
      </c>
      <c r="E48" s="941">
        <v>-32</v>
      </c>
      <c r="F48" s="941">
        <v>84</v>
      </c>
      <c r="G48" s="941"/>
      <c r="H48" s="942" t="s">
        <v>1407</v>
      </c>
      <c r="I48" s="941">
        <v>84</v>
      </c>
      <c r="J48" s="943">
        <v>3.4</v>
      </c>
      <c r="K48" s="935"/>
    </row>
    <row r="49" spans="1:11" ht="14.25" customHeight="1">
      <c r="A49" s="2573"/>
      <c r="B49" s="2948" t="s">
        <v>186</v>
      </c>
      <c r="C49" s="2948"/>
      <c r="D49" s="945">
        <v>-121</v>
      </c>
      <c r="E49" s="945">
        <v>32</v>
      </c>
      <c r="F49" s="945">
        <v>-89</v>
      </c>
      <c r="G49" s="945"/>
      <c r="H49" s="946" t="s">
        <v>1407</v>
      </c>
      <c r="I49" s="945">
        <v>-89</v>
      </c>
      <c r="J49" s="947">
        <v>-3.6</v>
      </c>
      <c r="K49" s="935"/>
    </row>
    <row r="50" spans="1:11" ht="14.25">
      <c r="A50" s="2572"/>
      <c r="B50" s="2571" t="s">
        <v>187</v>
      </c>
      <c r="C50" s="2571"/>
      <c r="D50" s="941">
        <f>SUM(D48:D49)</f>
        <v>-5</v>
      </c>
      <c r="E50" s="941">
        <f>SUM(E48:E49)</f>
        <v>0</v>
      </c>
      <c r="F50" s="941">
        <f>SUM(F48:F49)</f>
        <v>-5</v>
      </c>
      <c r="G50" s="941"/>
      <c r="H50" s="942" t="s">
        <v>1407</v>
      </c>
      <c r="I50" s="941">
        <f>SUM(I48:I49)</f>
        <v>-5</v>
      </c>
      <c r="J50" s="943">
        <v>-0.2</v>
      </c>
      <c r="K50" s="935"/>
    </row>
    <row r="51" spans="1:11" ht="14.25">
      <c r="A51" s="2572"/>
      <c r="B51" s="2571"/>
      <c r="C51" s="2571"/>
      <c r="D51" s="941"/>
      <c r="E51" s="941"/>
      <c r="F51" s="941"/>
      <c r="G51" s="941"/>
      <c r="H51" s="942"/>
      <c r="I51" s="941"/>
      <c r="J51" s="943"/>
      <c r="K51" s="935"/>
    </row>
    <row r="52" spans="1:11" ht="27.75" customHeight="1">
      <c r="A52" s="2942" t="s">
        <v>1402</v>
      </c>
      <c r="B52" s="2943"/>
      <c r="C52" s="2914"/>
      <c r="D52" s="952">
        <v>748</v>
      </c>
      <c r="E52" s="952">
        <v>-213</v>
      </c>
      <c r="F52" s="941">
        <v>535</v>
      </c>
      <c r="G52" s="941"/>
      <c r="H52" s="942">
        <v>-2</v>
      </c>
      <c r="I52" s="941">
        <v>533</v>
      </c>
      <c r="J52" s="943">
        <v>21.8</v>
      </c>
      <c r="K52" s="935"/>
    </row>
    <row r="53" spans="1:11" ht="14.25">
      <c r="A53" s="2506"/>
      <c r="B53" s="2506"/>
      <c r="C53" s="2506"/>
      <c r="D53" s="945"/>
      <c r="E53" s="945"/>
      <c r="F53" s="945"/>
      <c r="G53" s="945"/>
      <c r="H53" s="946"/>
      <c r="I53" s="945"/>
      <c r="J53" s="953"/>
      <c r="K53" s="935"/>
    </row>
    <row r="54" spans="1:11" ht="13.5" customHeight="1">
      <c r="A54" s="2944" t="s">
        <v>120</v>
      </c>
      <c r="B54" s="2944"/>
      <c r="C54" s="2944"/>
      <c r="D54" s="952">
        <f>D52+D50+D45+D43+D41</f>
        <v>3670</v>
      </c>
      <c r="E54" s="952">
        <f>E52+E50+E45+E43+E41</f>
        <v>-927</v>
      </c>
      <c r="F54" s="952">
        <f>F52+F50+F45+F43+F41</f>
        <v>2743</v>
      </c>
      <c r="G54" s="952"/>
      <c r="H54" s="952">
        <v>-21</v>
      </c>
      <c r="I54" s="952">
        <f>I52+I50+I45+I43+I41</f>
        <v>2722</v>
      </c>
      <c r="J54" s="943">
        <v>111.3</v>
      </c>
      <c r="K54" s="935"/>
    </row>
    <row r="55" spans="1:11" ht="13.5" customHeight="1">
      <c r="A55" s="2945" t="s">
        <v>121</v>
      </c>
      <c r="B55" s="2945"/>
      <c r="C55" s="2945"/>
      <c r="D55" s="954">
        <v>222</v>
      </c>
      <c r="E55" s="954">
        <v>19</v>
      </c>
      <c r="F55" s="954">
        <v>241</v>
      </c>
      <c r="G55" s="954"/>
      <c r="H55" s="955" t="s">
        <v>1407</v>
      </c>
      <c r="I55" s="954">
        <v>241</v>
      </c>
      <c r="J55" s="947">
        <v>9.9</v>
      </c>
      <c r="K55" s="935"/>
    </row>
    <row r="56" spans="1:11" ht="16.5" customHeight="1" thickBot="1">
      <c r="A56" s="2946" t="s">
        <v>904</v>
      </c>
      <c r="B56" s="2946"/>
      <c r="C56" s="2574"/>
      <c r="D56" s="956">
        <f>SUM(D54:D55)</f>
        <v>3892</v>
      </c>
      <c r="E56" s="956">
        <f>SUM(E54:E55)</f>
        <v>-908</v>
      </c>
      <c r="F56" s="956">
        <f>SUM(F54:F55)</f>
        <v>2984</v>
      </c>
      <c r="G56" s="956"/>
      <c r="H56" s="956">
        <f>SUM(H54:H55)</f>
        <v>-21</v>
      </c>
      <c r="I56" s="956">
        <f>SUM(I54:I55)</f>
        <v>2963</v>
      </c>
      <c r="J56" s="957">
        <v>121.2</v>
      </c>
      <c r="K56" s="935"/>
    </row>
    <row r="57" spans="1:6" ht="14.25">
      <c r="A57" s="2109"/>
      <c r="B57" s="2109"/>
      <c r="C57" s="2109"/>
      <c r="D57" s="935"/>
      <c r="E57" s="935"/>
      <c r="F57" s="935"/>
    </row>
    <row r="58" spans="1:6" ht="14.25">
      <c r="A58" s="2109"/>
      <c r="B58" s="2109"/>
      <c r="C58" s="2109"/>
      <c r="D58" s="935"/>
      <c r="E58" s="935"/>
      <c r="F58" s="935"/>
    </row>
    <row r="59" spans="1:6" ht="14.25">
      <c r="A59" s="2109"/>
      <c r="B59" s="2109"/>
      <c r="C59" s="2109"/>
      <c r="D59" s="935"/>
      <c r="E59" s="935"/>
      <c r="F59" s="935"/>
    </row>
    <row r="60" spans="1:6" ht="14.25">
      <c r="A60" s="2109"/>
      <c r="B60" s="2109"/>
      <c r="C60" s="2109"/>
      <c r="D60" s="935"/>
      <c r="E60" s="935"/>
      <c r="F60" s="935"/>
    </row>
    <row r="61" spans="1:6" ht="14.25">
      <c r="A61" s="2109"/>
      <c r="B61" s="2109"/>
      <c r="C61" s="2109"/>
      <c r="D61" s="935"/>
      <c r="E61" s="935"/>
      <c r="F61" s="935"/>
    </row>
    <row r="62" spans="1:6" ht="14.25">
      <c r="A62" s="2109"/>
      <c r="B62" s="2109"/>
      <c r="C62" s="2109"/>
      <c r="D62" s="935"/>
      <c r="E62" s="935"/>
      <c r="F62" s="935"/>
    </row>
    <row r="63" spans="1:6" ht="14.25">
      <c r="A63" s="2109"/>
      <c r="B63" s="2109"/>
      <c r="C63" s="2109"/>
      <c r="D63" s="935"/>
      <c r="E63" s="935"/>
      <c r="F63" s="935"/>
    </row>
    <row r="64" spans="1:6" ht="14.25">
      <c r="A64" s="2109"/>
      <c r="B64" s="2109"/>
      <c r="C64" s="2109"/>
      <c r="D64" s="935"/>
      <c r="E64" s="935"/>
      <c r="F64" s="935"/>
    </row>
    <row r="65" spans="1:6" ht="14.25">
      <c r="A65" s="2109"/>
      <c r="B65" s="2109"/>
      <c r="C65" s="2109"/>
      <c r="D65" s="935"/>
      <c r="E65" s="935"/>
      <c r="F65" s="935"/>
    </row>
    <row r="66" spans="1:6" ht="14.25">
      <c r="A66" s="2109"/>
      <c r="B66" s="2109"/>
      <c r="C66" s="2109"/>
      <c r="D66" s="935"/>
      <c r="E66" s="935"/>
      <c r="F66" s="935"/>
    </row>
    <row r="67" spans="1:6" ht="14.25">
      <c r="A67" s="2109"/>
      <c r="B67" s="2109"/>
      <c r="C67" s="2109"/>
      <c r="D67" s="935"/>
      <c r="E67" s="935"/>
      <c r="F67" s="935"/>
    </row>
    <row r="68" spans="1:6" ht="14.25">
      <c r="A68" s="2109"/>
      <c r="B68" s="2109"/>
      <c r="C68" s="2109"/>
      <c r="D68" s="935"/>
      <c r="E68" s="935"/>
      <c r="F68" s="935"/>
    </row>
    <row r="69" spans="1:6" ht="14.25">
      <c r="A69" s="2109"/>
      <c r="B69" s="2109"/>
      <c r="C69" s="2109"/>
      <c r="D69" s="935"/>
      <c r="E69" s="935"/>
      <c r="F69" s="935"/>
    </row>
    <row r="70" spans="1:3" ht="14.25">
      <c r="A70" s="2111"/>
      <c r="B70" s="2111"/>
      <c r="C70" s="2111"/>
    </row>
    <row r="71" spans="1:3" ht="14.25">
      <c r="A71" s="2111"/>
      <c r="B71" s="2111"/>
      <c r="C71" s="2111"/>
    </row>
    <row r="72" spans="1:3" ht="14.25">
      <c r="A72" s="2111"/>
      <c r="B72" s="2111"/>
      <c r="C72" s="2111"/>
    </row>
    <row r="73" spans="1:3" ht="14.25">
      <c r="A73" s="2111"/>
      <c r="B73" s="2111"/>
      <c r="C73" s="2111"/>
    </row>
    <row r="74" spans="1:3" ht="14.25">
      <c r="A74" s="2111"/>
      <c r="B74" s="2111"/>
      <c r="C74" s="2111"/>
    </row>
    <row r="75" spans="1:3" ht="14.25">
      <c r="A75" s="2111"/>
      <c r="B75" s="2111"/>
      <c r="C75" s="2111"/>
    </row>
    <row r="76" spans="1:3" ht="14.25">
      <c r="A76" s="2111"/>
      <c r="B76" s="2111"/>
      <c r="C76" s="2111"/>
    </row>
    <row r="77" spans="1:3" ht="14.25">
      <c r="A77" s="2111"/>
      <c r="B77" s="2111"/>
      <c r="C77" s="2111"/>
    </row>
    <row r="78" spans="1:3" ht="14.25">
      <c r="A78" s="2111"/>
      <c r="B78" s="2111"/>
      <c r="C78" s="2111"/>
    </row>
    <row r="79" spans="1:3" ht="14.25">
      <c r="A79" s="2111"/>
      <c r="B79" s="2111"/>
      <c r="C79" s="2111" t="s">
        <v>272</v>
      </c>
    </row>
    <row r="80" spans="1:3" ht="14.25">
      <c r="A80" s="2111"/>
      <c r="B80" s="2111"/>
      <c r="C80" s="2111"/>
    </row>
    <row r="81" spans="1:3" ht="14.25">
      <c r="A81" s="2111"/>
      <c r="B81" s="2111"/>
      <c r="C81" s="2111"/>
    </row>
    <row r="82" spans="1:3" ht="14.25">
      <c r="A82" s="2111"/>
      <c r="B82" s="2111"/>
      <c r="C82" s="2111"/>
    </row>
    <row r="83" spans="1:3" ht="14.25">
      <c r="A83" s="2111"/>
      <c r="B83" s="2111"/>
      <c r="C83" s="2111"/>
    </row>
    <row r="84" spans="1:3" ht="14.25">
      <c r="A84" s="2111"/>
      <c r="B84" s="2111"/>
      <c r="C84" s="2111"/>
    </row>
    <row r="85" spans="1:3" ht="14.25">
      <c r="A85" s="2111"/>
      <c r="B85" s="2111"/>
      <c r="C85" s="2111"/>
    </row>
    <row r="86" spans="1:3" ht="14.25">
      <c r="A86" s="2111"/>
      <c r="B86" s="2111"/>
      <c r="C86" s="2111"/>
    </row>
    <row r="87" spans="1:3" ht="14.25">
      <c r="A87" s="2111"/>
      <c r="B87" s="2111"/>
      <c r="C87" s="2111"/>
    </row>
    <row r="88" spans="1:3" ht="14.25">
      <c r="A88" s="2111"/>
      <c r="B88" s="2111"/>
      <c r="C88" s="2111"/>
    </row>
    <row r="89" spans="1:3" ht="14.25">
      <c r="A89" s="2111"/>
      <c r="B89" s="2111"/>
      <c r="C89" s="2111"/>
    </row>
    <row r="90" spans="1:3" ht="14.25">
      <c r="A90" s="2111"/>
      <c r="B90" s="2111"/>
      <c r="C90" s="2111"/>
    </row>
    <row r="91" spans="1:3" ht="14.25">
      <c r="A91" s="2111"/>
      <c r="B91" s="2111"/>
      <c r="C91" s="2111"/>
    </row>
    <row r="92" spans="1:3" ht="14.25">
      <c r="A92" s="2111"/>
      <c r="B92" s="2111"/>
      <c r="C92" s="2111"/>
    </row>
    <row r="93" spans="1:3" ht="14.25">
      <c r="A93" s="2111"/>
      <c r="B93" s="2111"/>
      <c r="C93" s="2111"/>
    </row>
    <row r="94" spans="1:3" ht="14.25">
      <c r="A94" s="2111"/>
      <c r="B94" s="2111"/>
      <c r="C94" s="2111"/>
    </row>
    <row r="95" spans="1:3" ht="14.25">
      <c r="A95" s="2111"/>
      <c r="B95" s="2111"/>
      <c r="C95" s="2111"/>
    </row>
    <row r="96" spans="1:3" ht="14.25">
      <c r="A96" s="2111"/>
      <c r="B96" s="2111"/>
      <c r="C96" s="2111"/>
    </row>
    <row r="97" spans="1:3" ht="14.25">
      <c r="A97" s="2111"/>
      <c r="B97" s="2111"/>
      <c r="C97" s="2111"/>
    </row>
    <row r="98" spans="1:3" ht="14.25">
      <c r="A98" s="2111"/>
      <c r="B98" s="2111"/>
      <c r="C98" s="2111"/>
    </row>
    <row r="99" spans="1:3" ht="14.25">
      <c r="A99" s="2111"/>
      <c r="B99" s="2111"/>
      <c r="C99" s="2111"/>
    </row>
    <row r="100" spans="1:3" ht="14.25">
      <c r="A100" s="2111"/>
      <c r="B100" s="2111"/>
      <c r="C100" s="2111"/>
    </row>
    <row r="101" spans="1:3" ht="14.25">
      <c r="A101" s="2111"/>
      <c r="B101" s="2111"/>
      <c r="C101" s="2111"/>
    </row>
    <row r="102" spans="1:3" ht="14.25">
      <c r="A102" s="2111"/>
      <c r="B102" s="2111"/>
      <c r="C102" s="2111"/>
    </row>
    <row r="103" spans="1:3" ht="14.25">
      <c r="A103" s="2111"/>
      <c r="B103" s="2111"/>
      <c r="C103" s="2111"/>
    </row>
    <row r="104" spans="1:3" ht="14.25">
      <c r="A104" s="2111"/>
      <c r="B104" s="2111"/>
      <c r="C104" s="2111"/>
    </row>
    <row r="105" spans="1:3" ht="14.25">
      <c r="A105" s="2111"/>
      <c r="B105" s="2111"/>
      <c r="C105" s="2111"/>
    </row>
  </sheetData>
  <sheetProtection/>
  <mergeCells count="31">
    <mergeCell ref="A16:B16"/>
    <mergeCell ref="A17:B17"/>
    <mergeCell ref="A18:B18"/>
    <mergeCell ref="A19:B19"/>
    <mergeCell ref="A8:J8"/>
    <mergeCell ref="D13:F13"/>
    <mergeCell ref="H13:J13"/>
    <mergeCell ref="A9:J9"/>
    <mergeCell ref="A24:B24"/>
    <mergeCell ref="A25:B25"/>
    <mergeCell ref="A26:B26"/>
    <mergeCell ref="A27:B27"/>
    <mergeCell ref="A20:B20"/>
    <mergeCell ref="A21:B21"/>
    <mergeCell ref="A22:B22"/>
    <mergeCell ref="A23:B23"/>
    <mergeCell ref="A38:C38"/>
    <mergeCell ref="B40:C40"/>
    <mergeCell ref="A43:C43"/>
    <mergeCell ref="A28:B28"/>
    <mergeCell ref="A29:B29"/>
    <mergeCell ref="A31:J31"/>
    <mergeCell ref="A35:B35"/>
    <mergeCell ref="A52:C52"/>
    <mergeCell ref="A54:C54"/>
    <mergeCell ref="A55:C55"/>
    <mergeCell ref="A56:B56"/>
    <mergeCell ref="A44:B44"/>
    <mergeCell ref="A45:C45"/>
    <mergeCell ref="A47:C47"/>
    <mergeCell ref="B49:C49"/>
  </mergeCells>
  <printOptions/>
  <pageMargins left="0.5905511811023623" right="0.5905511811023623" top="0.5905511811023623" bottom="0.5905511811023623" header="0.5905511811023623" footer="0.5905511811023623"/>
  <pageSetup fitToHeight="1" fitToWidth="1" horizontalDpi="600" verticalDpi="600" orientation="portrait" paperSize="9" scale="67" r:id="rId1"/>
  <headerFooter alignWithMargins="0">
    <oddFooter>&amp;R&amp;P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C105"/>
  <sheetViews>
    <sheetView tabSelected="1" view="pageBreakPreview" zoomScale="75" zoomScaleNormal="70" zoomScaleSheetLayoutView="75" zoomScalePageLayoutView="0" workbookViewId="0" topLeftCell="A2">
      <selection activeCell="A84" sqref="A84"/>
    </sheetView>
  </sheetViews>
  <sheetFormatPr defaultColWidth="8.75390625" defaultRowHeight="14.25"/>
  <cols>
    <col min="1" max="1" width="99.50390625" style="916" customWidth="1"/>
    <col min="2" max="2" width="15.875" style="916" customWidth="1"/>
    <col min="3" max="16384" width="8.75390625" style="916" customWidth="1"/>
  </cols>
  <sheetData>
    <row r="1" spans="1:3" ht="14.25">
      <c r="A1" s="2504" t="s">
        <v>1571</v>
      </c>
      <c r="B1" s="2550" t="s">
        <v>312</v>
      </c>
      <c r="C1" s="2111"/>
    </row>
    <row r="2" spans="1:3" ht="14.25">
      <c r="A2" s="2111"/>
      <c r="B2" s="2111"/>
      <c r="C2" s="2111"/>
    </row>
    <row r="3" spans="1:3" ht="15">
      <c r="A3" s="2110" t="s">
        <v>745</v>
      </c>
      <c r="B3" s="2111"/>
      <c r="C3" s="2111"/>
    </row>
    <row r="4" spans="1:3" ht="14.25">
      <c r="A4" s="2111"/>
      <c r="B4" s="2111"/>
      <c r="C4" s="2111"/>
    </row>
    <row r="5" spans="1:3" ht="15.75">
      <c r="A5" s="2473" t="s">
        <v>1697</v>
      </c>
      <c r="B5" s="2111"/>
      <c r="C5" s="2111"/>
    </row>
    <row r="6" spans="1:3" ht="14.25">
      <c r="A6" s="2111"/>
      <c r="B6" s="2111"/>
      <c r="C6" s="2111"/>
    </row>
    <row r="7" spans="1:3" ht="15">
      <c r="A7" s="2551"/>
      <c r="B7" s="2111"/>
      <c r="C7" s="2111"/>
    </row>
    <row r="8" spans="1:3" ht="75" customHeight="1">
      <c r="A8" s="2961" t="s">
        <v>435</v>
      </c>
      <c r="B8" s="2907"/>
      <c r="C8" s="2111"/>
    </row>
    <row r="9" spans="1:3" ht="14.25">
      <c r="A9" s="2552"/>
      <c r="B9" s="2111"/>
      <c r="C9" s="2111"/>
    </row>
    <row r="10" spans="1:3" ht="26.25" customHeight="1">
      <c r="A10" s="2961" t="s">
        <v>1300</v>
      </c>
      <c r="B10" s="2907"/>
      <c r="C10" s="2111"/>
    </row>
    <row r="11" spans="1:3" ht="14.25">
      <c r="A11" s="2552"/>
      <c r="B11" s="2111"/>
      <c r="C11" s="2111"/>
    </row>
    <row r="12" spans="1:3" ht="14.25">
      <c r="A12" s="2552" t="s">
        <v>313</v>
      </c>
      <c r="B12" s="2111"/>
      <c r="C12" s="2111"/>
    </row>
    <row r="13" spans="1:3" ht="14.25">
      <c r="A13" s="2333"/>
      <c r="B13" s="2553" t="s">
        <v>1400</v>
      </c>
      <c r="C13" s="2111"/>
    </row>
    <row r="14" spans="1:3" ht="14.25">
      <c r="A14" s="2331" t="s">
        <v>997</v>
      </c>
      <c r="B14" s="2111"/>
      <c r="C14" s="2111"/>
    </row>
    <row r="15" spans="1:3" ht="14.25">
      <c r="A15" s="2554" t="s">
        <v>662</v>
      </c>
      <c r="B15" s="2555">
        <v>120</v>
      </c>
      <c r="C15" s="2111"/>
    </row>
    <row r="16" spans="1:3" ht="14.25">
      <c r="A16" s="2349" t="s">
        <v>1087</v>
      </c>
      <c r="B16" s="2556">
        <v>-16</v>
      </c>
      <c r="C16" s="2111"/>
    </row>
    <row r="17" spans="1:3" ht="14.25">
      <c r="A17" s="2331" t="s">
        <v>556</v>
      </c>
      <c r="B17" s="2557">
        <f>SUM(B15:B16)</f>
        <v>104</v>
      </c>
      <c r="C17" s="2111"/>
    </row>
    <row r="18" spans="1:3" ht="14.25">
      <c r="A18" s="2331"/>
      <c r="B18" s="2557"/>
      <c r="C18" s="2111"/>
    </row>
    <row r="19" spans="1:3" ht="14.25">
      <c r="A19" s="2331" t="s">
        <v>1111</v>
      </c>
      <c r="B19" s="2557">
        <v>-163</v>
      </c>
      <c r="C19" s="2111"/>
    </row>
    <row r="20" spans="1:3" ht="14.25">
      <c r="A20" s="2554" t="s">
        <v>1099</v>
      </c>
      <c r="B20" s="2555">
        <v>-185</v>
      </c>
      <c r="C20" s="2111"/>
    </row>
    <row r="21" spans="1:3" ht="14.25">
      <c r="A21" s="2349" t="s">
        <v>314</v>
      </c>
      <c r="B21" s="2556">
        <v>-3</v>
      </c>
      <c r="C21" s="2111"/>
    </row>
    <row r="22" spans="1:3" ht="14.25">
      <c r="A22" s="2331" t="s">
        <v>315</v>
      </c>
      <c r="B22" s="2557">
        <f>SUM(B17:B21)</f>
        <v>-247</v>
      </c>
      <c r="C22" s="2111"/>
    </row>
    <row r="23" spans="1:3" ht="14.25">
      <c r="A23" s="2554" t="s">
        <v>316</v>
      </c>
      <c r="B23" s="2555">
        <v>12</v>
      </c>
      <c r="C23" s="2111"/>
    </row>
    <row r="24" spans="1:3" ht="14.25">
      <c r="A24" s="2349" t="s">
        <v>551</v>
      </c>
      <c r="B24" s="2556">
        <v>2</v>
      </c>
      <c r="C24" s="2111"/>
    </row>
    <row r="25" spans="1:3" ht="14.25">
      <c r="A25" s="2349" t="s">
        <v>317</v>
      </c>
      <c r="B25" s="2556">
        <f>SUM(B22:B24)</f>
        <v>-233</v>
      </c>
      <c r="C25" s="2111"/>
    </row>
    <row r="26" spans="1:3" ht="14.25">
      <c r="A26" s="2331"/>
      <c r="B26" s="2557"/>
      <c r="C26" s="2111"/>
    </row>
    <row r="27" spans="1:3" ht="14.25">
      <c r="A27" s="2331" t="s">
        <v>192</v>
      </c>
      <c r="B27" s="2557">
        <v>93</v>
      </c>
      <c r="C27" s="2111"/>
    </row>
    <row r="28" spans="1:3" ht="14.25">
      <c r="A28" s="2331" t="s">
        <v>318</v>
      </c>
      <c r="B28" s="2557">
        <v>-53</v>
      </c>
      <c r="C28" s="2111"/>
    </row>
    <row r="29" spans="1:3" ht="14.25">
      <c r="A29" s="2349"/>
      <c r="B29" s="2556"/>
      <c r="C29" s="2111"/>
    </row>
    <row r="30" spans="1:3" ht="14.25">
      <c r="A30" s="2331" t="s">
        <v>319</v>
      </c>
      <c r="B30" s="2557">
        <f>SUM(B25:B28)</f>
        <v>-193</v>
      </c>
      <c r="C30" s="2111"/>
    </row>
    <row r="31" spans="1:3" ht="14.25">
      <c r="A31" s="2349" t="s">
        <v>735</v>
      </c>
      <c r="B31" s="2556">
        <v>-12</v>
      </c>
      <c r="C31" s="2111"/>
    </row>
    <row r="32" spans="1:3" ht="15" thickBot="1">
      <c r="A32" s="2558" t="s">
        <v>736</v>
      </c>
      <c r="B32" s="2559">
        <f>SUM(B30:B31)</f>
        <v>-205</v>
      </c>
      <c r="C32" s="2111"/>
    </row>
    <row r="33" spans="1:3" ht="15">
      <c r="A33" s="2560" t="s">
        <v>900</v>
      </c>
      <c r="B33" s="2555"/>
      <c r="C33" s="2111"/>
    </row>
    <row r="34" spans="1:3" ht="15">
      <c r="A34" s="2551" t="s">
        <v>0</v>
      </c>
      <c r="B34" s="2111"/>
      <c r="C34" s="2111"/>
    </row>
    <row r="35" spans="1:3" ht="14.25">
      <c r="A35" s="2111"/>
      <c r="B35" s="2111"/>
      <c r="C35" s="2111"/>
    </row>
    <row r="36" spans="1:3" ht="14.25">
      <c r="A36" s="2111"/>
      <c r="B36" s="2111"/>
      <c r="C36" s="2111"/>
    </row>
    <row r="37" spans="1:3" ht="14.25">
      <c r="A37" s="2111"/>
      <c r="B37" s="2111"/>
      <c r="C37" s="2111"/>
    </row>
    <row r="38" spans="1:3" ht="14.25">
      <c r="A38" s="2111"/>
      <c r="B38" s="2111"/>
      <c r="C38" s="2111"/>
    </row>
    <row r="39" spans="1:3" ht="14.25">
      <c r="A39" s="2111"/>
      <c r="B39" s="2111"/>
      <c r="C39" s="2111"/>
    </row>
    <row r="40" spans="1:3" ht="14.25">
      <c r="A40" s="2111"/>
      <c r="B40" s="2111"/>
      <c r="C40" s="2111"/>
    </row>
    <row r="41" spans="1:3" ht="14.25">
      <c r="A41" s="2111"/>
      <c r="B41" s="2111"/>
      <c r="C41" s="2111"/>
    </row>
    <row r="42" spans="1:3" ht="14.25">
      <c r="A42" s="2111"/>
      <c r="B42" s="2111"/>
      <c r="C42" s="2111"/>
    </row>
    <row r="43" spans="1:3" ht="14.25">
      <c r="A43" s="2111"/>
      <c r="B43" s="2111"/>
      <c r="C43" s="2111"/>
    </row>
    <row r="44" spans="1:3" ht="14.25">
      <c r="A44" s="2111"/>
      <c r="B44" s="2111"/>
      <c r="C44" s="2111"/>
    </row>
    <row r="45" spans="1:3" ht="14.25">
      <c r="A45" s="2111"/>
      <c r="B45" s="2111"/>
      <c r="C45" s="2111"/>
    </row>
    <row r="46" spans="1:3" ht="14.25">
      <c r="A46" s="2111"/>
      <c r="B46" s="2111"/>
      <c r="C46" s="2111"/>
    </row>
    <row r="47" spans="1:3" ht="14.25">
      <c r="A47" s="2111"/>
      <c r="B47" s="2111"/>
      <c r="C47" s="2111"/>
    </row>
    <row r="48" spans="1:3" ht="14.25">
      <c r="A48" s="2111"/>
      <c r="B48" s="2111"/>
      <c r="C48" s="2111"/>
    </row>
    <row r="49" spans="1:3" ht="14.25">
      <c r="A49" s="2111"/>
      <c r="B49" s="2111"/>
      <c r="C49" s="2111"/>
    </row>
    <row r="50" spans="1:3" ht="14.25">
      <c r="A50" s="2111"/>
      <c r="B50" s="2111"/>
      <c r="C50" s="2111"/>
    </row>
    <row r="51" spans="1:3" ht="14.25">
      <c r="A51" s="2111"/>
      <c r="B51" s="2111"/>
      <c r="C51" s="2111"/>
    </row>
    <row r="52" spans="1:3" ht="14.25">
      <c r="A52" s="2111"/>
      <c r="B52" s="2111"/>
      <c r="C52" s="2111"/>
    </row>
    <row r="53" spans="1:3" ht="14.25">
      <c r="A53" s="2111"/>
      <c r="B53" s="2111"/>
      <c r="C53" s="2111"/>
    </row>
    <row r="54" spans="1:3" ht="14.25">
      <c r="A54" s="2111"/>
      <c r="B54" s="2111"/>
      <c r="C54" s="2111"/>
    </row>
    <row r="55" spans="1:3" ht="14.25">
      <c r="A55" s="2111"/>
      <c r="B55" s="2111"/>
      <c r="C55" s="2111"/>
    </row>
    <row r="56" spans="1:3" ht="14.25">
      <c r="A56" s="2111"/>
      <c r="B56" s="2111"/>
      <c r="C56" s="2111"/>
    </row>
    <row r="57" spans="1:3" ht="14.25">
      <c r="A57" s="2111"/>
      <c r="B57" s="2111"/>
      <c r="C57" s="2111"/>
    </row>
    <row r="58" spans="1:3" ht="14.25">
      <c r="A58" s="2111"/>
      <c r="B58" s="2111"/>
      <c r="C58" s="2111"/>
    </row>
    <row r="59" spans="1:3" ht="14.25">
      <c r="A59" s="2111"/>
      <c r="B59" s="2111"/>
      <c r="C59" s="2111"/>
    </row>
    <row r="60" spans="1:3" ht="14.25">
      <c r="A60" s="2111"/>
      <c r="B60" s="2111"/>
      <c r="C60" s="2111"/>
    </row>
    <row r="61" spans="1:3" ht="14.25">
      <c r="A61" s="2111"/>
      <c r="B61" s="2111"/>
      <c r="C61" s="2111"/>
    </row>
    <row r="62" spans="1:3" ht="14.25">
      <c r="A62" s="2111"/>
      <c r="B62" s="2111"/>
      <c r="C62" s="2111"/>
    </row>
    <row r="63" spans="1:3" ht="14.25">
      <c r="A63" s="2111"/>
      <c r="B63" s="2111"/>
      <c r="C63" s="2111"/>
    </row>
    <row r="64" spans="1:3" ht="14.25">
      <c r="A64" s="2111"/>
      <c r="B64" s="2111"/>
      <c r="C64" s="2111"/>
    </row>
    <row r="65" spans="1:3" ht="14.25">
      <c r="A65" s="2111"/>
      <c r="B65" s="2111"/>
      <c r="C65" s="2111"/>
    </row>
    <row r="66" spans="1:3" ht="14.25">
      <c r="A66" s="2111"/>
      <c r="B66" s="2111"/>
      <c r="C66" s="2111"/>
    </row>
    <row r="67" spans="1:3" ht="14.25">
      <c r="A67" s="2111"/>
      <c r="B67" s="2111"/>
      <c r="C67" s="2111"/>
    </row>
    <row r="68" spans="1:3" ht="14.25">
      <c r="A68" s="2111"/>
      <c r="B68" s="2111"/>
      <c r="C68" s="2111"/>
    </row>
    <row r="69" spans="1:3" ht="14.25">
      <c r="A69" s="2111"/>
      <c r="B69" s="2111"/>
      <c r="C69" s="2111"/>
    </row>
    <row r="70" spans="1:3" ht="14.25">
      <c r="A70" s="2111"/>
      <c r="B70" s="2111"/>
      <c r="C70" s="2111"/>
    </row>
    <row r="71" spans="1:3" ht="14.25">
      <c r="A71" s="2111"/>
      <c r="B71" s="2111"/>
      <c r="C71" s="2111"/>
    </row>
    <row r="72" spans="1:3" ht="14.25">
      <c r="A72" s="2111"/>
      <c r="B72" s="2111"/>
      <c r="C72" s="2111"/>
    </row>
    <row r="73" spans="1:3" ht="14.25">
      <c r="A73" s="2111"/>
      <c r="B73" s="2111"/>
      <c r="C73" s="2111"/>
    </row>
    <row r="74" spans="1:3" ht="14.25">
      <c r="A74" s="2111"/>
      <c r="B74" s="2111"/>
      <c r="C74" s="2111"/>
    </row>
    <row r="75" spans="1:3" ht="14.25">
      <c r="A75" s="2111"/>
      <c r="B75" s="2111"/>
      <c r="C75" s="2111"/>
    </row>
    <row r="76" spans="1:3" ht="14.25">
      <c r="A76" s="2111"/>
      <c r="B76" s="2111"/>
      <c r="C76" s="2111"/>
    </row>
    <row r="77" spans="1:3" ht="14.25">
      <c r="A77" s="2111"/>
      <c r="B77" s="2111"/>
      <c r="C77" s="2111"/>
    </row>
    <row r="78" spans="1:3" ht="14.25">
      <c r="A78" s="2111"/>
      <c r="B78" s="2111"/>
      <c r="C78" s="2111"/>
    </row>
    <row r="79" spans="1:3" ht="14.25">
      <c r="A79" s="2111"/>
      <c r="B79" s="2111"/>
      <c r="C79" s="2111" t="s">
        <v>272</v>
      </c>
    </row>
    <row r="80" spans="1:3" ht="14.25">
      <c r="A80" s="2111"/>
      <c r="B80" s="2111"/>
      <c r="C80" s="2111"/>
    </row>
    <row r="81" spans="1:3" ht="14.25">
      <c r="A81" s="2111"/>
      <c r="B81" s="2111"/>
      <c r="C81" s="2111"/>
    </row>
    <row r="82" spans="1:3" ht="14.25">
      <c r="A82" s="2111"/>
      <c r="B82" s="2111"/>
      <c r="C82" s="2111"/>
    </row>
    <row r="83" spans="1:3" ht="14.25">
      <c r="A83" s="2111"/>
      <c r="B83" s="2111"/>
      <c r="C83" s="2111"/>
    </row>
    <row r="84" spans="1:3" ht="14.25">
      <c r="A84" s="2111"/>
      <c r="B84" s="2111"/>
      <c r="C84" s="2111"/>
    </row>
    <row r="85" spans="1:3" ht="14.25">
      <c r="A85" s="2111"/>
      <c r="B85" s="2111"/>
      <c r="C85" s="2111"/>
    </row>
    <row r="86" spans="1:3" ht="14.25">
      <c r="A86" s="2111"/>
      <c r="B86" s="2111"/>
      <c r="C86" s="2111"/>
    </row>
    <row r="87" spans="1:3" ht="14.25">
      <c r="A87" s="2111"/>
      <c r="B87" s="2111"/>
      <c r="C87" s="2111"/>
    </row>
    <row r="88" spans="1:3" ht="14.25">
      <c r="A88" s="2111"/>
      <c r="B88" s="2111"/>
      <c r="C88" s="2111"/>
    </row>
    <row r="89" spans="1:3" ht="14.25">
      <c r="A89" s="2111"/>
      <c r="B89" s="2111"/>
      <c r="C89" s="2111"/>
    </row>
    <row r="90" spans="1:3" ht="14.25">
      <c r="A90" s="2111"/>
      <c r="B90" s="2111"/>
      <c r="C90" s="2111"/>
    </row>
    <row r="91" spans="1:3" ht="14.25">
      <c r="A91" s="2111"/>
      <c r="B91" s="2111"/>
      <c r="C91" s="2111"/>
    </row>
    <row r="92" spans="1:3" ht="14.25">
      <c r="A92" s="2111"/>
      <c r="B92" s="2111"/>
      <c r="C92" s="2111"/>
    </row>
    <row r="93" spans="1:3" ht="14.25">
      <c r="A93" s="2111"/>
      <c r="B93" s="2111"/>
      <c r="C93" s="2111"/>
    </row>
    <row r="94" spans="1:3" ht="14.25">
      <c r="A94" s="2111"/>
      <c r="B94" s="2111"/>
      <c r="C94" s="2111"/>
    </row>
    <row r="95" spans="1:3" ht="14.25">
      <c r="A95" s="2111"/>
      <c r="B95" s="2111"/>
      <c r="C95" s="2111"/>
    </row>
    <row r="96" spans="1:3" ht="14.25">
      <c r="A96" s="2111"/>
      <c r="B96" s="2111"/>
      <c r="C96" s="2111"/>
    </row>
    <row r="97" spans="1:3" ht="14.25">
      <c r="A97" s="2111"/>
      <c r="B97" s="2111"/>
      <c r="C97" s="2111"/>
    </row>
    <row r="98" spans="1:3" ht="14.25">
      <c r="A98" s="2111"/>
      <c r="B98" s="2111"/>
      <c r="C98" s="2111"/>
    </row>
    <row r="99" spans="1:3" ht="14.25">
      <c r="A99" s="2111"/>
      <c r="B99" s="2111"/>
      <c r="C99" s="2111"/>
    </row>
    <row r="100" spans="1:3" ht="14.25">
      <c r="A100" s="2111"/>
      <c r="B100" s="2111"/>
      <c r="C100" s="2111"/>
    </row>
    <row r="101" spans="1:3" ht="14.25">
      <c r="A101" s="2111"/>
      <c r="B101" s="2111"/>
      <c r="C101" s="2111"/>
    </row>
    <row r="102" spans="1:3" ht="14.25">
      <c r="A102" s="2111"/>
      <c r="B102" s="2111"/>
      <c r="C102" s="2111"/>
    </row>
    <row r="103" spans="1:3" ht="14.25">
      <c r="A103" s="2111"/>
      <c r="B103" s="2111"/>
      <c r="C103" s="2111"/>
    </row>
    <row r="104" spans="1:3" ht="14.25">
      <c r="A104" s="2111"/>
      <c r="B104" s="2111"/>
      <c r="C104" s="2111"/>
    </row>
    <row r="105" spans="1:3" ht="14.25">
      <c r="A105" s="2111"/>
      <c r="B105" s="2111"/>
      <c r="C105" s="2111"/>
    </row>
  </sheetData>
  <sheetProtection/>
  <mergeCells count="2">
    <mergeCell ref="A8:B8"/>
    <mergeCell ref="A10:B10"/>
  </mergeCells>
  <printOptions/>
  <pageMargins left="0.5905511811023623" right="0.5905511811023623" top="0.5905511811023623" bottom="0.5905511811023623" header="0.5905511811023623" footer="0.5905511811023623"/>
  <pageSetup fitToHeight="1" fitToWidth="1" horizontalDpi="600" verticalDpi="600" orientation="portrait" paperSize="9" scale="83" r:id="rId1"/>
  <headerFooter alignWithMargins="0">
    <oddFooter>&amp;R&amp;P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105"/>
  <sheetViews>
    <sheetView showGridLines="0" tabSelected="1" view="pageBreakPreview" zoomScale="75" zoomScaleNormal="75" zoomScaleSheetLayoutView="75" zoomScalePageLayoutView="0" workbookViewId="0" topLeftCell="A3">
      <selection activeCell="A84" sqref="A84"/>
    </sheetView>
  </sheetViews>
  <sheetFormatPr defaultColWidth="8.00390625" defaultRowHeight="14.25"/>
  <cols>
    <col min="1" max="1" width="4.75390625" style="9" customWidth="1"/>
    <col min="2" max="2" width="38.50390625" style="4" customWidth="1"/>
    <col min="3" max="3" width="3.25390625" style="4" customWidth="1"/>
    <col min="4" max="4" width="15.125" style="4" customWidth="1"/>
    <col min="5" max="5" width="16.75390625" style="4" customWidth="1"/>
    <col min="6" max="6" width="20.75390625" style="4" customWidth="1"/>
    <col min="7" max="7" width="14.875" style="4" customWidth="1"/>
    <col min="8" max="8" width="13.75390625" style="4" customWidth="1"/>
    <col min="9" max="9" width="11.375" style="4" customWidth="1"/>
    <col min="10" max="12" width="11.75390625" style="4" customWidth="1"/>
    <col min="13" max="13" width="12.125" style="4" customWidth="1"/>
    <col min="14" max="14" width="13.25390625" style="4" customWidth="1"/>
    <col min="15" max="16384" width="8.00390625" style="4" customWidth="1"/>
  </cols>
  <sheetData>
    <row r="1" spans="1:7" ht="14.25">
      <c r="A1" s="2525" t="s">
        <v>1571</v>
      </c>
      <c r="B1" s="2160"/>
      <c r="C1" s="2160"/>
      <c r="F1" s="2667" t="s">
        <v>943</v>
      </c>
      <c r="G1" s="2668"/>
    </row>
    <row r="2" spans="1:8" ht="12.75">
      <c r="A2" s="2546"/>
      <c r="B2" s="2160"/>
      <c r="C2" s="2160"/>
      <c r="H2" s="19"/>
    </row>
    <row r="3" spans="1:7" ht="14.25">
      <c r="A3" s="2527" t="s">
        <v>745</v>
      </c>
      <c r="B3" s="2160"/>
      <c r="C3" s="2160"/>
      <c r="D3" s="17"/>
      <c r="E3" s="22"/>
      <c r="F3" s="22"/>
      <c r="G3" s="22"/>
    </row>
    <row r="4" spans="1:7" ht="14.25">
      <c r="A4" s="2528"/>
      <c r="B4" s="2160"/>
      <c r="C4" s="2160"/>
      <c r="D4" s="17"/>
      <c r="E4" s="22"/>
      <c r="F4" s="22"/>
      <c r="G4" s="22"/>
    </row>
    <row r="5" spans="1:3" ht="15" customHeight="1">
      <c r="A5" s="2529" t="s">
        <v>1566</v>
      </c>
      <c r="B5" s="2160"/>
      <c r="C5" s="2160"/>
    </row>
    <row r="6" spans="1:3" ht="12.75">
      <c r="A6" s="2529"/>
      <c r="B6" s="2160"/>
      <c r="C6" s="2160"/>
    </row>
    <row r="7" spans="1:3" ht="12.75">
      <c r="A7" s="2970">
        <v>2008</v>
      </c>
      <c r="B7" s="2970"/>
      <c r="C7" s="2160"/>
    </row>
    <row r="8" spans="1:7" ht="93" customHeight="1">
      <c r="A8" s="2530"/>
      <c r="B8" s="2530"/>
      <c r="C8" s="2530"/>
      <c r="D8" s="27" t="s">
        <v>459</v>
      </c>
      <c r="E8" s="27" t="s">
        <v>1111</v>
      </c>
      <c r="F8" s="27" t="s">
        <v>1325</v>
      </c>
      <c r="G8" s="27" t="s">
        <v>218</v>
      </c>
    </row>
    <row r="9" spans="1:7" ht="6" customHeight="1">
      <c r="A9" s="2530"/>
      <c r="B9" s="2530"/>
      <c r="C9" s="2530"/>
      <c r="D9" s="1887"/>
      <c r="E9" s="526"/>
      <c r="F9" s="1887"/>
      <c r="G9" s="13"/>
    </row>
    <row r="10" spans="1:7" ht="14.25">
      <c r="A10" s="2962"/>
      <c r="B10" s="2914"/>
      <c r="C10" s="2165"/>
      <c r="D10" s="3"/>
      <c r="E10" s="3"/>
      <c r="F10" s="3" t="s">
        <v>1080</v>
      </c>
      <c r="G10" s="117" t="s">
        <v>556</v>
      </c>
    </row>
    <row r="11" spans="1:7" ht="15">
      <c r="A11" s="2973" t="s">
        <v>944</v>
      </c>
      <c r="B11" s="2974"/>
      <c r="C11" s="2531"/>
      <c r="D11" s="30" t="s">
        <v>1400</v>
      </c>
      <c r="E11" s="30" t="s">
        <v>1400</v>
      </c>
      <c r="F11" s="30" t="s">
        <v>1400</v>
      </c>
      <c r="G11" s="30" t="s">
        <v>1400</v>
      </c>
    </row>
    <row r="12" spans="1:3" ht="13.5" customHeight="1">
      <c r="A12" s="2971"/>
      <c r="B12" s="2972"/>
      <c r="C12" s="2532"/>
    </row>
    <row r="13" spans="1:7" ht="13.5" customHeight="1">
      <c r="A13" s="2962" t="s">
        <v>58</v>
      </c>
      <c r="B13" s="2914"/>
      <c r="C13" s="2165"/>
      <c r="D13" s="2011">
        <v>1347</v>
      </c>
      <c r="E13" s="2011">
        <v>-1783</v>
      </c>
      <c r="F13" s="2011">
        <v>-14</v>
      </c>
      <c r="G13" s="2012">
        <f>SUM(D13:F13)</f>
        <v>-450</v>
      </c>
    </row>
    <row r="14" spans="1:7" ht="14.25">
      <c r="A14" s="2964" t="s">
        <v>471</v>
      </c>
      <c r="B14" s="2965"/>
      <c r="C14" s="2533"/>
      <c r="D14" s="2013">
        <v>-292</v>
      </c>
      <c r="E14" s="2014">
        <v>348</v>
      </c>
      <c r="F14" s="2013">
        <v>3</v>
      </c>
      <c r="G14" s="2015">
        <f>SUM(D14:F14)</f>
        <v>59</v>
      </c>
    </row>
    <row r="15" spans="1:7" ht="14.25">
      <c r="A15" s="2962" t="s">
        <v>57</v>
      </c>
      <c r="B15" s="2914"/>
      <c r="C15" s="2165"/>
      <c r="D15" s="2011">
        <f>SUM(D13:D14)</f>
        <v>1055</v>
      </c>
      <c r="E15" s="2011">
        <f>SUM(E13:E14)</f>
        <v>-1435</v>
      </c>
      <c r="F15" s="2011">
        <f>SUM(F13:F14)</f>
        <v>-11</v>
      </c>
      <c r="G15" s="2011">
        <f>SUM(G13:G14)</f>
        <v>-391</v>
      </c>
    </row>
    <row r="16" spans="1:7" ht="14.25">
      <c r="A16" s="2964" t="s">
        <v>551</v>
      </c>
      <c r="B16" s="2965"/>
      <c r="C16" s="2533"/>
      <c r="D16" s="2016">
        <v>-4</v>
      </c>
      <c r="E16" s="2016">
        <v>-1</v>
      </c>
      <c r="F16" s="2016"/>
      <c r="G16" s="2015">
        <f>SUM(D16:F16)</f>
        <v>-5</v>
      </c>
    </row>
    <row r="17" spans="1:7" ht="14.25">
      <c r="A17" s="2962" t="s">
        <v>472</v>
      </c>
      <c r="B17" s="2914"/>
      <c r="C17" s="2165"/>
      <c r="D17" s="2011">
        <f>SUM(D15:D16)</f>
        <v>1051</v>
      </c>
      <c r="E17" s="2011">
        <f>SUM(E15:E16)</f>
        <v>-1436</v>
      </c>
      <c r="F17" s="2011">
        <f>SUM(F15:F16)</f>
        <v>-11</v>
      </c>
      <c r="G17" s="2011">
        <f>SUM(G15:G16)</f>
        <v>-396</v>
      </c>
    </row>
    <row r="18" spans="1:7" ht="38.25" customHeight="1" thickBot="1">
      <c r="A18" s="2966" t="s">
        <v>463</v>
      </c>
      <c r="B18" s="2967"/>
      <c r="C18" s="2191"/>
      <c r="D18" s="1888" t="s">
        <v>473</v>
      </c>
      <c r="E18" s="1888" t="s">
        <v>474</v>
      </c>
      <c r="F18" s="1888" t="s">
        <v>475</v>
      </c>
      <c r="G18" s="1888" t="s">
        <v>476</v>
      </c>
    </row>
    <row r="19" spans="1:3" ht="14.25">
      <c r="A19" s="2962"/>
      <c r="B19" s="2914"/>
      <c r="C19" s="2165"/>
    </row>
    <row r="20" spans="1:3" ht="12.75">
      <c r="A20" s="2534" t="s">
        <v>1403</v>
      </c>
      <c r="B20" s="2160"/>
      <c r="C20" s="2160"/>
    </row>
    <row r="21" spans="1:3" ht="3" customHeight="1">
      <c r="A21" s="2534"/>
      <c r="B21" s="2160"/>
      <c r="C21" s="2160"/>
    </row>
    <row r="22" spans="1:7" ht="30" customHeight="1">
      <c r="A22" s="2535" t="s">
        <v>945</v>
      </c>
      <c r="B22" s="2969" t="s">
        <v>1339</v>
      </c>
      <c r="C22" s="2969"/>
      <c r="D22" s="2677"/>
      <c r="E22" s="2677"/>
      <c r="F22" s="2677"/>
      <c r="G22" s="2677"/>
    </row>
    <row r="23" spans="1:7" ht="15" customHeight="1">
      <c r="A23" s="2547"/>
      <c r="B23" s="2536"/>
      <c r="C23" s="2536"/>
      <c r="D23" s="154"/>
      <c r="E23" s="154"/>
      <c r="F23" s="154"/>
      <c r="G23" s="154"/>
    </row>
    <row r="24" spans="1:3" ht="27" customHeight="1">
      <c r="A24" s="2537"/>
      <c r="B24" s="2537"/>
      <c r="C24" s="2160"/>
    </row>
    <row r="25" spans="1:6" ht="12.75" customHeight="1">
      <c r="A25" s="2963" t="s">
        <v>1637</v>
      </c>
      <c r="B25" s="2920"/>
      <c r="C25" s="2160"/>
      <c r="F25" s="2678" t="s">
        <v>1553</v>
      </c>
    </row>
    <row r="26" spans="1:7" ht="27" customHeight="1">
      <c r="A26" s="2537"/>
      <c r="B26" s="2538"/>
      <c r="C26" s="2211"/>
      <c r="D26" s="38"/>
      <c r="E26" s="26"/>
      <c r="F26" s="2679"/>
      <c r="G26" s="1819">
        <v>2008</v>
      </c>
    </row>
    <row r="27" spans="1:7" ht="12.75">
      <c r="A27" s="2540"/>
      <c r="B27" s="2541"/>
      <c r="C27" s="2548"/>
      <c r="D27" s="2029"/>
      <c r="E27" s="2030"/>
      <c r="F27" s="26"/>
      <c r="G27" s="1821"/>
    </row>
    <row r="28" spans="1:7" ht="13.5" customHeight="1">
      <c r="A28" s="2962" t="s">
        <v>110</v>
      </c>
      <c r="B28" s="2968"/>
      <c r="C28" s="2968"/>
      <c r="D28" s="2687"/>
      <c r="E28" s="2687"/>
      <c r="F28" s="601" t="s">
        <v>464</v>
      </c>
      <c r="G28" s="1821" t="s">
        <v>1638</v>
      </c>
    </row>
    <row r="29" spans="1:7" s="38" customFormat="1" ht="12.75" customHeight="1">
      <c r="A29" s="2962" t="s">
        <v>1629</v>
      </c>
      <c r="B29" s="2968"/>
      <c r="C29" s="2968"/>
      <c r="D29" s="2687"/>
      <c r="E29" s="2687"/>
      <c r="F29" s="511">
        <v>21</v>
      </c>
      <c r="G29" s="1822" t="s">
        <v>1640</v>
      </c>
    </row>
    <row r="30" spans="1:7" ht="22.5" customHeight="1">
      <c r="A30" s="2964" t="s">
        <v>1637</v>
      </c>
      <c r="B30" s="2975"/>
      <c r="C30" s="2549"/>
      <c r="D30" s="2010"/>
      <c r="E30" s="1519"/>
      <c r="F30" s="1823"/>
      <c r="G30" s="1824">
        <v>0.173</v>
      </c>
    </row>
    <row r="31" spans="1:7" ht="34.5" customHeight="1">
      <c r="A31" s="2537"/>
      <c r="B31" s="2543"/>
      <c r="C31" s="2160"/>
      <c r="E31" s="1825"/>
      <c r="F31" s="2676"/>
      <c r="G31" s="2676"/>
    </row>
    <row r="32" spans="1:7" ht="14.25">
      <c r="A32" s="2963" t="s">
        <v>1632</v>
      </c>
      <c r="B32" s="2920"/>
      <c r="C32" s="2160"/>
      <c r="E32" s="1825"/>
      <c r="F32" s="131"/>
      <c r="G32" s="131"/>
    </row>
    <row r="33" spans="1:7" ht="16.5" customHeight="1">
      <c r="A33" s="2537"/>
      <c r="B33" s="2543"/>
      <c r="C33" s="2211"/>
      <c r="D33" s="38"/>
      <c r="E33" s="1567"/>
      <c r="F33" s="197"/>
      <c r="G33" s="197">
        <v>2008</v>
      </c>
    </row>
    <row r="34" spans="1:7" ht="12.75">
      <c r="A34" s="2540"/>
      <c r="B34" s="2541"/>
      <c r="C34" s="2548"/>
      <c r="D34" s="2029"/>
      <c r="E34" s="2031"/>
      <c r="F34" s="131"/>
      <c r="G34" s="131"/>
    </row>
    <row r="35" spans="1:7" s="38" customFormat="1" ht="12.75" customHeight="1">
      <c r="A35" s="2962" t="s">
        <v>1633</v>
      </c>
      <c r="B35" s="2968"/>
      <c r="C35" s="2968"/>
      <c r="D35" s="2687"/>
      <c r="E35" s="2687"/>
      <c r="F35" s="511">
        <v>21</v>
      </c>
      <c r="G35" s="1826" t="s">
        <v>1642</v>
      </c>
    </row>
    <row r="36" spans="1:7" ht="21.75" customHeight="1">
      <c r="A36" s="2964" t="s">
        <v>122</v>
      </c>
      <c r="B36" s="2975"/>
      <c r="C36" s="2975"/>
      <c r="D36" s="2675"/>
      <c r="E36" s="2675"/>
      <c r="F36" s="1827"/>
      <c r="G36" s="1828" t="s">
        <v>1643</v>
      </c>
    </row>
    <row r="37" spans="1:6" ht="12.75">
      <c r="A37" s="2543"/>
      <c r="B37" s="2543"/>
      <c r="C37" s="2160"/>
      <c r="E37" s="1825"/>
      <c r="F37" s="1829"/>
    </row>
    <row r="38" spans="1:3" ht="12.75">
      <c r="A38" s="2543" t="s">
        <v>477</v>
      </c>
      <c r="B38" s="2545" t="s">
        <v>466</v>
      </c>
      <c r="C38" s="2160"/>
    </row>
    <row r="39" spans="1:3" ht="12.75">
      <c r="A39" s="2537"/>
      <c r="B39" s="2160"/>
      <c r="C39" s="2160"/>
    </row>
    <row r="40" spans="1:3" ht="12.75">
      <c r="A40" s="2537"/>
      <c r="B40" s="2160"/>
      <c r="C40" s="2160"/>
    </row>
    <row r="41" spans="1:3" ht="12.75">
      <c r="A41" s="2537"/>
      <c r="B41" s="2160"/>
      <c r="C41" s="2160"/>
    </row>
    <row r="42" spans="1:3" ht="12.75">
      <c r="A42" s="2537"/>
      <c r="B42" s="2160"/>
      <c r="C42" s="2160"/>
    </row>
    <row r="43" spans="1:3" ht="12.75">
      <c r="A43" s="2537"/>
      <c r="B43" s="2160"/>
      <c r="C43" s="2160"/>
    </row>
    <row r="44" spans="1:3" ht="12.75">
      <c r="A44" s="2537"/>
      <c r="B44" s="2160"/>
      <c r="C44" s="2160"/>
    </row>
    <row r="45" spans="1:3" ht="12.75">
      <c r="A45" s="2537"/>
      <c r="B45" s="2160"/>
      <c r="C45" s="2160"/>
    </row>
    <row r="46" spans="1:3" ht="12.75">
      <c r="A46" s="2537"/>
      <c r="B46" s="2160"/>
      <c r="C46" s="2160"/>
    </row>
    <row r="47" spans="1:3" ht="12.75">
      <c r="A47" s="2537"/>
      <c r="B47" s="2160"/>
      <c r="C47" s="2160"/>
    </row>
    <row r="48" spans="1:3" ht="12.75">
      <c r="A48" s="2537"/>
      <c r="B48" s="2160"/>
      <c r="C48" s="2160"/>
    </row>
    <row r="49" spans="1:3" ht="12.75">
      <c r="A49" s="2537"/>
      <c r="B49" s="2160"/>
      <c r="C49" s="2160"/>
    </row>
    <row r="50" spans="1:3" ht="12.75">
      <c r="A50" s="2537"/>
      <c r="B50" s="2160"/>
      <c r="C50" s="2160"/>
    </row>
    <row r="51" spans="1:3" ht="12.75">
      <c r="A51" s="2537"/>
      <c r="B51" s="2160"/>
      <c r="C51" s="2160"/>
    </row>
    <row r="52" spans="1:3" ht="12.75">
      <c r="A52" s="2537"/>
      <c r="B52" s="2160"/>
      <c r="C52" s="2160"/>
    </row>
    <row r="53" spans="1:3" ht="12.75">
      <c r="A53" s="2537"/>
      <c r="B53" s="2160"/>
      <c r="C53" s="2160"/>
    </row>
    <row r="54" spans="1:3" ht="12.75">
      <c r="A54" s="2537"/>
      <c r="B54" s="2160"/>
      <c r="C54" s="2160"/>
    </row>
    <row r="55" spans="1:3" ht="12.75">
      <c r="A55" s="2537"/>
      <c r="B55" s="2160"/>
      <c r="C55" s="2160"/>
    </row>
    <row r="56" spans="1:3" ht="12.75">
      <c r="A56" s="2537"/>
      <c r="B56" s="2160"/>
      <c r="C56" s="2160"/>
    </row>
    <row r="57" spans="1:3" ht="12.75">
      <c r="A57" s="2537"/>
      <c r="B57" s="2160"/>
      <c r="C57" s="2160"/>
    </row>
    <row r="58" spans="1:3" ht="12.75">
      <c r="A58" s="2537"/>
      <c r="B58" s="2160"/>
      <c r="C58" s="2160"/>
    </row>
    <row r="59" spans="1:3" ht="12.75">
      <c r="A59" s="2537"/>
      <c r="B59" s="2160"/>
      <c r="C59" s="2160"/>
    </row>
    <row r="60" spans="1:3" ht="12.75">
      <c r="A60" s="2537"/>
      <c r="B60" s="2160"/>
      <c r="C60" s="2160"/>
    </row>
    <row r="61" spans="1:3" ht="12.75">
      <c r="A61" s="2537"/>
      <c r="B61" s="2160"/>
      <c r="C61" s="2160"/>
    </row>
    <row r="62" spans="1:3" ht="12.75">
      <c r="A62" s="2537"/>
      <c r="B62" s="2160"/>
      <c r="C62" s="2160"/>
    </row>
    <row r="63" spans="1:3" ht="12.75">
      <c r="A63" s="2537"/>
      <c r="B63" s="2160"/>
      <c r="C63" s="2160"/>
    </row>
    <row r="64" spans="1:3" ht="12.75">
      <c r="A64" s="2537"/>
      <c r="B64" s="2160"/>
      <c r="C64" s="2160"/>
    </row>
    <row r="65" spans="1:3" ht="12.75">
      <c r="A65" s="2537"/>
      <c r="B65" s="2160"/>
      <c r="C65" s="2160"/>
    </row>
    <row r="66" spans="1:3" ht="12.75">
      <c r="A66" s="2537"/>
      <c r="B66" s="2160"/>
      <c r="C66" s="2160"/>
    </row>
    <row r="67" spans="1:3" ht="12.75">
      <c r="A67" s="2537"/>
      <c r="B67" s="2160"/>
      <c r="C67" s="2160"/>
    </row>
    <row r="68" spans="1:3" ht="12.75">
      <c r="A68" s="2537"/>
      <c r="B68" s="2160"/>
      <c r="C68" s="2160"/>
    </row>
    <row r="69" spans="1:3" ht="12.75">
      <c r="A69" s="2537"/>
      <c r="B69" s="2160"/>
      <c r="C69" s="2160"/>
    </row>
    <row r="70" spans="1:3" ht="12.75">
      <c r="A70" s="2537"/>
      <c r="B70" s="2160"/>
      <c r="C70" s="2160"/>
    </row>
    <row r="71" spans="1:3" ht="12.75">
      <c r="A71" s="2537"/>
      <c r="B71" s="2160"/>
      <c r="C71" s="2160"/>
    </row>
    <row r="72" spans="1:3" ht="12.75">
      <c r="A72" s="2537"/>
      <c r="B72" s="2160"/>
      <c r="C72" s="2160"/>
    </row>
    <row r="73" spans="1:3" ht="12.75">
      <c r="A73" s="2537"/>
      <c r="B73" s="2160"/>
      <c r="C73" s="2160"/>
    </row>
    <row r="74" spans="1:3" ht="12.75">
      <c r="A74" s="2537"/>
      <c r="B74" s="2160"/>
      <c r="C74" s="2160"/>
    </row>
    <row r="75" spans="1:3" ht="12.75">
      <c r="A75" s="2537"/>
      <c r="B75" s="2160"/>
      <c r="C75" s="2160"/>
    </row>
    <row r="76" spans="1:3" ht="12.75">
      <c r="A76" s="2537"/>
      <c r="B76" s="2160"/>
      <c r="C76" s="2160"/>
    </row>
    <row r="77" spans="1:3" ht="12.75">
      <c r="A77" s="2537"/>
      <c r="B77" s="2160"/>
      <c r="C77" s="2160"/>
    </row>
    <row r="78" spans="1:3" ht="12.75">
      <c r="A78" s="2537"/>
      <c r="B78" s="2160"/>
      <c r="C78" s="2160"/>
    </row>
    <row r="79" spans="1:3" ht="12.75">
      <c r="A79" s="2537"/>
      <c r="B79" s="2160"/>
      <c r="C79" s="2160" t="s">
        <v>272</v>
      </c>
    </row>
    <row r="80" spans="1:3" ht="12.75">
      <c r="A80" s="2537"/>
      <c r="B80" s="2160"/>
      <c r="C80" s="2160"/>
    </row>
    <row r="81" spans="1:3" ht="12.75">
      <c r="A81" s="2537"/>
      <c r="B81" s="2160"/>
      <c r="C81" s="2160"/>
    </row>
    <row r="82" spans="1:3" ht="12.75">
      <c r="A82" s="2537"/>
      <c r="B82" s="2160"/>
      <c r="C82" s="2160"/>
    </row>
    <row r="83" spans="1:3" ht="12.75">
      <c r="A83" s="2537"/>
      <c r="B83" s="2160"/>
      <c r="C83" s="2160"/>
    </row>
    <row r="84" spans="1:3" ht="12.75">
      <c r="A84" s="2537"/>
      <c r="B84" s="2160"/>
      <c r="C84" s="2160"/>
    </row>
    <row r="85" spans="1:3" ht="12.75">
      <c r="A85" s="2537"/>
      <c r="B85" s="2160"/>
      <c r="C85" s="2160"/>
    </row>
    <row r="86" spans="1:3" ht="12.75">
      <c r="A86" s="2537"/>
      <c r="B86" s="2160"/>
      <c r="C86" s="2160"/>
    </row>
    <row r="87" spans="1:3" ht="12.75">
      <c r="A87" s="2537"/>
      <c r="B87" s="2160"/>
      <c r="C87" s="2160"/>
    </row>
    <row r="88" spans="1:3" ht="12.75">
      <c r="A88" s="2537"/>
      <c r="B88" s="2160"/>
      <c r="C88" s="2160"/>
    </row>
    <row r="89" spans="1:3" ht="12.75">
      <c r="A89" s="2537"/>
      <c r="B89" s="2160"/>
      <c r="C89" s="2160"/>
    </row>
    <row r="90" spans="1:3" ht="12.75">
      <c r="A90" s="2537"/>
      <c r="B90" s="2160"/>
      <c r="C90" s="2160"/>
    </row>
    <row r="91" spans="1:3" ht="12.75">
      <c r="A91" s="2537"/>
      <c r="B91" s="2160"/>
      <c r="C91" s="2160"/>
    </row>
    <row r="92" spans="1:3" ht="12.75">
      <c r="A92" s="2537"/>
      <c r="B92" s="2160"/>
      <c r="C92" s="2160"/>
    </row>
    <row r="93" spans="1:3" ht="12.75">
      <c r="A93" s="2537"/>
      <c r="B93" s="2160"/>
      <c r="C93" s="2160"/>
    </row>
    <row r="94" spans="1:3" ht="12.75">
      <c r="A94" s="2537"/>
      <c r="B94" s="2160"/>
      <c r="C94" s="2160"/>
    </row>
    <row r="95" spans="1:3" ht="12.75">
      <c r="A95" s="2537"/>
      <c r="B95" s="2160"/>
      <c r="C95" s="2160"/>
    </row>
    <row r="96" spans="1:3" ht="12.75">
      <c r="A96" s="2537"/>
      <c r="B96" s="2160"/>
      <c r="C96" s="2160"/>
    </row>
    <row r="97" spans="1:3" ht="12.75">
      <c r="A97" s="2537"/>
      <c r="B97" s="2160"/>
      <c r="C97" s="2160"/>
    </row>
    <row r="98" spans="1:3" ht="12.75">
      <c r="A98" s="2537"/>
      <c r="B98" s="2160"/>
      <c r="C98" s="2160"/>
    </row>
    <row r="99" spans="1:3" ht="12.75">
      <c r="A99" s="2537"/>
      <c r="B99" s="2160"/>
      <c r="C99" s="2160"/>
    </row>
    <row r="100" spans="1:3" ht="12.75">
      <c r="A100" s="2537"/>
      <c r="B100" s="2160"/>
      <c r="C100" s="2160"/>
    </row>
    <row r="101" spans="1:3" ht="12.75">
      <c r="A101" s="2537"/>
      <c r="B101" s="2160"/>
      <c r="C101" s="2160"/>
    </row>
    <row r="102" spans="1:3" ht="12.75">
      <c r="A102" s="2537"/>
      <c r="B102" s="2160"/>
      <c r="C102" s="2160"/>
    </row>
    <row r="103" spans="1:3" ht="12.75">
      <c r="A103" s="2537"/>
      <c r="B103" s="2160"/>
      <c r="C103" s="2160"/>
    </row>
    <row r="104" spans="1:3" ht="12.75">
      <c r="A104" s="2537"/>
      <c r="B104" s="2160"/>
      <c r="C104" s="2160"/>
    </row>
    <row r="105" spans="1:3" ht="12.75">
      <c r="A105" s="2537"/>
      <c r="B105" s="2160"/>
      <c r="C105" s="2160"/>
    </row>
  </sheetData>
  <sheetProtection/>
  <mergeCells count="22">
    <mergeCell ref="A36:E36"/>
    <mergeCell ref="A30:B30"/>
    <mergeCell ref="A29:E29"/>
    <mergeCell ref="F31:G31"/>
    <mergeCell ref="A35:E35"/>
    <mergeCell ref="F1:G1"/>
    <mergeCell ref="A7:B7"/>
    <mergeCell ref="A13:B13"/>
    <mergeCell ref="A14:B14"/>
    <mergeCell ref="A10:B10"/>
    <mergeCell ref="A12:B12"/>
    <mergeCell ref="A11:B11"/>
    <mergeCell ref="A19:B19"/>
    <mergeCell ref="A32:B32"/>
    <mergeCell ref="A15:B15"/>
    <mergeCell ref="A16:B16"/>
    <mergeCell ref="A17:B17"/>
    <mergeCell ref="A18:B18"/>
    <mergeCell ref="A28:E28"/>
    <mergeCell ref="A25:B25"/>
    <mergeCell ref="B22:G22"/>
    <mergeCell ref="F25:F26"/>
  </mergeCells>
  <printOptions/>
  <pageMargins left="0.5905511811023623" right="0.5905511811023623" top="0.5905511811023623" bottom="0.5905511811023623" header="0.5905511811023623" footer="0.5905511811023623"/>
  <pageSetup fitToHeight="1" fitToWidth="1" horizontalDpi="600" verticalDpi="600" orientation="portrait" paperSize="9" scale="73" r:id="rId1"/>
  <headerFooter alignWithMargins="0">
    <oddFooter>&amp;R&amp;P</oddFooter>
  </headerFooter>
</worksheet>
</file>

<file path=xl/worksheets/sheet19.xml><?xml version="1.0" encoding="utf-8"?>
<worksheet xmlns="http://schemas.openxmlformats.org/spreadsheetml/2006/main" xmlns:r="http://schemas.openxmlformats.org/officeDocument/2006/relationships">
  <dimension ref="A1:K105"/>
  <sheetViews>
    <sheetView showGridLines="0" tabSelected="1" view="pageBreakPreview" zoomScale="75" zoomScaleNormal="75" zoomScaleSheetLayoutView="75" zoomScalePageLayoutView="0" workbookViewId="0" topLeftCell="A6">
      <selection activeCell="A84" sqref="A84"/>
    </sheetView>
  </sheetViews>
  <sheetFormatPr defaultColWidth="8.00390625" defaultRowHeight="14.25"/>
  <cols>
    <col min="1" max="1" width="5.75390625" style="9" customWidth="1"/>
    <col min="2" max="2" width="30.75390625" style="4" customWidth="1"/>
    <col min="3" max="3" width="2.50390625" style="4" customWidth="1"/>
    <col min="4" max="4" width="13.625" style="4" customWidth="1"/>
    <col min="5" max="5" width="14.25390625" style="4" customWidth="1"/>
    <col min="6" max="6" width="18.125" style="4" customWidth="1"/>
    <col min="7" max="7" width="15.25390625" style="4" customWidth="1"/>
    <col min="8" max="8" width="14.75390625" style="4" customWidth="1"/>
    <col min="9" max="9" width="12.50390625" style="4" customWidth="1"/>
    <col min="10" max="10" width="13.75390625" style="4" customWidth="1"/>
    <col min="11" max="11" width="11.375" style="4" customWidth="1"/>
    <col min="12" max="14" width="11.75390625" style="4" customWidth="1"/>
    <col min="15" max="15" width="12.125" style="4" customWidth="1"/>
    <col min="16" max="16" width="13.25390625" style="4" customWidth="1"/>
    <col min="17" max="16384" width="8.00390625" style="4" customWidth="1"/>
  </cols>
  <sheetData>
    <row r="1" spans="1:9" ht="14.25">
      <c r="A1" s="2525" t="s">
        <v>1571</v>
      </c>
      <c r="B1" s="2160"/>
      <c r="C1" s="2160"/>
      <c r="F1" s="2667" t="s">
        <v>942</v>
      </c>
      <c r="G1" s="2667"/>
      <c r="H1" s="2667"/>
      <c r="I1" s="2668"/>
    </row>
    <row r="2" spans="1:3" ht="12.75">
      <c r="A2" s="2526"/>
      <c r="B2" s="2160"/>
      <c r="C2" s="2160"/>
    </row>
    <row r="3" spans="1:9" ht="14.25">
      <c r="A3" s="2527" t="s">
        <v>745</v>
      </c>
      <c r="B3" s="2160"/>
      <c r="C3" s="2160"/>
      <c r="D3" s="17"/>
      <c r="E3" s="22"/>
      <c r="F3" s="22"/>
      <c r="G3" s="22"/>
      <c r="H3" s="22"/>
      <c r="I3" s="22"/>
    </row>
    <row r="4" spans="1:9" ht="14.25">
      <c r="A4" s="2528"/>
      <c r="B4" s="2160"/>
      <c r="C4" s="2160"/>
      <c r="D4" s="17"/>
      <c r="E4" s="22"/>
      <c r="F4" s="22"/>
      <c r="G4" s="22"/>
      <c r="H4" s="22"/>
      <c r="I4" s="22"/>
    </row>
    <row r="5" spans="1:3" ht="15" customHeight="1">
      <c r="A5" s="2529" t="s">
        <v>1566</v>
      </c>
      <c r="B5" s="2160"/>
      <c r="C5" s="2160"/>
    </row>
    <row r="6" spans="1:3" ht="12.75">
      <c r="A6" s="2529"/>
      <c r="B6" s="2160"/>
      <c r="C6" s="2160"/>
    </row>
    <row r="7" spans="1:3" ht="12.75">
      <c r="A7" s="2970">
        <v>2007</v>
      </c>
      <c r="B7" s="2970"/>
      <c r="C7" s="2160"/>
    </row>
    <row r="8" spans="1:9" ht="104.25" customHeight="1">
      <c r="A8" s="2530"/>
      <c r="B8" s="2530"/>
      <c r="C8" s="2530"/>
      <c r="D8" s="27" t="s">
        <v>459</v>
      </c>
      <c r="E8" s="27" t="s">
        <v>1111</v>
      </c>
      <c r="F8" s="27" t="s">
        <v>1325</v>
      </c>
      <c r="G8" s="27" t="s">
        <v>219</v>
      </c>
      <c r="H8" s="27" t="s">
        <v>220</v>
      </c>
      <c r="I8" s="27" t="s">
        <v>467</v>
      </c>
    </row>
    <row r="9" spans="1:9" ht="14.25">
      <c r="A9" s="2962"/>
      <c r="B9" s="2914"/>
      <c r="C9" s="2165"/>
      <c r="D9" s="3"/>
      <c r="E9" s="3"/>
      <c r="F9" s="3" t="s">
        <v>1080</v>
      </c>
      <c r="G9" s="117" t="s">
        <v>556</v>
      </c>
      <c r="H9" s="117"/>
      <c r="I9" s="117"/>
    </row>
    <row r="10" spans="1:9" ht="15">
      <c r="A10" s="2973" t="s">
        <v>939</v>
      </c>
      <c r="B10" s="2974"/>
      <c r="C10" s="2531"/>
      <c r="D10" s="30" t="s">
        <v>1400</v>
      </c>
      <c r="E10" s="30" t="s">
        <v>1400</v>
      </c>
      <c r="F10" s="30" t="s">
        <v>1400</v>
      </c>
      <c r="G10" s="30" t="s">
        <v>1400</v>
      </c>
      <c r="H10" s="30" t="s">
        <v>1400</v>
      </c>
      <c r="I10" s="30" t="s">
        <v>1400</v>
      </c>
    </row>
    <row r="11" spans="1:3" ht="13.5" customHeight="1">
      <c r="A11" s="2971"/>
      <c r="B11" s="2972"/>
      <c r="C11" s="2532"/>
    </row>
    <row r="12" spans="1:9" ht="13.5" customHeight="1">
      <c r="A12" s="2962" t="s">
        <v>58</v>
      </c>
      <c r="B12" s="2914"/>
      <c r="C12" s="2165"/>
      <c r="D12" s="2011">
        <v>1201</v>
      </c>
      <c r="E12" s="2011">
        <v>-137</v>
      </c>
      <c r="F12" s="2011">
        <v>-1</v>
      </c>
      <c r="G12" s="2012">
        <f>SUM(D12:F12)</f>
        <v>1063</v>
      </c>
      <c r="H12" s="2012">
        <v>222</v>
      </c>
      <c r="I12" s="2012">
        <f>SUM(G12:H12)</f>
        <v>1285</v>
      </c>
    </row>
    <row r="13" spans="1:9" ht="14.25">
      <c r="A13" s="2964" t="s">
        <v>471</v>
      </c>
      <c r="B13" s="2965"/>
      <c r="C13" s="2533"/>
      <c r="D13" s="2013">
        <v>-381</v>
      </c>
      <c r="E13" s="2014">
        <v>26</v>
      </c>
      <c r="F13" s="2013">
        <v>1</v>
      </c>
      <c r="G13" s="2015">
        <f>SUM(D13:F13)</f>
        <v>-354</v>
      </c>
      <c r="H13" s="2015">
        <v>19</v>
      </c>
      <c r="I13" s="2015">
        <f>SUM(G13:H13)</f>
        <v>-335</v>
      </c>
    </row>
    <row r="14" spans="1:9" ht="14.25">
      <c r="A14" s="2962" t="s">
        <v>57</v>
      </c>
      <c r="B14" s="2914"/>
      <c r="C14" s="2165"/>
      <c r="D14" s="2011">
        <f aca="true" t="shared" si="0" ref="D14:I14">SUM(D12:D13)</f>
        <v>820</v>
      </c>
      <c r="E14" s="2011">
        <f t="shared" si="0"/>
        <v>-111</v>
      </c>
      <c r="F14" s="2011">
        <f t="shared" si="0"/>
        <v>0</v>
      </c>
      <c r="G14" s="2011">
        <f t="shared" si="0"/>
        <v>709</v>
      </c>
      <c r="H14" s="2011">
        <f t="shared" si="0"/>
        <v>241</v>
      </c>
      <c r="I14" s="2011">
        <f t="shared" si="0"/>
        <v>950</v>
      </c>
    </row>
    <row r="15" spans="1:9" ht="14.25">
      <c r="A15" s="2964" t="s">
        <v>551</v>
      </c>
      <c r="B15" s="2965"/>
      <c r="C15" s="2533"/>
      <c r="D15" s="2016">
        <v>-4</v>
      </c>
      <c r="E15" s="2016">
        <v>1</v>
      </c>
      <c r="F15" s="2016"/>
      <c r="G15" s="2015">
        <f>SUM(D15:F15)</f>
        <v>-3</v>
      </c>
      <c r="H15" s="2015"/>
      <c r="I15" s="2015">
        <f>SUM(G15:H15)</f>
        <v>-3</v>
      </c>
    </row>
    <row r="16" spans="1:9" ht="14.25">
      <c r="A16" s="2962" t="s">
        <v>472</v>
      </c>
      <c r="B16" s="2914"/>
      <c r="C16" s="2165"/>
      <c r="D16" s="2011">
        <f aca="true" t="shared" si="1" ref="D16:I16">SUM(D14:D15)</f>
        <v>816</v>
      </c>
      <c r="E16" s="2011">
        <f t="shared" si="1"/>
        <v>-110</v>
      </c>
      <c r="F16" s="2011">
        <f t="shared" si="1"/>
        <v>0</v>
      </c>
      <c r="G16" s="2011">
        <f t="shared" si="1"/>
        <v>706</v>
      </c>
      <c r="H16" s="2011">
        <f t="shared" si="1"/>
        <v>241</v>
      </c>
      <c r="I16" s="2011">
        <f t="shared" si="1"/>
        <v>947</v>
      </c>
    </row>
    <row r="17" spans="1:9" ht="38.25" customHeight="1" thickBot="1">
      <c r="A17" s="2966" t="s">
        <v>463</v>
      </c>
      <c r="B17" s="2967"/>
      <c r="C17" s="2191"/>
      <c r="D17" s="1888" t="s">
        <v>478</v>
      </c>
      <c r="E17" s="1888" t="s">
        <v>479</v>
      </c>
      <c r="F17" s="1888" t="s">
        <v>480</v>
      </c>
      <c r="G17" s="1888" t="s">
        <v>481</v>
      </c>
      <c r="H17" s="1888" t="s">
        <v>469</v>
      </c>
      <c r="I17" s="1888" t="s">
        <v>482</v>
      </c>
    </row>
    <row r="18" spans="1:3" ht="14.25">
      <c r="A18" s="2962"/>
      <c r="B18" s="2914"/>
      <c r="C18" s="2165"/>
    </row>
    <row r="19" spans="1:3" ht="12.75">
      <c r="A19" s="2534" t="s">
        <v>1403</v>
      </c>
      <c r="B19" s="2160"/>
      <c r="C19" s="2160"/>
    </row>
    <row r="20" spans="1:3" ht="5.25" customHeight="1">
      <c r="A20" s="2534"/>
      <c r="B20" s="2160"/>
      <c r="C20" s="2160"/>
    </row>
    <row r="21" spans="1:10" ht="30" customHeight="1">
      <c r="A21" s="2535" t="s">
        <v>940</v>
      </c>
      <c r="B21" s="2976" t="s">
        <v>483</v>
      </c>
      <c r="C21" s="2976"/>
      <c r="D21" s="2684"/>
      <c r="E21" s="2684"/>
      <c r="F21" s="2684"/>
      <c r="G21" s="2684"/>
      <c r="H21" s="2685"/>
      <c r="I21" s="2685"/>
      <c r="J21" s="1817"/>
    </row>
    <row r="22" spans="1:10" ht="24" customHeight="1">
      <c r="A22" s="2535" t="s">
        <v>941</v>
      </c>
      <c r="B22" s="2969" t="s">
        <v>59</v>
      </c>
      <c r="C22" s="2969"/>
      <c r="D22" s="2677"/>
      <c r="E22" s="2677"/>
      <c r="F22" s="2677"/>
      <c r="G22" s="2677"/>
      <c r="H22" s="154"/>
      <c r="I22" s="154"/>
      <c r="J22" s="16"/>
    </row>
    <row r="23" spans="1:3" ht="27" customHeight="1">
      <c r="A23" s="2537"/>
      <c r="B23" s="2160"/>
      <c r="C23" s="2160"/>
    </row>
    <row r="24" spans="1:8" ht="12.75" customHeight="1">
      <c r="A24" s="2963" t="s">
        <v>1637</v>
      </c>
      <c r="B24" s="2920"/>
      <c r="C24" s="2160"/>
      <c r="H24" s="2678" t="s">
        <v>1553</v>
      </c>
    </row>
    <row r="25" spans="1:10" ht="27" customHeight="1">
      <c r="A25" s="2537"/>
      <c r="B25" s="2538"/>
      <c r="C25" s="2539"/>
      <c r="D25" s="38"/>
      <c r="E25" s="38"/>
      <c r="F25" s="26"/>
      <c r="G25" s="160"/>
      <c r="H25" s="2679"/>
      <c r="I25" s="1819">
        <v>2007</v>
      </c>
      <c r="J25" s="1822"/>
    </row>
    <row r="26" spans="1:10" ht="12.75">
      <c r="A26" s="2540"/>
      <c r="B26" s="2541"/>
      <c r="C26" s="2542"/>
      <c r="D26" s="2029"/>
      <c r="E26" s="2029"/>
      <c r="F26" s="2030"/>
      <c r="G26" s="26"/>
      <c r="H26" s="26"/>
      <c r="I26" s="1821"/>
      <c r="J26" s="1821"/>
    </row>
    <row r="27" spans="1:10" ht="13.5" customHeight="1">
      <c r="A27" s="2962" t="s">
        <v>110</v>
      </c>
      <c r="B27" s="2968"/>
      <c r="C27" s="2968"/>
      <c r="D27" s="2687"/>
      <c r="E27" s="2687"/>
      <c r="F27" s="2687"/>
      <c r="G27" s="772"/>
      <c r="H27" s="601" t="s">
        <v>464</v>
      </c>
      <c r="I27" s="1821" t="s">
        <v>1639</v>
      </c>
      <c r="J27" s="1821"/>
    </row>
    <row r="28" spans="1:10" s="38" customFormat="1" ht="14.25">
      <c r="A28" s="2962" t="s">
        <v>1629</v>
      </c>
      <c r="B28" s="2968"/>
      <c r="C28" s="2968"/>
      <c r="D28" s="584"/>
      <c r="E28" s="584"/>
      <c r="F28" s="1293"/>
      <c r="G28" s="511"/>
      <c r="H28" s="511">
        <v>21</v>
      </c>
      <c r="I28" s="1822" t="s">
        <v>1641</v>
      </c>
      <c r="J28" s="1822"/>
    </row>
    <row r="29" spans="1:10" ht="22.5" customHeight="1">
      <c r="A29" s="2964" t="s">
        <v>1637</v>
      </c>
      <c r="B29" s="2975"/>
      <c r="C29" s="2975"/>
      <c r="D29" s="2010"/>
      <c r="E29" s="2010"/>
      <c r="F29" s="1519"/>
      <c r="G29" s="1823"/>
      <c r="H29" s="1823"/>
      <c r="I29" s="1824">
        <v>0.15</v>
      </c>
      <c r="J29" s="1890"/>
    </row>
    <row r="30" spans="1:10" ht="34.5" customHeight="1">
      <c r="A30" s="2537"/>
      <c r="B30" s="2543"/>
      <c r="C30" s="2543"/>
      <c r="F30" s="1825"/>
      <c r="G30" s="1825"/>
      <c r="H30" s="2676"/>
      <c r="I30" s="2676"/>
      <c r="J30" s="131"/>
    </row>
    <row r="31" spans="1:10" ht="14.25">
      <c r="A31" s="2963" t="s">
        <v>1632</v>
      </c>
      <c r="B31" s="2920"/>
      <c r="C31" s="2543"/>
      <c r="F31" s="1825"/>
      <c r="G31" s="1825"/>
      <c r="H31" s="131"/>
      <c r="I31" s="131"/>
      <c r="J31" s="131"/>
    </row>
    <row r="32" spans="1:11" ht="16.5" customHeight="1">
      <c r="A32" s="2537"/>
      <c r="B32" s="2543"/>
      <c r="C32" s="2543"/>
      <c r="D32" s="38"/>
      <c r="E32" s="38"/>
      <c r="F32" s="1567"/>
      <c r="G32" s="1827"/>
      <c r="H32" s="197"/>
      <c r="I32" s="197">
        <v>2007</v>
      </c>
      <c r="J32" s="510"/>
      <c r="K32" s="510"/>
    </row>
    <row r="33" spans="1:11" ht="12.75">
      <c r="A33" s="2540"/>
      <c r="B33" s="2541"/>
      <c r="C33" s="2544"/>
      <c r="D33" s="2029"/>
      <c r="E33" s="2029"/>
      <c r="F33" s="2031"/>
      <c r="G33" s="1825"/>
      <c r="H33" s="131"/>
      <c r="I33" s="131"/>
      <c r="J33" s="131"/>
      <c r="K33" s="131"/>
    </row>
    <row r="34" spans="1:11" s="38" customFormat="1" ht="14.25">
      <c r="A34" s="2962" t="s">
        <v>1633</v>
      </c>
      <c r="B34" s="2968"/>
      <c r="C34" s="2968"/>
      <c r="D34" s="584"/>
      <c r="E34" s="584"/>
      <c r="F34" s="1293"/>
      <c r="G34" s="511"/>
      <c r="H34" s="511">
        <v>21</v>
      </c>
      <c r="I34" s="1826" t="s">
        <v>1640</v>
      </c>
      <c r="J34" s="1826"/>
      <c r="K34" s="1826"/>
    </row>
    <row r="35" spans="1:11" ht="21.75" customHeight="1">
      <c r="A35" s="2964" t="s">
        <v>123</v>
      </c>
      <c r="B35" s="2975"/>
      <c r="C35" s="2975"/>
      <c r="D35" s="2675"/>
      <c r="E35" s="2675"/>
      <c r="F35" s="2675"/>
      <c r="G35" s="1853"/>
      <c r="H35" s="1827"/>
      <c r="I35" s="1828" t="s">
        <v>1644</v>
      </c>
      <c r="J35" s="1891"/>
      <c r="K35" s="1891"/>
    </row>
    <row r="36" spans="1:8" ht="12.75">
      <c r="A36" s="2543"/>
      <c r="B36" s="2543"/>
      <c r="C36" s="2160"/>
      <c r="E36" s="1825"/>
      <c r="F36" s="1825"/>
      <c r="G36" s="1825"/>
      <c r="H36" s="1829"/>
    </row>
    <row r="37" spans="1:3" ht="12.75">
      <c r="A37" s="2543" t="s">
        <v>484</v>
      </c>
      <c r="B37" s="2545" t="s">
        <v>485</v>
      </c>
      <c r="C37" s="2160"/>
    </row>
    <row r="38" spans="1:3" ht="12.75">
      <c r="A38" s="2537"/>
      <c r="B38" s="2160"/>
      <c r="C38" s="2160"/>
    </row>
    <row r="39" spans="1:3" ht="12.75">
      <c r="A39" s="2537"/>
      <c r="B39" s="2160"/>
      <c r="C39" s="2160"/>
    </row>
    <row r="40" spans="1:3" ht="12.75">
      <c r="A40" s="2537"/>
      <c r="B40" s="2160"/>
      <c r="C40" s="2160"/>
    </row>
    <row r="41" spans="1:3" ht="12.75">
      <c r="A41" s="2537"/>
      <c r="B41" s="2160"/>
      <c r="C41" s="2160"/>
    </row>
    <row r="42" spans="1:3" ht="12.75">
      <c r="A42" s="2537"/>
      <c r="B42" s="2160"/>
      <c r="C42" s="2160"/>
    </row>
    <row r="43" spans="1:3" ht="12.75">
      <c r="A43" s="2537"/>
      <c r="B43" s="2160"/>
      <c r="C43" s="2160"/>
    </row>
    <row r="44" spans="1:3" ht="12.75">
      <c r="A44" s="2537"/>
      <c r="B44" s="2160"/>
      <c r="C44" s="2160"/>
    </row>
    <row r="45" spans="1:3" ht="12.75">
      <c r="A45" s="2537"/>
      <c r="B45" s="2160"/>
      <c r="C45" s="2160"/>
    </row>
    <row r="46" spans="1:3" ht="12.75">
      <c r="A46" s="2537"/>
      <c r="B46" s="2160"/>
      <c r="C46" s="2160"/>
    </row>
    <row r="47" spans="1:3" ht="12.75">
      <c r="A47" s="2537"/>
      <c r="B47" s="2160"/>
      <c r="C47" s="2160"/>
    </row>
    <row r="48" spans="1:3" ht="12.75">
      <c r="A48" s="2537"/>
      <c r="B48" s="2160"/>
      <c r="C48" s="2160"/>
    </row>
    <row r="49" spans="1:3" ht="12.75">
      <c r="A49" s="2537"/>
      <c r="B49" s="2160"/>
      <c r="C49" s="2160"/>
    </row>
    <row r="50" spans="1:3" ht="12.75">
      <c r="A50" s="2537"/>
      <c r="B50" s="2160"/>
      <c r="C50" s="2160"/>
    </row>
    <row r="51" spans="1:3" ht="12.75">
      <c r="A51" s="2537"/>
      <c r="B51" s="2160"/>
      <c r="C51" s="2160"/>
    </row>
    <row r="52" spans="1:3" ht="12.75">
      <c r="A52" s="2537"/>
      <c r="B52" s="2160"/>
      <c r="C52" s="2160"/>
    </row>
    <row r="53" spans="1:3" ht="12.75">
      <c r="A53" s="2537"/>
      <c r="B53" s="2160"/>
      <c r="C53" s="2160"/>
    </row>
    <row r="54" spans="1:3" ht="12.75">
      <c r="A54" s="2537"/>
      <c r="B54" s="2160"/>
      <c r="C54" s="2160"/>
    </row>
    <row r="55" spans="1:3" ht="12.75">
      <c r="A55" s="2537"/>
      <c r="B55" s="2160"/>
      <c r="C55" s="2160"/>
    </row>
    <row r="56" spans="1:3" ht="12.75">
      <c r="A56" s="2537"/>
      <c r="B56" s="2160"/>
      <c r="C56" s="2160"/>
    </row>
    <row r="57" spans="1:3" ht="12.75">
      <c r="A57" s="2537"/>
      <c r="B57" s="2160"/>
      <c r="C57" s="2160"/>
    </row>
    <row r="58" spans="1:3" ht="12.75">
      <c r="A58" s="2537"/>
      <c r="B58" s="2160"/>
      <c r="C58" s="2160"/>
    </row>
    <row r="59" spans="1:3" ht="12.75">
      <c r="A59" s="2537"/>
      <c r="B59" s="2160"/>
      <c r="C59" s="2160"/>
    </row>
    <row r="60" spans="1:3" ht="12.75">
      <c r="A60" s="2537"/>
      <c r="B60" s="2160"/>
      <c r="C60" s="2160"/>
    </row>
    <row r="61" spans="1:3" ht="12.75">
      <c r="A61" s="2537"/>
      <c r="B61" s="2160"/>
      <c r="C61" s="2160"/>
    </row>
    <row r="62" spans="1:3" ht="12.75">
      <c r="A62" s="2537"/>
      <c r="B62" s="2160"/>
      <c r="C62" s="2160"/>
    </row>
    <row r="63" spans="1:3" ht="12.75">
      <c r="A63" s="2537"/>
      <c r="B63" s="2160"/>
      <c r="C63" s="2160"/>
    </row>
    <row r="64" spans="1:3" ht="12.75">
      <c r="A64" s="2537"/>
      <c r="B64" s="2160"/>
      <c r="C64" s="2160"/>
    </row>
    <row r="65" spans="1:3" ht="12.75">
      <c r="A65" s="2537"/>
      <c r="B65" s="2160"/>
      <c r="C65" s="2160"/>
    </row>
    <row r="66" spans="1:3" ht="12.75">
      <c r="A66" s="2537"/>
      <c r="B66" s="2160"/>
      <c r="C66" s="2160"/>
    </row>
    <row r="67" spans="1:3" ht="12.75">
      <c r="A67" s="2537"/>
      <c r="B67" s="2160"/>
      <c r="C67" s="2160"/>
    </row>
    <row r="68" spans="1:3" ht="12.75">
      <c r="A68" s="2537"/>
      <c r="B68" s="2160"/>
      <c r="C68" s="2160"/>
    </row>
    <row r="69" spans="1:3" ht="12.75">
      <c r="A69" s="2537"/>
      <c r="B69" s="2160"/>
      <c r="C69" s="2160"/>
    </row>
    <row r="70" spans="1:3" ht="12.75">
      <c r="A70" s="2537"/>
      <c r="B70" s="2160"/>
      <c r="C70" s="2160"/>
    </row>
    <row r="71" spans="1:3" ht="12.75">
      <c r="A71" s="2537"/>
      <c r="B71" s="2160"/>
      <c r="C71" s="2160"/>
    </row>
    <row r="72" spans="1:3" ht="12.75">
      <c r="A72" s="2537"/>
      <c r="B72" s="2160"/>
      <c r="C72" s="2160"/>
    </row>
    <row r="73" spans="1:3" ht="12.75">
      <c r="A73" s="2537"/>
      <c r="B73" s="2160"/>
      <c r="C73" s="2160"/>
    </row>
    <row r="74" spans="1:3" ht="12.75">
      <c r="A74" s="2537"/>
      <c r="B74" s="2160"/>
      <c r="C74" s="2160"/>
    </row>
    <row r="75" spans="1:3" ht="12.75">
      <c r="A75" s="2537"/>
      <c r="B75" s="2160"/>
      <c r="C75" s="2160"/>
    </row>
    <row r="76" spans="1:3" ht="12.75">
      <c r="A76" s="2537"/>
      <c r="B76" s="2160"/>
      <c r="C76" s="2160"/>
    </row>
    <row r="77" spans="1:3" ht="12.75">
      <c r="A77" s="2537"/>
      <c r="B77" s="2160"/>
      <c r="C77" s="2160"/>
    </row>
    <row r="78" spans="1:3" ht="12.75">
      <c r="A78" s="2537"/>
      <c r="B78" s="2160"/>
      <c r="C78" s="2160"/>
    </row>
    <row r="79" spans="1:3" ht="12.75">
      <c r="A79" s="2537"/>
      <c r="B79" s="2160"/>
      <c r="C79" s="2160" t="s">
        <v>272</v>
      </c>
    </row>
    <row r="80" spans="1:3" ht="12.75">
      <c r="A80" s="2537"/>
      <c r="B80" s="2160"/>
      <c r="C80" s="2160"/>
    </row>
    <row r="81" spans="1:3" ht="12.75">
      <c r="A81" s="2537"/>
      <c r="B81" s="2160"/>
      <c r="C81" s="2160"/>
    </row>
    <row r="82" spans="1:3" ht="12.75">
      <c r="A82" s="2537"/>
      <c r="B82" s="2160"/>
      <c r="C82" s="2160"/>
    </row>
    <row r="83" spans="1:3" ht="12.75">
      <c r="A83" s="2537"/>
      <c r="B83" s="2160"/>
      <c r="C83" s="2160"/>
    </row>
    <row r="84" spans="1:3" ht="12.75">
      <c r="A84" s="2537"/>
      <c r="B84" s="2160"/>
      <c r="C84" s="2160"/>
    </row>
    <row r="85" spans="1:3" ht="12.75">
      <c r="A85" s="2537"/>
      <c r="B85" s="2160"/>
      <c r="C85" s="2160"/>
    </row>
    <row r="86" spans="1:3" ht="12.75">
      <c r="A86" s="2537"/>
      <c r="B86" s="2160"/>
      <c r="C86" s="2160"/>
    </row>
    <row r="87" spans="1:3" ht="12.75">
      <c r="A87" s="2537"/>
      <c r="B87" s="2160"/>
      <c r="C87" s="2160"/>
    </row>
    <row r="88" spans="1:3" ht="12.75">
      <c r="A88" s="2537"/>
      <c r="B88" s="2160"/>
      <c r="C88" s="2160"/>
    </row>
    <row r="89" spans="1:3" ht="12.75">
      <c r="A89" s="2537"/>
      <c r="B89" s="2160"/>
      <c r="C89" s="2160"/>
    </row>
    <row r="90" spans="1:3" ht="12.75">
      <c r="A90" s="2537"/>
      <c r="B90" s="2160"/>
      <c r="C90" s="2160"/>
    </row>
    <row r="91" spans="1:3" ht="12.75">
      <c r="A91" s="2537"/>
      <c r="B91" s="2160"/>
      <c r="C91" s="2160"/>
    </row>
    <row r="92" spans="1:3" ht="12.75">
      <c r="A92" s="2537"/>
      <c r="B92" s="2160"/>
      <c r="C92" s="2160"/>
    </row>
    <row r="93" spans="1:3" ht="12.75">
      <c r="A93" s="2537"/>
      <c r="B93" s="2160"/>
      <c r="C93" s="2160"/>
    </row>
    <row r="94" spans="1:3" ht="12.75">
      <c r="A94" s="2537"/>
      <c r="B94" s="2160"/>
      <c r="C94" s="2160"/>
    </row>
    <row r="95" spans="1:3" ht="12.75">
      <c r="A95" s="2537"/>
      <c r="B95" s="2160"/>
      <c r="C95" s="2160"/>
    </row>
    <row r="96" spans="1:3" ht="12.75">
      <c r="A96" s="2537"/>
      <c r="B96" s="2160"/>
      <c r="C96" s="2160"/>
    </row>
    <row r="97" spans="1:3" ht="12.75">
      <c r="A97" s="2537"/>
      <c r="B97" s="2160"/>
      <c r="C97" s="2160"/>
    </row>
    <row r="98" spans="1:3" ht="12.75">
      <c r="A98" s="2537"/>
      <c r="B98" s="2160"/>
      <c r="C98" s="2160"/>
    </row>
    <row r="99" spans="1:3" ht="12.75">
      <c r="A99" s="2537"/>
      <c r="B99" s="2160"/>
      <c r="C99" s="2160"/>
    </row>
    <row r="100" spans="1:3" ht="12.75">
      <c r="A100" s="2537"/>
      <c r="B100" s="2160"/>
      <c r="C100" s="2160"/>
    </row>
    <row r="101" spans="1:3" ht="12.75">
      <c r="A101" s="2537"/>
      <c r="B101" s="2160"/>
      <c r="C101" s="2160"/>
    </row>
    <row r="102" spans="1:3" ht="12.75">
      <c r="A102" s="2537"/>
      <c r="B102" s="2160"/>
      <c r="C102" s="2160"/>
    </row>
    <row r="103" spans="1:3" ht="12.75">
      <c r="A103" s="2537"/>
      <c r="B103" s="2160"/>
      <c r="C103" s="2160"/>
    </row>
    <row r="104" spans="1:3" ht="12.75">
      <c r="A104" s="2537"/>
      <c r="B104" s="2160"/>
      <c r="C104" s="2160"/>
    </row>
    <row r="105" spans="1:3" ht="12.75">
      <c r="A105" s="2537"/>
      <c r="B105" s="2160"/>
      <c r="C105" s="2160"/>
    </row>
  </sheetData>
  <sheetProtection/>
  <mergeCells count="23">
    <mergeCell ref="A35:F35"/>
    <mergeCell ref="A16:B16"/>
    <mergeCell ref="A17:B17"/>
    <mergeCell ref="A18:B18"/>
    <mergeCell ref="B22:G22"/>
    <mergeCell ref="B21:I21"/>
    <mergeCell ref="A24:B24"/>
    <mergeCell ref="A27:F27"/>
    <mergeCell ref="A28:C28"/>
    <mergeCell ref="H30:I30"/>
    <mergeCell ref="H24:H25"/>
    <mergeCell ref="A29:C29"/>
    <mergeCell ref="A31:B31"/>
    <mergeCell ref="A34:C34"/>
    <mergeCell ref="A14:B14"/>
    <mergeCell ref="A15:B15"/>
    <mergeCell ref="F1:I1"/>
    <mergeCell ref="A7:B7"/>
    <mergeCell ref="A12:B12"/>
    <mergeCell ref="A13:B13"/>
    <mergeCell ref="A9:B9"/>
    <mergeCell ref="A11:B11"/>
    <mergeCell ref="A10:B10"/>
  </mergeCells>
  <printOptions/>
  <pageMargins left="0.5905511811023623" right="0.5905511811023623" top="0.5905511811023623" bottom="0.5905511811023623" header="0.5905511811023623" footer="0.5905511811023623"/>
  <pageSetup horizontalDpi="600" verticalDpi="600" orientation="portrait" paperSize="9" scale="65"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I79"/>
  <sheetViews>
    <sheetView showGridLines="0" tabSelected="1" view="pageBreakPreview" zoomScale="75" zoomScaleNormal="75" zoomScaleSheetLayoutView="75" zoomScalePageLayoutView="0" workbookViewId="0" topLeftCell="A3">
      <selection activeCell="A84" sqref="A84"/>
    </sheetView>
  </sheetViews>
  <sheetFormatPr defaultColWidth="8.00390625" defaultRowHeight="14.25"/>
  <cols>
    <col min="1" max="1" width="4.75390625" style="9" customWidth="1"/>
    <col min="2" max="2" width="32.875" style="4" customWidth="1"/>
    <col min="3" max="3" width="13.625" style="4" customWidth="1"/>
    <col min="4" max="4" width="13.875" style="4" customWidth="1"/>
    <col min="5" max="5" width="16.25390625" style="4" customWidth="1"/>
    <col min="6" max="6" width="15.50390625" style="4" customWidth="1"/>
    <col min="7" max="7" width="15.75390625" style="4" customWidth="1"/>
    <col min="8" max="8" width="12.50390625" style="4" customWidth="1"/>
    <col min="9" max="9" width="13.75390625" style="4" customWidth="1"/>
    <col min="10" max="10" width="11.375" style="4" customWidth="1"/>
    <col min="11" max="13" width="11.75390625" style="4" customWidth="1"/>
    <col min="14" max="14" width="12.125" style="4" customWidth="1"/>
    <col min="15" max="15" width="13.25390625" style="4" customWidth="1"/>
    <col min="16" max="16384" width="8.00390625" style="4" customWidth="1"/>
  </cols>
  <sheetData>
    <row r="1" spans="1:8" ht="14.25">
      <c r="A1" s="224" t="s">
        <v>1571</v>
      </c>
      <c r="G1" s="2667" t="s">
        <v>257</v>
      </c>
      <c r="H1" s="2668"/>
    </row>
    <row r="2" spans="1:9" ht="12.75">
      <c r="A2" s="18"/>
      <c r="I2" s="19"/>
    </row>
    <row r="3" spans="1:8" ht="14.25">
      <c r="A3" s="8" t="s">
        <v>745</v>
      </c>
      <c r="B3" s="17"/>
      <c r="C3" s="17"/>
      <c r="D3" s="17"/>
      <c r="E3" s="17"/>
      <c r="H3" s="22"/>
    </row>
    <row r="4" spans="1:8" ht="14.25">
      <c r="A4" s="23"/>
      <c r="B4" s="17"/>
      <c r="C4" s="17"/>
      <c r="D4" s="17"/>
      <c r="E4" s="17"/>
      <c r="F4" s="22"/>
      <c r="G4" s="22"/>
      <c r="H4" s="22"/>
    </row>
    <row r="5" spans="1:2" ht="15" customHeight="1">
      <c r="A5" s="25" t="s">
        <v>1544</v>
      </c>
      <c r="B5" s="17"/>
    </row>
    <row r="6" spans="1:2" ht="12.75">
      <c r="A6" s="25"/>
      <c r="B6" s="17"/>
    </row>
    <row r="7" spans="1:2" ht="12.75">
      <c r="A7" s="2669">
        <v>2008</v>
      </c>
      <c r="B7" s="2669"/>
    </row>
    <row r="8" spans="1:8" ht="60" customHeight="1">
      <c r="A8" s="1815" t="s">
        <v>533</v>
      </c>
      <c r="B8" s="1815"/>
      <c r="C8" s="2665" t="s">
        <v>459</v>
      </c>
      <c r="D8" s="2665" t="s">
        <v>1111</v>
      </c>
      <c r="E8" s="2665" t="s">
        <v>143</v>
      </c>
      <c r="F8" s="2665" t="s">
        <v>1325</v>
      </c>
      <c r="G8" s="2665" t="s">
        <v>460</v>
      </c>
      <c r="H8" s="2665" t="s">
        <v>218</v>
      </c>
    </row>
    <row r="9" spans="1:8" ht="42" customHeight="1">
      <c r="A9" s="1815"/>
      <c r="B9" s="1815"/>
      <c r="C9" s="2666"/>
      <c r="D9" s="2666"/>
      <c r="E9" s="2666"/>
      <c r="F9" s="2666"/>
      <c r="G9" s="2666"/>
      <c r="H9" s="2666"/>
    </row>
    <row r="10" spans="1:8" ht="6" customHeight="1">
      <c r="A10" s="1815"/>
      <c r="B10" s="1815"/>
      <c r="C10" s="1887"/>
      <c r="D10" s="526"/>
      <c r="E10" s="1887"/>
      <c r="F10" s="1887"/>
      <c r="G10" s="1887"/>
      <c r="H10" s="13"/>
    </row>
    <row r="11" spans="1:8" ht="14.25">
      <c r="A11" s="2661"/>
      <c r="B11" s="2670"/>
      <c r="C11" s="3" t="s">
        <v>365</v>
      </c>
      <c r="D11" s="3" t="s">
        <v>1094</v>
      </c>
      <c r="E11" s="3" t="s">
        <v>1094</v>
      </c>
      <c r="F11" s="3" t="s">
        <v>1094</v>
      </c>
      <c r="G11" s="3" t="s">
        <v>1094</v>
      </c>
      <c r="H11" s="117" t="s">
        <v>556</v>
      </c>
    </row>
    <row r="12" spans="1:8" ht="15">
      <c r="A12" s="2673" t="s">
        <v>1399</v>
      </c>
      <c r="B12" s="2674"/>
      <c r="C12" s="30" t="s">
        <v>1400</v>
      </c>
      <c r="D12" s="30" t="s">
        <v>1400</v>
      </c>
      <c r="E12" s="30" t="s">
        <v>1400</v>
      </c>
      <c r="F12" s="30" t="s">
        <v>1400</v>
      </c>
      <c r="G12" s="30" t="s">
        <v>1400</v>
      </c>
      <c r="H12" s="30" t="s">
        <v>1400</v>
      </c>
    </row>
    <row r="13" spans="1:2" ht="13.5" customHeight="1">
      <c r="A13" s="2671"/>
      <c r="B13" s="2672"/>
    </row>
    <row r="14" spans="1:8" ht="13.5" customHeight="1">
      <c r="A14" s="2661" t="s">
        <v>58</v>
      </c>
      <c r="B14" s="2662"/>
      <c r="C14" s="2017">
        <v>2961</v>
      </c>
      <c r="D14" s="2017">
        <v>-5127</v>
      </c>
      <c r="E14" s="2017">
        <v>656</v>
      </c>
      <c r="F14" s="2017">
        <v>-15</v>
      </c>
      <c r="G14" s="2018">
        <v>-581</v>
      </c>
      <c r="H14" s="2018">
        <f>SUM(C14:G14)</f>
        <v>-2106</v>
      </c>
    </row>
    <row r="15" spans="1:8" ht="14.25">
      <c r="A15" s="2659" t="s">
        <v>461</v>
      </c>
      <c r="B15" s="2660"/>
      <c r="C15" s="2019">
        <v>-765</v>
      </c>
      <c r="D15" s="2020">
        <v>1411</v>
      </c>
      <c r="E15" s="2019"/>
      <c r="F15" s="2019">
        <v>3</v>
      </c>
      <c r="G15" s="2019">
        <v>122</v>
      </c>
      <c r="H15" s="2021">
        <f>SUM(C15:G15)</f>
        <v>771</v>
      </c>
    </row>
    <row r="16" spans="1:8" ht="14.25">
      <c r="A16" s="2661" t="s">
        <v>57</v>
      </c>
      <c r="B16" s="2662"/>
      <c r="C16" s="2017">
        <f aca="true" t="shared" si="0" ref="C16:H16">SUM(C14:C15)</f>
        <v>2196</v>
      </c>
      <c r="D16" s="2017">
        <f t="shared" si="0"/>
        <v>-3716</v>
      </c>
      <c r="E16" s="2017">
        <f t="shared" si="0"/>
        <v>656</v>
      </c>
      <c r="F16" s="2017">
        <f t="shared" si="0"/>
        <v>-12</v>
      </c>
      <c r="G16" s="2017">
        <f t="shared" si="0"/>
        <v>-459</v>
      </c>
      <c r="H16" s="2017">
        <f t="shared" si="0"/>
        <v>-1335</v>
      </c>
    </row>
    <row r="17" spans="1:8" ht="14.25">
      <c r="A17" s="2659" t="s">
        <v>462</v>
      </c>
      <c r="B17" s="2660"/>
      <c r="C17" s="2022">
        <v>-5</v>
      </c>
      <c r="D17" s="2022">
        <v>1</v>
      </c>
      <c r="E17" s="2022"/>
      <c r="F17" s="2022"/>
      <c r="G17" s="2022">
        <v>1</v>
      </c>
      <c r="H17" s="2021">
        <f>SUM(C17:G17)</f>
        <v>-3</v>
      </c>
    </row>
    <row r="18" spans="1:8" ht="14.25">
      <c r="A18" s="2661" t="s">
        <v>144</v>
      </c>
      <c r="B18" s="2662"/>
      <c r="C18" s="2017">
        <f aca="true" t="shared" si="1" ref="C18:H18">SUM(C16:C17)</f>
        <v>2191</v>
      </c>
      <c r="D18" s="2017">
        <f t="shared" si="1"/>
        <v>-3715</v>
      </c>
      <c r="E18" s="2017">
        <f t="shared" si="1"/>
        <v>656</v>
      </c>
      <c r="F18" s="2017">
        <f t="shared" si="1"/>
        <v>-12</v>
      </c>
      <c r="G18" s="2017">
        <f t="shared" si="1"/>
        <v>-458</v>
      </c>
      <c r="H18" s="2017">
        <f t="shared" si="1"/>
        <v>-1338</v>
      </c>
    </row>
    <row r="19" spans="1:8" ht="38.25" customHeight="1" thickBot="1">
      <c r="A19" s="2663" t="s">
        <v>463</v>
      </c>
      <c r="B19" s="2664"/>
      <c r="C19" s="1893">
        <v>88.6</v>
      </c>
      <c r="D19" s="1893">
        <v>-150.3</v>
      </c>
      <c r="E19" s="1893">
        <v>26.6</v>
      </c>
      <c r="F19" s="1893">
        <v>-0.5</v>
      </c>
      <c r="G19" s="1893">
        <v>-18.5</v>
      </c>
      <c r="H19" s="1893">
        <v>-54.1</v>
      </c>
    </row>
    <row r="20" spans="1:2" ht="14.25">
      <c r="A20" s="2661"/>
      <c r="B20" s="2662"/>
    </row>
    <row r="21" ht="12.75">
      <c r="A21" s="168" t="s">
        <v>1403</v>
      </c>
    </row>
    <row r="22" ht="12.75">
      <c r="A22" s="168"/>
    </row>
    <row r="23" spans="1:9" ht="30" customHeight="1">
      <c r="A23" s="497" t="s">
        <v>1404</v>
      </c>
      <c r="B23" s="2677" t="s">
        <v>1339</v>
      </c>
      <c r="C23" s="2677"/>
      <c r="D23" s="2677"/>
      <c r="E23" s="2677"/>
      <c r="F23" s="2677"/>
      <c r="G23" s="2677"/>
      <c r="H23" s="2677"/>
      <c r="I23" s="1817"/>
    </row>
    <row r="24" spans="1:9" ht="40.5" customHeight="1">
      <c r="A24" s="558" t="s">
        <v>1405</v>
      </c>
      <c r="B24" s="2677" t="s">
        <v>1456</v>
      </c>
      <c r="C24" s="2677"/>
      <c r="D24" s="2677"/>
      <c r="E24" s="2677"/>
      <c r="F24" s="2677"/>
      <c r="G24" s="2677"/>
      <c r="H24" s="2677"/>
      <c r="I24" s="1817"/>
    </row>
    <row r="25" spans="1:9" ht="18.75" customHeight="1">
      <c r="A25" s="558" t="s">
        <v>864</v>
      </c>
      <c r="B25" s="2677" t="s">
        <v>1503</v>
      </c>
      <c r="C25" s="2677"/>
      <c r="D25" s="2677"/>
      <c r="E25" s="2677"/>
      <c r="F25" s="2677"/>
      <c r="G25" s="2677"/>
      <c r="H25" s="2677"/>
      <c r="I25" s="16"/>
    </row>
    <row r="26" spans="1:9" ht="15" customHeight="1">
      <c r="A26" s="558"/>
      <c r="B26" s="154"/>
      <c r="C26" s="154"/>
      <c r="D26" s="154"/>
      <c r="E26" s="154"/>
      <c r="F26" s="154"/>
      <c r="G26" s="154"/>
      <c r="H26" s="154"/>
      <c r="I26" s="16"/>
    </row>
    <row r="27" spans="1:7" ht="12.75" customHeight="1">
      <c r="A27" s="2680" t="s">
        <v>1626</v>
      </c>
      <c r="B27" s="2666"/>
      <c r="C27" s="14"/>
      <c r="G27" s="2678" t="s">
        <v>259</v>
      </c>
    </row>
    <row r="28" spans="1:8" ht="27" customHeight="1">
      <c r="A28" s="2681"/>
      <c r="B28" s="2682"/>
      <c r="C28" s="1818"/>
      <c r="D28" s="29"/>
      <c r="E28" s="29"/>
      <c r="F28" s="160"/>
      <c r="G28" s="2679"/>
      <c r="H28" s="1819">
        <v>2008</v>
      </c>
    </row>
    <row r="29" spans="1:8" ht="12.75">
      <c r="A29" s="4"/>
      <c r="B29" s="1820"/>
      <c r="C29" s="1798"/>
      <c r="F29" s="26"/>
      <c r="G29" s="26"/>
      <c r="H29" s="1821"/>
    </row>
    <row r="30" spans="1:8" ht="13.5" customHeight="1">
      <c r="A30" s="2661" t="s">
        <v>110</v>
      </c>
      <c r="B30" s="2683"/>
      <c r="C30" s="2683"/>
      <c r="D30" s="2683"/>
      <c r="E30" s="2683"/>
      <c r="F30" s="772"/>
      <c r="G30" s="601" t="s">
        <v>464</v>
      </c>
      <c r="H30" s="1821" t="s">
        <v>1627</v>
      </c>
    </row>
    <row r="31" spans="1:8" s="38" customFormat="1" ht="12.75" customHeight="1">
      <c r="A31" s="2661" t="s">
        <v>1629</v>
      </c>
      <c r="B31" s="2683"/>
      <c r="C31" s="1293"/>
      <c r="D31" s="584"/>
      <c r="E31" s="584"/>
      <c r="F31" s="511"/>
      <c r="G31" s="511">
        <v>13</v>
      </c>
      <c r="H31" s="1822" t="s">
        <v>1630</v>
      </c>
    </row>
    <row r="32" spans="1:8" ht="19.5" customHeight="1">
      <c r="A32" s="2659" t="s">
        <v>1626</v>
      </c>
      <c r="B32" s="2675"/>
      <c r="C32" s="1519"/>
      <c r="D32" s="2010"/>
      <c r="E32" s="2010"/>
      <c r="F32" s="1823"/>
      <c r="G32" s="1823"/>
      <c r="H32" s="1824">
        <f>2191/14600</f>
        <v>0.15006849315068493</v>
      </c>
    </row>
    <row r="33" spans="1:8" ht="18.75" customHeight="1">
      <c r="A33" s="4"/>
      <c r="B33" s="572"/>
      <c r="C33" s="572"/>
      <c r="F33" s="1825"/>
      <c r="G33" s="2676"/>
      <c r="H33" s="2676"/>
    </row>
    <row r="34" spans="1:8" ht="14.25">
      <c r="A34" s="2680" t="s">
        <v>1632</v>
      </c>
      <c r="B34" s="2666"/>
      <c r="C34" s="572"/>
      <c r="F34" s="1825"/>
      <c r="G34" s="131"/>
      <c r="H34" s="131"/>
    </row>
    <row r="35" spans="1:8" ht="16.5" customHeight="1">
      <c r="A35" s="2681"/>
      <c r="B35" s="2682"/>
      <c r="C35" s="1889"/>
      <c r="D35" s="29"/>
      <c r="E35" s="29"/>
      <c r="F35" s="1827"/>
      <c r="G35" s="197"/>
      <c r="H35" s="197">
        <v>2008</v>
      </c>
    </row>
    <row r="36" spans="1:8" ht="12.75">
      <c r="A36" s="4"/>
      <c r="B36" s="1820"/>
      <c r="C36" s="572"/>
      <c r="D36" s="38"/>
      <c r="E36" s="38"/>
      <c r="F36" s="1567"/>
      <c r="G36" s="510"/>
      <c r="H36" s="510"/>
    </row>
    <row r="37" spans="1:8" s="38" customFormat="1" ht="14.25">
      <c r="A37" s="2661" t="s">
        <v>1633</v>
      </c>
      <c r="B37" s="2683"/>
      <c r="C37" s="1293"/>
      <c r="D37" s="584"/>
      <c r="F37" s="511"/>
      <c r="G37" s="511">
        <v>8</v>
      </c>
      <c r="H37" s="1826" t="s">
        <v>1634</v>
      </c>
    </row>
    <row r="38" spans="1:8" ht="24" customHeight="1">
      <c r="A38" s="2659" t="s">
        <v>114</v>
      </c>
      <c r="B38" s="2675"/>
      <c r="C38" s="2675"/>
      <c r="D38" s="2675"/>
      <c r="E38" s="1892"/>
      <c r="F38" s="1892"/>
      <c r="G38" s="1827"/>
      <c r="H38" s="1828" t="s">
        <v>1635</v>
      </c>
    </row>
    <row r="39" spans="1:7" ht="12.75">
      <c r="A39" s="572"/>
      <c r="F39" s="1825"/>
      <c r="G39" s="1829"/>
    </row>
    <row r="40" spans="1:2" ht="12.75">
      <c r="A40" s="1830" t="s">
        <v>900</v>
      </c>
      <c r="B40" s="572"/>
    </row>
    <row r="41" spans="1:2" ht="12.75">
      <c r="A41" s="572" t="s">
        <v>465</v>
      </c>
      <c r="B41" s="1831" t="s">
        <v>466</v>
      </c>
    </row>
    <row r="79" ht="12.75">
      <c r="C79" s="4" t="s">
        <v>272</v>
      </c>
    </row>
  </sheetData>
  <sheetProtection/>
  <mergeCells count="32">
    <mergeCell ref="A27:B27"/>
    <mergeCell ref="A28:B28"/>
    <mergeCell ref="A30:E30"/>
    <mergeCell ref="A31:B31"/>
    <mergeCell ref="A38:D38"/>
    <mergeCell ref="G33:H33"/>
    <mergeCell ref="B23:H23"/>
    <mergeCell ref="B24:H24"/>
    <mergeCell ref="B25:H25"/>
    <mergeCell ref="G27:G28"/>
    <mergeCell ref="A32:B32"/>
    <mergeCell ref="A34:B34"/>
    <mergeCell ref="A35:B35"/>
    <mergeCell ref="A37:B37"/>
    <mergeCell ref="H8:H9"/>
    <mergeCell ref="A16:B16"/>
    <mergeCell ref="G1:H1"/>
    <mergeCell ref="A7:B7"/>
    <mergeCell ref="A14:B14"/>
    <mergeCell ref="A15:B15"/>
    <mergeCell ref="A11:B11"/>
    <mergeCell ref="A13:B13"/>
    <mergeCell ref="A12:B12"/>
    <mergeCell ref="C8:C9"/>
    <mergeCell ref="A17:B17"/>
    <mergeCell ref="A18:B18"/>
    <mergeCell ref="A19:B19"/>
    <mergeCell ref="A20:B20"/>
    <mergeCell ref="F8:F9"/>
    <mergeCell ref="G8:G9"/>
    <mergeCell ref="D8:D9"/>
    <mergeCell ref="E8:E9"/>
  </mergeCells>
  <printOptions/>
  <pageMargins left="0.5905511811023623" right="0.5905511811023623" top="0.5905511811023623" bottom="0.5905511811023623" header="0.5905511811023623" footer="0.5905511811023623"/>
  <pageSetup horizontalDpi="600" verticalDpi="600" orientation="portrait" paperSize="9" scale="65" r:id="rId1"/>
  <headerFooter alignWithMargins="0">
    <oddFooter>&amp;R&amp;P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E105"/>
  <sheetViews>
    <sheetView showGridLines="0" tabSelected="1" view="pageBreakPreview" zoomScale="75" zoomScaleNormal="75" zoomScaleSheetLayoutView="75" zoomScalePageLayoutView="0" workbookViewId="0" topLeftCell="A1">
      <selection activeCell="A84" sqref="A84"/>
    </sheetView>
  </sheetViews>
  <sheetFormatPr defaultColWidth="8.75390625" defaultRowHeight="14.25"/>
  <cols>
    <col min="1" max="1" width="6.125" style="204" customWidth="1"/>
    <col min="2" max="2" width="64.25390625" style="204" customWidth="1"/>
    <col min="3" max="3" width="11.75390625" style="204" customWidth="1"/>
    <col min="4" max="4" width="10.50390625" style="204" customWidth="1"/>
    <col min="5" max="5" width="8.625" style="204" customWidth="1"/>
    <col min="6" max="16384" width="8.75390625" style="204" customWidth="1"/>
  </cols>
  <sheetData>
    <row r="1" spans="1:5" ht="12.75">
      <c r="A1" s="2304" t="s">
        <v>1571</v>
      </c>
      <c r="B1" s="2371"/>
      <c r="C1" s="2160"/>
      <c r="D1" s="2667" t="s">
        <v>571</v>
      </c>
      <c r="E1" s="2667"/>
    </row>
    <row r="2" spans="1:5" ht="12.75">
      <c r="A2" s="2160"/>
      <c r="B2" s="2160"/>
      <c r="C2" s="2160"/>
      <c r="D2" s="17"/>
      <c r="E2" s="17"/>
    </row>
    <row r="3" spans="1:5" ht="12.75">
      <c r="A3" s="2159" t="s">
        <v>745</v>
      </c>
      <c r="B3" s="2160"/>
      <c r="C3" s="2160"/>
      <c r="D3" s="17"/>
      <c r="E3" s="17"/>
    </row>
    <row r="4" spans="1:5" ht="12.75">
      <c r="A4" s="2161"/>
      <c r="B4" s="2160"/>
      <c r="C4" s="2160"/>
      <c r="D4" s="17"/>
      <c r="E4" s="17"/>
    </row>
    <row r="5" spans="1:5" ht="12.75">
      <c r="A5" s="2218" t="s">
        <v>1554</v>
      </c>
      <c r="B5" s="2160"/>
      <c r="C5" s="2160"/>
      <c r="D5" s="17"/>
      <c r="E5" s="17"/>
    </row>
    <row r="6" spans="1:5" ht="12.75">
      <c r="A6" s="2159"/>
      <c r="B6" s="2160"/>
      <c r="C6" s="2160"/>
      <c r="D6" s="211"/>
      <c r="E6" s="211"/>
    </row>
    <row r="7" spans="1:5" ht="27" customHeight="1">
      <c r="A7" s="2978"/>
      <c r="B7" s="2978"/>
      <c r="C7" s="2980" t="s">
        <v>259</v>
      </c>
      <c r="D7" s="26">
        <v>2008</v>
      </c>
      <c r="E7" s="857">
        <v>2007</v>
      </c>
    </row>
    <row r="8" spans="1:5" ht="12" customHeight="1">
      <c r="A8" s="2979"/>
      <c r="B8" s="2979"/>
      <c r="C8" s="2981"/>
      <c r="D8" s="30" t="s">
        <v>1400</v>
      </c>
      <c r="E8" s="220" t="s">
        <v>1400</v>
      </c>
    </row>
    <row r="9" spans="1:5" ht="12.75">
      <c r="A9" s="2159" t="s">
        <v>1408</v>
      </c>
      <c r="B9" s="2160"/>
      <c r="C9" s="2160"/>
      <c r="D9" s="228"/>
      <c r="E9" s="228"/>
    </row>
    <row r="10" spans="1:5" ht="14.25" customHeight="1">
      <c r="A10" s="2977" t="s">
        <v>1303</v>
      </c>
      <c r="B10" s="2919"/>
      <c r="C10" s="2224">
        <v>17.1</v>
      </c>
      <c r="D10" s="725">
        <v>321</v>
      </c>
      <c r="E10" s="858">
        <v>189</v>
      </c>
    </row>
    <row r="11" spans="1:5" ht="14.25" customHeight="1">
      <c r="A11" s="2160" t="s">
        <v>333</v>
      </c>
      <c r="B11" s="2160"/>
      <c r="C11" s="2224">
        <v>19</v>
      </c>
      <c r="D11" s="725">
        <v>52</v>
      </c>
      <c r="E11" s="723">
        <v>72</v>
      </c>
    </row>
    <row r="12" spans="1:5" ht="14.25" customHeight="1">
      <c r="A12" s="2160" t="s">
        <v>587</v>
      </c>
      <c r="B12" s="2160"/>
      <c r="C12" s="2519"/>
      <c r="D12" s="725">
        <v>-26</v>
      </c>
      <c r="E12" s="858">
        <v>-15</v>
      </c>
    </row>
    <row r="13" spans="1:5" ht="14.25" customHeight="1">
      <c r="A13" s="2306" t="s">
        <v>556</v>
      </c>
      <c r="B13" s="2306"/>
      <c r="C13" s="2520"/>
      <c r="D13" s="802">
        <f>SUM(D10:D12)</f>
        <v>347</v>
      </c>
      <c r="E13" s="803">
        <f>SUM(E10:E12)</f>
        <v>246</v>
      </c>
    </row>
    <row r="14" spans="1:5" s="126" customFormat="1" ht="12.75">
      <c r="A14" s="2521" t="s">
        <v>353</v>
      </c>
      <c r="B14" s="2451"/>
      <c r="C14" s="2451"/>
      <c r="D14" s="806"/>
      <c r="E14" s="871"/>
    </row>
    <row r="15" spans="1:5" ht="12.75">
      <c r="A15" s="2078" t="s">
        <v>590</v>
      </c>
      <c r="B15" s="2078"/>
      <c r="C15" s="2078">
        <v>17.1</v>
      </c>
      <c r="D15" s="804">
        <v>406</v>
      </c>
      <c r="E15" s="859">
        <v>444</v>
      </c>
    </row>
    <row r="16" spans="1:5" ht="12.75">
      <c r="A16" s="2078" t="s">
        <v>334</v>
      </c>
      <c r="B16" s="2078"/>
      <c r="C16" s="2078">
        <v>19</v>
      </c>
      <c r="D16" s="804">
        <v>10</v>
      </c>
      <c r="E16" s="859">
        <v>13</v>
      </c>
    </row>
    <row r="17" spans="1:5" ht="12.75">
      <c r="A17" s="2078" t="s">
        <v>1624</v>
      </c>
      <c r="B17" s="2078"/>
      <c r="C17" s="2078">
        <v>19</v>
      </c>
      <c r="D17" s="804">
        <v>-3</v>
      </c>
      <c r="E17" s="859">
        <v>-5</v>
      </c>
    </row>
    <row r="18" spans="1:5" ht="12.75">
      <c r="A18" s="2522" t="s">
        <v>556</v>
      </c>
      <c r="B18" s="2522"/>
      <c r="C18" s="2522"/>
      <c r="D18" s="805">
        <f>SUM(D15:D17)</f>
        <v>413</v>
      </c>
      <c r="E18" s="860">
        <f>SUM(E15:E17)</f>
        <v>452</v>
      </c>
    </row>
    <row r="19" spans="1:5" ht="12.75">
      <c r="A19" s="2428" t="s">
        <v>352</v>
      </c>
      <c r="B19" s="2078"/>
      <c r="C19" s="2078"/>
      <c r="D19" s="804"/>
      <c r="E19" s="859"/>
    </row>
    <row r="20" spans="1:5" ht="12.75">
      <c r="A20" s="2078" t="s">
        <v>367</v>
      </c>
      <c r="B20" s="2078"/>
      <c r="C20" s="2078">
        <v>17.1</v>
      </c>
      <c r="D20" s="804">
        <v>545</v>
      </c>
      <c r="E20" s="859">
        <v>524</v>
      </c>
    </row>
    <row r="21" spans="1:5" ht="12.75">
      <c r="A21" s="2523" t="s">
        <v>822</v>
      </c>
      <c r="B21" s="2523"/>
      <c r="C21" s="2523"/>
      <c r="D21" s="807">
        <v>44</v>
      </c>
      <c r="E21" s="906">
        <v>4</v>
      </c>
    </row>
    <row r="22" spans="1:5" ht="12.75">
      <c r="A22" s="2078"/>
      <c r="B22" s="2078"/>
      <c r="C22" s="2078"/>
      <c r="D22" s="804">
        <f>SUM(D20:D21)</f>
        <v>589</v>
      </c>
      <c r="E22" s="859">
        <f>SUM(E20:E21)</f>
        <v>528</v>
      </c>
    </row>
    <row r="23" spans="1:5" ht="12.75">
      <c r="A23" s="2078" t="s">
        <v>369</v>
      </c>
      <c r="B23" s="2078"/>
      <c r="C23" s="2078">
        <v>19</v>
      </c>
      <c r="D23" s="804">
        <v>286</v>
      </c>
      <c r="E23" s="859">
        <v>254</v>
      </c>
    </row>
    <row r="24" spans="1:5" ht="12.75">
      <c r="A24" s="2522" t="s">
        <v>556</v>
      </c>
      <c r="B24" s="2522"/>
      <c r="C24" s="2522"/>
      <c r="D24" s="805">
        <f>SUM(D22:D23)</f>
        <v>875</v>
      </c>
      <c r="E24" s="860">
        <f>SUM(E22:E23)</f>
        <v>782</v>
      </c>
    </row>
    <row r="25" spans="1:5" ht="12.75">
      <c r="A25" s="2428" t="s">
        <v>371</v>
      </c>
      <c r="B25" s="2078"/>
      <c r="C25" s="2078"/>
      <c r="D25" s="804"/>
      <c r="E25" s="859"/>
    </row>
    <row r="26" spans="1:5" ht="12.75">
      <c r="A26" s="2078" t="s">
        <v>1387</v>
      </c>
      <c r="B26" s="2078"/>
      <c r="C26" s="2078"/>
      <c r="D26" s="804">
        <v>89</v>
      </c>
      <c r="E26" s="859">
        <v>86</v>
      </c>
    </row>
    <row r="27" spans="1:5" ht="12.75">
      <c r="A27" s="2078" t="s">
        <v>905</v>
      </c>
      <c r="B27" s="2078"/>
      <c r="C27" s="2078"/>
      <c r="D27" s="804">
        <v>-172</v>
      </c>
      <c r="E27" s="859">
        <v>-168</v>
      </c>
    </row>
    <row r="28" spans="1:5" ht="12.75">
      <c r="A28" s="2078" t="s">
        <v>906</v>
      </c>
      <c r="B28" s="2078"/>
      <c r="C28" s="2078"/>
      <c r="D28" s="804"/>
      <c r="E28" s="859"/>
    </row>
    <row r="29" spans="1:5" ht="12.75">
      <c r="A29" s="2436" t="s">
        <v>907</v>
      </c>
      <c r="B29" s="2078"/>
      <c r="C29" s="2078"/>
      <c r="D29" s="804">
        <v>-130</v>
      </c>
      <c r="E29" s="859">
        <v>-129</v>
      </c>
    </row>
    <row r="30" spans="1:5" ht="12.75">
      <c r="A30" s="2436" t="s">
        <v>908</v>
      </c>
      <c r="B30" s="2078"/>
      <c r="C30" s="2078"/>
      <c r="D30" s="804">
        <v>-41</v>
      </c>
      <c r="E30" s="859">
        <v>-38</v>
      </c>
    </row>
    <row r="31" spans="1:5" ht="12.75">
      <c r="A31" s="2078" t="s">
        <v>909</v>
      </c>
      <c r="B31" s="2078"/>
      <c r="C31" s="2078"/>
      <c r="D31" s="804">
        <v>-6</v>
      </c>
      <c r="E31" s="859">
        <v>-11</v>
      </c>
    </row>
    <row r="32" spans="1:5" ht="12.75">
      <c r="A32" s="2522" t="s">
        <v>556</v>
      </c>
      <c r="B32" s="2522"/>
      <c r="C32" s="2522"/>
      <c r="D32" s="805">
        <f>SUM(D26:D31)</f>
        <v>-260</v>
      </c>
      <c r="E32" s="860">
        <f>SUM(E26:E31)</f>
        <v>-260</v>
      </c>
    </row>
    <row r="33" spans="1:5" ht="12.75">
      <c r="A33" s="2522" t="s">
        <v>891</v>
      </c>
      <c r="B33" s="2522"/>
      <c r="C33" s="2522"/>
      <c r="D33" s="805">
        <v>-28</v>
      </c>
      <c r="E33" s="860">
        <v>-19</v>
      </c>
    </row>
    <row r="34" spans="1:5" ht="6" customHeight="1">
      <c r="A34" s="2451"/>
      <c r="B34" s="2451"/>
      <c r="C34" s="2451"/>
      <c r="D34" s="806"/>
      <c r="E34" s="871"/>
    </row>
    <row r="35" spans="1:5" ht="12.75">
      <c r="A35" s="2428" t="s">
        <v>771</v>
      </c>
      <c r="B35" s="2078"/>
      <c r="C35" s="2078"/>
      <c r="D35" s="804">
        <f>+D13+D18+D24+D32+D33</f>
        <v>1347</v>
      </c>
      <c r="E35" s="859">
        <f>+E13+E18+E24+E32+E33</f>
        <v>1201</v>
      </c>
    </row>
    <row r="36" spans="1:5" ht="12.75">
      <c r="A36" s="2078" t="s">
        <v>1269</v>
      </c>
      <c r="B36" s="2078"/>
      <c r="C36" s="2078"/>
      <c r="D36" s="804">
        <v>-1783</v>
      </c>
      <c r="E36" s="859">
        <v>-137</v>
      </c>
    </row>
    <row r="37" spans="1:5" ht="12.75">
      <c r="A37" s="2078" t="s">
        <v>1325</v>
      </c>
      <c r="B37" s="2078"/>
      <c r="C37" s="2078">
        <v>24</v>
      </c>
      <c r="D37" s="804">
        <v>-14</v>
      </c>
      <c r="E37" s="859">
        <v>-1</v>
      </c>
    </row>
    <row r="38" spans="1:5" ht="12.75">
      <c r="A38" s="2524" t="s">
        <v>1555</v>
      </c>
      <c r="B38" s="2522"/>
      <c r="C38" s="2522">
        <v>15</v>
      </c>
      <c r="D38" s="805">
        <f>SUM(D35:D37)</f>
        <v>-450</v>
      </c>
      <c r="E38" s="860">
        <f>SUM(E35:E37)</f>
        <v>1063</v>
      </c>
    </row>
    <row r="39" spans="1:3" ht="12.75">
      <c r="A39" s="2078"/>
      <c r="B39" s="2078"/>
      <c r="C39" s="2078"/>
    </row>
    <row r="40" spans="1:3" ht="12.75">
      <c r="A40" s="2078"/>
      <c r="B40" s="2078"/>
      <c r="C40" s="2078"/>
    </row>
    <row r="41" spans="1:3" ht="12.75">
      <c r="A41" s="2078"/>
      <c r="B41" s="2078"/>
      <c r="C41" s="2078"/>
    </row>
    <row r="42" spans="1:3" ht="12.75">
      <c r="A42" s="2078"/>
      <c r="B42" s="2078"/>
      <c r="C42" s="2078"/>
    </row>
    <row r="43" spans="1:3" ht="12.75">
      <c r="A43" s="2078"/>
      <c r="B43" s="2078"/>
      <c r="C43" s="2078"/>
    </row>
    <row r="44" spans="1:3" ht="12.75">
      <c r="A44" s="2078"/>
      <c r="B44" s="2078"/>
      <c r="C44" s="2078"/>
    </row>
    <row r="45" spans="1:3" ht="12.75">
      <c r="A45" s="2078"/>
      <c r="B45" s="2078"/>
      <c r="C45" s="2078"/>
    </row>
    <row r="46" spans="1:3" ht="12.75">
      <c r="A46" s="2078"/>
      <c r="B46" s="2078"/>
      <c r="C46" s="2078"/>
    </row>
    <row r="47" spans="1:3" ht="12.75">
      <c r="A47" s="2078"/>
      <c r="B47" s="2078"/>
      <c r="C47" s="2078"/>
    </row>
    <row r="48" spans="1:3" ht="12.75">
      <c r="A48" s="2078"/>
      <c r="B48" s="2078"/>
      <c r="C48" s="2078"/>
    </row>
    <row r="49" spans="1:3" ht="12.75">
      <c r="A49" s="2078"/>
      <c r="B49" s="2078"/>
      <c r="C49" s="2078"/>
    </row>
    <row r="50" spans="1:3" ht="12.75">
      <c r="A50" s="2078"/>
      <c r="B50" s="2078"/>
      <c r="C50" s="2078"/>
    </row>
    <row r="51" spans="1:3" ht="12.75">
      <c r="A51" s="2078"/>
      <c r="B51" s="2078"/>
      <c r="C51" s="2078"/>
    </row>
    <row r="52" spans="1:3" ht="12.75">
      <c r="A52" s="2078"/>
      <c r="B52" s="2078"/>
      <c r="C52" s="2078"/>
    </row>
    <row r="53" spans="1:3" ht="12.75">
      <c r="A53" s="2078"/>
      <c r="B53" s="2078"/>
      <c r="C53" s="2078"/>
    </row>
    <row r="54" spans="1:3" ht="12.75">
      <c r="A54" s="2078"/>
      <c r="B54" s="2078"/>
      <c r="C54" s="2078"/>
    </row>
    <row r="55" spans="1:3" ht="12.75">
      <c r="A55" s="2078"/>
      <c r="B55" s="2078"/>
      <c r="C55" s="2078"/>
    </row>
    <row r="56" spans="1:3" ht="12.75">
      <c r="A56" s="2078"/>
      <c r="B56" s="2078"/>
      <c r="C56" s="2078"/>
    </row>
    <row r="57" spans="1:3" ht="12.75">
      <c r="A57" s="2078"/>
      <c r="B57" s="2078"/>
      <c r="C57" s="2078"/>
    </row>
    <row r="58" spans="1:3" ht="12.75">
      <c r="A58" s="2078"/>
      <c r="B58" s="2078"/>
      <c r="C58" s="2078"/>
    </row>
    <row r="59" spans="1:3" ht="12.75">
      <c r="A59" s="2078"/>
      <c r="B59" s="2078"/>
      <c r="C59" s="2078"/>
    </row>
    <row r="60" spans="1:3" ht="12.75">
      <c r="A60" s="2078"/>
      <c r="B60" s="2078"/>
      <c r="C60" s="2078"/>
    </row>
    <row r="61" spans="1:3" ht="12.75">
      <c r="A61" s="2078"/>
      <c r="B61" s="2078"/>
      <c r="C61" s="2078"/>
    </row>
    <row r="62" spans="1:3" ht="12.75">
      <c r="A62" s="2078"/>
      <c r="B62" s="2078"/>
      <c r="C62" s="2078"/>
    </row>
    <row r="63" spans="1:3" ht="12.75">
      <c r="A63" s="2078"/>
      <c r="B63" s="2078"/>
      <c r="C63" s="2078"/>
    </row>
    <row r="64" spans="1:3" ht="12.75">
      <c r="A64" s="2078"/>
      <c r="B64" s="2078"/>
      <c r="C64" s="2078"/>
    </row>
    <row r="65" spans="1:3" ht="12.75">
      <c r="A65" s="2078"/>
      <c r="B65" s="2078"/>
      <c r="C65" s="2078"/>
    </row>
    <row r="66" spans="1:3" ht="12.75">
      <c r="A66" s="2078"/>
      <c r="B66" s="2078"/>
      <c r="C66" s="2078"/>
    </row>
    <row r="67" spans="1:3" ht="12.75">
      <c r="A67" s="2078"/>
      <c r="B67" s="2078"/>
      <c r="C67" s="2078"/>
    </row>
    <row r="68" spans="1:3" ht="12.75">
      <c r="A68" s="2078"/>
      <c r="B68" s="2078"/>
      <c r="C68" s="2078"/>
    </row>
    <row r="69" spans="1:3" ht="12.75">
      <c r="A69" s="2078"/>
      <c r="B69" s="2078"/>
      <c r="C69" s="2078"/>
    </row>
    <row r="70" spans="1:3" ht="12.75">
      <c r="A70" s="2078"/>
      <c r="B70" s="2078"/>
      <c r="C70" s="2078"/>
    </row>
    <row r="71" spans="1:3" ht="12.75">
      <c r="A71" s="2078"/>
      <c r="B71" s="2078"/>
      <c r="C71" s="2078"/>
    </row>
    <row r="72" spans="1:3" ht="12.75">
      <c r="A72" s="2078"/>
      <c r="B72" s="2078"/>
      <c r="C72" s="2078"/>
    </row>
    <row r="73" spans="1:3" ht="12.75">
      <c r="A73" s="2078"/>
      <c r="B73" s="2078"/>
      <c r="C73" s="2078"/>
    </row>
    <row r="74" spans="1:3" ht="12.75">
      <c r="A74" s="2078"/>
      <c r="B74" s="2078"/>
      <c r="C74" s="2078"/>
    </row>
    <row r="75" spans="1:3" ht="12.75">
      <c r="A75" s="2078"/>
      <c r="B75" s="2078"/>
      <c r="C75" s="2078"/>
    </row>
    <row r="76" spans="1:3" ht="12.75">
      <c r="A76" s="2078"/>
      <c r="B76" s="2078"/>
      <c r="C76" s="2078"/>
    </row>
    <row r="77" spans="1:3" ht="12.75">
      <c r="A77" s="2078"/>
      <c r="B77" s="2078"/>
      <c r="C77" s="2078"/>
    </row>
    <row r="78" spans="1:3" ht="12.75">
      <c r="A78" s="2078"/>
      <c r="B78" s="2078"/>
      <c r="C78" s="2078"/>
    </row>
    <row r="79" spans="1:3" ht="12.75">
      <c r="A79" s="2078"/>
      <c r="B79" s="2078"/>
      <c r="C79" s="2078" t="s">
        <v>272</v>
      </c>
    </row>
    <row r="80" spans="1:3" ht="12.75">
      <c r="A80" s="2078"/>
      <c r="B80" s="2078"/>
      <c r="C80" s="2078"/>
    </row>
    <row r="81" spans="1:3" ht="12.75">
      <c r="A81" s="2078"/>
      <c r="B81" s="2078"/>
      <c r="C81" s="2078"/>
    </row>
    <row r="82" spans="1:3" ht="12.75">
      <c r="A82" s="2078"/>
      <c r="B82" s="2078"/>
      <c r="C82" s="2078"/>
    </row>
    <row r="83" spans="1:3" ht="12.75">
      <c r="A83" s="2078"/>
      <c r="B83" s="2078"/>
      <c r="C83" s="2078"/>
    </row>
    <row r="84" spans="1:3" ht="12.75">
      <c r="A84" s="2078"/>
      <c r="B84" s="2078"/>
      <c r="C84" s="2078"/>
    </row>
    <row r="85" spans="1:3" ht="12.75">
      <c r="A85" s="2078"/>
      <c r="B85" s="2078"/>
      <c r="C85" s="2078"/>
    </row>
    <row r="86" spans="1:3" ht="12.75">
      <c r="A86" s="2078"/>
      <c r="B86" s="2078"/>
      <c r="C86" s="2078"/>
    </row>
    <row r="87" spans="1:3" ht="12.75">
      <c r="A87" s="2078"/>
      <c r="B87" s="2078"/>
      <c r="C87" s="2078"/>
    </row>
    <row r="88" spans="1:3" ht="12.75">
      <c r="A88" s="2078"/>
      <c r="B88" s="2078"/>
      <c r="C88" s="2078"/>
    </row>
    <row r="89" spans="1:3" ht="12.75">
      <c r="A89" s="2078"/>
      <c r="B89" s="2078"/>
      <c r="C89" s="2078"/>
    </row>
    <row r="90" spans="1:3" ht="12.75">
      <c r="A90" s="2078"/>
      <c r="B90" s="2078"/>
      <c r="C90" s="2078"/>
    </row>
    <row r="91" spans="1:3" ht="12.75">
      <c r="A91" s="2078"/>
      <c r="B91" s="2078"/>
      <c r="C91" s="2078"/>
    </row>
    <row r="92" spans="1:3" ht="12.75">
      <c r="A92" s="2078"/>
      <c r="B92" s="2078"/>
      <c r="C92" s="2078"/>
    </row>
    <row r="93" spans="1:3" ht="12.75">
      <c r="A93" s="2078"/>
      <c r="B93" s="2078"/>
      <c r="C93" s="2078"/>
    </row>
    <row r="94" spans="1:3" ht="12.75">
      <c r="A94" s="2078"/>
      <c r="B94" s="2078"/>
      <c r="C94" s="2078"/>
    </row>
    <row r="95" spans="1:3" ht="12.75">
      <c r="A95" s="2078"/>
      <c r="B95" s="2078"/>
      <c r="C95" s="2078"/>
    </row>
    <row r="96" spans="1:3" ht="12.75">
      <c r="A96" s="2078"/>
      <c r="B96" s="2078"/>
      <c r="C96" s="2078"/>
    </row>
    <row r="97" spans="1:3" ht="12.75">
      <c r="A97" s="2078"/>
      <c r="B97" s="2078"/>
      <c r="C97" s="2078"/>
    </row>
    <row r="98" spans="1:3" ht="12.75">
      <c r="A98" s="2078"/>
      <c r="B98" s="2078"/>
      <c r="C98" s="2078"/>
    </row>
    <row r="99" spans="1:3" ht="12.75">
      <c r="A99" s="2078"/>
      <c r="B99" s="2078"/>
      <c r="C99" s="2078"/>
    </row>
    <row r="100" spans="1:3" ht="12.75">
      <c r="A100" s="2078"/>
      <c r="B100" s="2078"/>
      <c r="C100" s="2078"/>
    </row>
    <row r="101" spans="1:3" ht="12.75">
      <c r="A101" s="2078"/>
      <c r="B101" s="2078"/>
      <c r="C101" s="2078"/>
    </row>
    <row r="102" spans="1:3" ht="12.75">
      <c r="A102" s="2078"/>
      <c r="B102" s="2078"/>
      <c r="C102" s="2078"/>
    </row>
    <row r="103" spans="1:3" ht="12.75">
      <c r="A103" s="2078"/>
      <c r="B103" s="2078"/>
      <c r="C103" s="2078"/>
    </row>
    <row r="104" spans="1:3" ht="12.75">
      <c r="A104" s="2078"/>
      <c r="B104" s="2078"/>
      <c r="C104" s="2078"/>
    </row>
    <row r="105" spans="1:3" ht="12.75">
      <c r="A105" s="2078"/>
      <c r="B105" s="2078"/>
      <c r="C105" s="2078"/>
    </row>
  </sheetData>
  <sheetProtection/>
  <mergeCells count="4">
    <mergeCell ref="D1:E1"/>
    <mergeCell ref="A10:B10"/>
    <mergeCell ref="A7:B8"/>
    <mergeCell ref="C7:C8"/>
  </mergeCells>
  <printOptions/>
  <pageMargins left="0.5905511811023623" right="0.5905511811023623" top="0.5905511811023623" bottom="0.5905511811023623" header="0.5905511811023623" footer="0.5905511811023623"/>
  <pageSetup fitToHeight="1" fitToWidth="1" horizontalDpi="600" verticalDpi="600" orientation="portrait" paperSize="9" scale="81" r:id="rId1"/>
  <headerFooter alignWithMargins="0">
    <oddFooter>&amp;R&amp;P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105"/>
  <sheetViews>
    <sheetView tabSelected="1" view="pageBreakPreview" zoomScale="75" zoomScaleSheetLayoutView="75" zoomScalePageLayoutView="0" workbookViewId="0" topLeftCell="A1">
      <selection activeCell="A84" sqref="A84"/>
    </sheetView>
  </sheetViews>
  <sheetFormatPr defaultColWidth="9.00390625" defaultRowHeight="14.25"/>
  <cols>
    <col min="1" max="1" width="4.50390625" style="963" customWidth="1"/>
    <col min="2" max="2" width="63.875" style="963" customWidth="1"/>
    <col min="3" max="3" width="1.12109375" style="963" customWidth="1"/>
    <col min="4" max="7" width="9.75390625" style="963" customWidth="1"/>
    <col min="8" max="8" width="1.25" style="963" customWidth="1"/>
    <col min="9" max="9" width="9.75390625" style="963" customWidth="1"/>
    <col min="10" max="16384" width="9.00390625" style="963" customWidth="1"/>
  </cols>
  <sheetData>
    <row r="1" spans="1:9" ht="14.25">
      <c r="A1" s="2304" t="s">
        <v>1571</v>
      </c>
      <c r="B1" s="2472"/>
      <c r="C1" s="2472"/>
      <c r="G1" s="2986" t="s">
        <v>946</v>
      </c>
      <c r="H1" s="2986"/>
      <c r="I1" s="2987"/>
    </row>
    <row r="2" spans="1:3" ht="12" customHeight="1">
      <c r="A2" s="2472"/>
      <c r="B2" s="2472"/>
      <c r="C2" s="2472"/>
    </row>
    <row r="3" spans="1:3" ht="15.75">
      <c r="A3" s="2357" t="s">
        <v>745</v>
      </c>
      <c r="B3" s="2472"/>
      <c r="C3" s="2472"/>
    </row>
    <row r="4" spans="1:3" ht="15.75">
      <c r="A4" s="2292"/>
      <c r="B4" s="2472"/>
      <c r="C4" s="2472"/>
    </row>
    <row r="5" spans="1:3" ht="15.75">
      <c r="A5" s="2473" t="s">
        <v>409</v>
      </c>
      <c r="B5" s="2472"/>
      <c r="C5" s="2472"/>
    </row>
    <row r="6" spans="1:8" ht="12.75">
      <c r="A6" s="2472"/>
      <c r="B6" s="2474"/>
      <c r="C6" s="2474"/>
      <c r="D6" s="965"/>
      <c r="E6" s="965"/>
      <c r="F6" s="965"/>
      <c r="G6" s="965"/>
      <c r="H6" s="965"/>
    </row>
    <row r="7" spans="1:9" ht="14.25">
      <c r="A7" s="2988"/>
      <c r="B7" s="2982"/>
      <c r="C7" s="2982"/>
      <c r="D7" s="2983"/>
      <c r="E7" s="2983"/>
      <c r="F7" s="2983"/>
      <c r="G7" s="2983"/>
      <c r="H7" s="2983"/>
      <c r="I7" s="2983"/>
    </row>
    <row r="8" spans="1:3" ht="12.75">
      <c r="A8" s="2514" t="s">
        <v>293</v>
      </c>
      <c r="B8" s="2472"/>
      <c r="C8" s="2472"/>
    </row>
    <row r="9" spans="1:9" ht="28.5" customHeight="1">
      <c r="A9" s="2989" t="s">
        <v>221</v>
      </c>
      <c r="B9" s="2990"/>
      <c r="C9" s="2990"/>
      <c r="D9" s="2991"/>
      <c r="E9" s="2991"/>
      <c r="F9" s="2991"/>
      <c r="G9" s="2991"/>
      <c r="H9" s="2991"/>
      <c r="I9" s="2991"/>
    </row>
    <row r="10" spans="1:9" ht="14.25">
      <c r="A10" s="2492"/>
      <c r="B10" s="2330"/>
      <c r="C10" s="2330"/>
      <c r="D10" s="1905"/>
      <c r="E10" s="1905"/>
      <c r="F10" s="1906"/>
      <c r="G10" s="1906"/>
      <c r="H10" s="1906"/>
      <c r="I10" s="1907"/>
    </row>
    <row r="11" spans="1:9" ht="51" customHeight="1">
      <c r="A11" s="2992" t="s">
        <v>294</v>
      </c>
      <c r="B11" s="2990"/>
      <c r="C11" s="2990"/>
      <c r="D11" s="2991"/>
      <c r="E11" s="2991"/>
      <c r="F11" s="2991"/>
      <c r="G11" s="2991"/>
      <c r="H11" s="2991"/>
      <c r="I11" s="2991"/>
    </row>
    <row r="12" spans="1:9" ht="10.5" customHeight="1">
      <c r="A12" s="2515"/>
      <c r="B12" s="2330"/>
      <c r="C12" s="2330"/>
      <c r="D12" s="1905"/>
      <c r="E12" s="1905"/>
      <c r="F12" s="1906"/>
      <c r="G12" s="1906"/>
      <c r="H12" s="1906"/>
      <c r="I12" s="1907"/>
    </row>
    <row r="13" spans="1:9" ht="52.5" customHeight="1">
      <c r="A13" s="2992" t="s">
        <v>295</v>
      </c>
      <c r="B13" s="2990"/>
      <c r="C13" s="2990"/>
      <c r="D13" s="2991"/>
      <c r="E13" s="2991"/>
      <c r="F13" s="2991"/>
      <c r="G13" s="2991"/>
      <c r="H13" s="2991"/>
      <c r="I13" s="2991"/>
    </row>
    <row r="14" spans="1:9" ht="8.25" customHeight="1">
      <c r="A14" s="2492"/>
      <c r="B14" s="2330"/>
      <c r="C14" s="2330"/>
      <c r="D14" s="1905"/>
      <c r="E14" s="1905"/>
      <c r="F14" s="1906"/>
      <c r="G14" s="1906"/>
      <c r="H14" s="1906"/>
      <c r="I14" s="1907"/>
    </row>
    <row r="15" spans="1:9" ht="16.5" customHeight="1">
      <c r="A15" s="2989" t="s">
        <v>296</v>
      </c>
      <c r="B15" s="2990"/>
      <c r="C15" s="2990"/>
      <c r="D15" s="2991"/>
      <c r="E15" s="2991"/>
      <c r="F15" s="2991"/>
      <c r="G15" s="2991"/>
      <c r="H15" s="2991"/>
      <c r="I15" s="2991"/>
    </row>
    <row r="16" spans="1:9" ht="14.25">
      <c r="A16" s="2492"/>
      <c r="B16" s="2330"/>
      <c r="C16" s="2330"/>
      <c r="D16" s="1905"/>
      <c r="E16" s="1905"/>
      <c r="F16" s="1906"/>
      <c r="G16" s="1906"/>
      <c r="H16" s="1906"/>
      <c r="I16" s="1907"/>
    </row>
    <row r="17" spans="1:9" ht="16.5" customHeight="1">
      <c r="A17" s="2989" t="s">
        <v>297</v>
      </c>
      <c r="B17" s="2990"/>
      <c r="C17" s="2990"/>
      <c r="D17" s="2991"/>
      <c r="E17" s="2991"/>
      <c r="F17" s="2991"/>
      <c r="G17" s="2991"/>
      <c r="H17" s="2991"/>
      <c r="I17" s="2991"/>
    </row>
    <row r="18" spans="1:9" ht="11.25" customHeight="1">
      <c r="A18" s="2989" t="s">
        <v>1138</v>
      </c>
      <c r="B18" s="2990"/>
      <c r="C18" s="2990"/>
      <c r="D18" s="2991"/>
      <c r="E18" s="2991"/>
      <c r="F18" s="2991"/>
      <c r="G18" s="2991"/>
      <c r="H18" s="2991"/>
      <c r="I18" s="2991"/>
    </row>
    <row r="19" spans="1:9" ht="5.25" customHeight="1">
      <c r="A19" s="2492"/>
      <c r="B19" s="2330"/>
      <c r="C19" s="2330"/>
      <c r="D19" s="1905"/>
      <c r="E19" s="1905"/>
      <c r="F19" s="1906"/>
      <c r="G19" s="1906"/>
      <c r="H19" s="1906"/>
      <c r="I19" s="1907"/>
    </row>
    <row r="20" spans="1:9" ht="39.75" customHeight="1">
      <c r="A20" s="2989" t="s">
        <v>1563</v>
      </c>
      <c r="B20" s="2990"/>
      <c r="C20" s="2990"/>
      <c r="D20" s="2991"/>
      <c r="E20" s="2991"/>
      <c r="F20" s="2991"/>
      <c r="G20" s="2991"/>
      <c r="H20" s="2991"/>
      <c r="I20" s="2991"/>
    </row>
    <row r="21" spans="1:8" ht="14.25" customHeight="1">
      <c r="A21" s="2475"/>
      <c r="B21" s="2111"/>
      <c r="C21" s="2111"/>
      <c r="D21" s="1175"/>
      <c r="E21" s="1175"/>
      <c r="F21" s="965"/>
      <c r="G21" s="965"/>
      <c r="H21" s="965"/>
    </row>
    <row r="22" spans="1:12" ht="14.25">
      <c r="A22" s="2109"/>
      <c r="B22" s="2109"/>
      <c r="C22" s="2109"/>
      <c r="D22" s="935"/>
      <c r="E22" s="2993" t="s">
        <v>1261</v>
      </c>
      <c r="F22" s="2994"/>
      <c r="G22" s="2994"/>
      <c r="H22" s="2994"/>
      <c r="I22" s="2994"/>
      <c r="J22" s="965"/>
      <c r="K22" s="965"/>
      <c r="L22" s="965"/>
    </row>
    <row r="23" spans="1:12" ht="12.75">
      <c r="A23" s="2495"/>
      <c r="B23" s="2495"/>
      <c r="C23" s="2495"/>
      <c r="D23" s="954"/>
      <c r="E23" s="1835" t="s">
        <v>1139</v>
      </c>
      <c r="F23" s="1835" t="s">
        <v>25</v>
      </c>
      <c r="G23" s="1835" t="s">
        <v>528</v>
      </c>
      <c r="H23" s="955"/>
      <c r="I23" s="1835" t="s">
        <v>556</v>
      </c>
      <c r="J23" s="965"/>
      <c r="K23" s="965"/>
      <c r="L23" s="965"/>
    </row>
    <row r="24" spans="1:12" ht="12.75">
      <c r="A24" s="2109" t="s">
        <v>177</v>
      </c>
      <c r="B24" s="2109"/>
      <c r="C24" s="2109"/>
      <c r="D24" s="935"/>
      <c r="E24" s="1536">
        <v>38</v>
      </c>
      <c r="F24" s="1536">
        <v>550</v>
      </c>
      <c r="G24" s="1536">
        <v>143</v>
      </c>
      <c r="H24" s="1523"/>
      <c r="I24" s="1536">
        <f>SUM(E24:H24)</f>
        <v>731</v>
      </c>
      <c r="J24" s="965"/>
      <c r="K24" s="965"/>
      <c r="L24" s="965"/>
    </row>
    <row r="25" spans="1:12" ht="12.75">
      <c r="A25" s="2109" t="s">
        <v>1141</v>
      </c>
      <c r="B25" s="2109"/>
      <c r="C25" s="2109"/>
      <c r="D25" s="935"/>
      <c r="E25" s="1536">
        <v>53</v>
      </c>
      <c r="F25" s="1536">
        <v>292</v>
      </c>
      <c r="G25" s="1536">
        <v>57</v>
      </c>
      <c r="H25" s="1523"/>
      <c r="I25" s="1536">
        <f>SUM(E25:H25)</f>
        <v>402</v>
      </c>
      <c r="J25" s="965"/>
      <c r="K25" s="965"/>
      <c r="L25" s="965"/>
    </row>
    <row r="26" spans="1:12" ht="12.75">
      <c r="A26" s="2109" t="s">
        <v>178</v>
      </c>
      <c r="B26" s="2109"/>
      <c r="C26" s="2109"/>
      <c r="D26" s="935"/>
      <c r="E26" s="1536">
        <v>-59</v>
      </c>
      <c r="F26" s="1536">
        <v>-192</v>
      </c>
      <c r="G26" s="1536">
        <v>-114</v>
      </c>
      <c r="H26" s="1523"/>
      <c r="I26" s="1536">
        <f>SUM(E26:G26)</f>
        <v>-365</v>
      </c>
      <c r="J26" s="965"/>
      <c r="K26" s="965"/>
      <c r="L26" s="965"/>
    </row>
    <row r="27" spans="1:12" ht="12.75">
      <c r="A27" s="2109" t="s">
        <v>222</v>
      </c>
      <c r="B27" s="2109"/>
      <c r="C27" s="2109"/>
      <c r="D27" s="935"/>
      <c r="E27" s="1537"/>
      <c r="F27" s="1536">
        <v>-450</v>
      </c>
      <c r="G27" s="1537"/>
      <c r="H27" s="1523"/>
      <c r="I27" s="1536">
        <f>SUM(E27:G27)</f>
        <v>-450</v>
      </c>
      <c r="J27" s="965"/>
      <c r="K27" s="965"/>
      <c r="L27" s="965"/>
    </row>
    <row r="28" spans="1:12" ht="12.75">
      <c r="A28" s="2109" t="s">
        <v>223</v>
      </c>
      <c r="B28" s="2109"/>
      <c r="C28" s="2109"/>
      <c r="D28" s="935"/>
      <c r="E28" s="1536">
        <v>259</v>
      </c>
      <c r="F28" s="1536">
        <v>122</v>
      </c>
      <c r="G28" s="1536">
        <v>-12</v>
      </c>
      <c r="H28" s="1523"/>
      <c r="I28" s="1536">
        <f>SUM(E28:G28)</f>
        <v>369</v>
      </c>
      <c r="J28" s="965"/>
      <c r="K28" s="965"/>
      <c r="L28" s="965"/>
    </row>
    <row r="29" spans="1:12" ht="12.75">
      <c r="A29" s="2109" t="s">
        <v>974</v>
      </c>
      <c r="B29" s="2109"/>
      <c r="C29" s="2109"/>
      <c r="D29" s="935"/>
      <c r="E29" s="1536">
        <v>30</v>
      </c>
      <c r="F29" s="1536">
        <v>0</v>
      </c>
      <c r="G29" s="1536">
        <v>395</v>
      </c>
      <c r="H29" s="1523"/>
      <c r="I29" s="1536">
        <f>SUM(E29:G29)</f>
        <v>425</v>
      </c>
      <c r="J29" s="965"/>
      <c r="K29" s="965"/>
      <c r="L29" s="965"/>
    </row>
    <row r="30" spans="1:12" ht="12.75">
      <c r="A30" s="2495" t="s">
        <v>789</v>
      </c>
      <c r="B30" s="2495"/>
      <c r="C30" s="2495"/>
      <c r="D30" s="954"/>
      <c r="E30" s="1836" t="s">
        <v>1407</v>
      </c>
      <c r="F30" s="1836">
        <v>84</v>
      </c>
      <c r="G30" s="1836">
        <v>76</v>
      </c>
      <c r="H30" s="1837"/>
      <c r="I30" s="1836">
        <f>SUM(E30:G30)</f>
        <v>160</v>
      </c>
      <c r="J30" s="965"/>
      <c r="K30" s="965"/>
      <c r="L30" s="965"/>
    </row>
    <row r="31" spans="1:12" ht="13.5" thickBot="1">
      <c r="A31" s="2516" t="s">
        <v>556</v>
      </c>
      <c r="B31" s="2516"/>
      <c r="C31" s="2516"/>
      <c r="D31" s="1518"/>
      <c r="E31" s="1538">
        <f>SUM(E24:E30)</f>
        <v>321</v>
      </c>
      <c r="F31" s="1538">
        <f>SUM(F24:F30)</f>
        <v>406</v>
      </c>
      <c r="G31" s="1538">
        <f>SUM(G24:G30)</f>
        <v>545</v>
      </c>
      <c r="H31" s="1538">
        <f>SUM(H24:H30)</f>
        <v>0</v>
      </c>
      <c r="I31" s="1538">
        <f>SUM(I24:I30)</f>
        <v>1272</v>
      </c>
      <c r="J31" s="965"/>
      <c r="K31" s="965"/>
      <c r="L31" s="965"/>
    </row>
    <row r="32" spans="1:12" ht="14.25">
      <c r="A32" s="2475"/>
      <c r="B32" s="2475"/>
      <c r="C32" s="2475"/>
      <c r="D32" s="1535"/>
      <c r="E32" s="1535"/>
      <c r="F32" s="1175"/>
      <c r="G32" s="1175"/>
      <c r="H32" s="1175"/>
      <c r="I32" s="1175"/>
      <c r="J32" s="965"/>
      <c r="K32" s="965"/>
      <c r="L32" s="965"/>
    </row>
    <row r="33" spans="1:12" ht="14.25">
      <c r="A33" s="2109"/>
      <c r="B33" s="2109"/>
      <c r="C33" s="2109"/>
      <c r="D33" s="935"/>
      <c r="E33" s="2995" t="s">
        <v>193</v>
      </c>
      <c r="F33" s="2996"/>
      <c r="G33" s="2996"/>
      <c r="H33" s="2996"/>
      <c r="I33" s="2996"/>
      <c r="J33" s="965"/>
      <c r="K33" s="965"/>
      <c r="L33" s="965"/>
    </row>
    <row r="34" spans="1:12" ht="14.25" customHeight="1">
      <c r="A34" s="2495"/>
      <c r="B34" s="2495"/>
      <c r="C34" s="2495"/>
      <c r="D34" s="954"/>
      <c r="E34" s="1838" t="s">
        <v>1139</v>
      </c>
      <c r="F34" s="1838" t="s">
        <v>25</v>
      </c>
      <c r="G34" s="1838" t="s">
        <v>528</v>
      </c>
      <c r="H34" s="955"/>
      <c r="I34" s="1838" t="s">
        <v>556</v>
      </c>
      <c r="J34" s="965"/>
      <c r="K34" s="965"/>
      <c r="L34" s="965"/>
    </row>
    <row r="35" spans="1:12" ht="12.75">
      <c r="A35" s="2109" t="s">
        <v>177</v>
      </c>
      <c r="B35" s="2109"/>
      <c r="C35" s="2109"/>
      <c r="D35" s="935"/>
      <c r="E35" s="1539">
        <v>36</v>
      </c>
      <c r="F35" s="1539">
        <v>533</v>
      </c>
      <c r="G35" s="1539">
        <v>219</v>
      </c>
      <c r="H35" s="1523"/>
      <c r="I35" s="1539">
        <f>SUM(E35:H35)</f>
        <v>788</v>
      </c>
      <c r="J35" s="965"/>
      <c r="K35" s="965"/>
      <c r="L35" s="965"/>
    </row>
    <row r="36" spans="1:12" ht="12.75">
      <c r="A36" s="2109" t="s">
        <v>1141</v>
      </c>
      <c r="B36" s="2109"/>
      <c r="C36" s="2109"/>
      <c r="D36" s="935"/>
      <c r="E36" s="1539">
        <v>38</v>
      </c>
      <c r="F36" s="1539">
        <v>266</v>
      </c>
      <c r="G36" s="1539">
        <v>60</v>
      </c>
      <c r="H36" s="1523"/>
      <c r="I36" s="1539">
        <f>SUM(E36:H36)</f>
        <v>364</v>
      </c>
      <c r="J36" s="965"/>
      <c r="K36" s="965"/>
      <c r="L36" s="965"/>
    </row>
    <row r="37" spans="1:12" ht="12.75">
      <c r="A37" s="2109" t="s">
        <v>178</v>
      </c>
      <c r="B37" s="2109"/>
      <c r="C37" s="2109"/>
      <c r="D37" s="935"/>
      <c r="E37" s="1539">
        <v>-102</v>
      </c>
      <c r="F37" s="1539">
        <v>-186</v>
      </c>
      <c r="G37" s="1539">
        <v>-138</v>
      </c>
      <c r="H37" s="1523"/>
      <c r="I37" s="1539">
        <f>SUM(E37:G37)</f>
        <v>-426</v>
      </c>
      <c r="J37" s="965"/>
      <c r="K37" s="965"/>
      <c r="L37" s="965"/>
    </row>
    <row r="38" spans="1:12" ht="12.75">
      <c r="A38" s="2109" t="s">
        <v>224</v>
      </c>
      <c r="B38" s="2109"/>
      <c r="C38" s="2109"/>
      <c r="D38" s="935"/>
      <c r="E38" s="1523"/>
      <c r="F38" s="1539">
        <v>-286</v>
      </c>
      <c r="G38" s="1523"/>
      <c r="H38" s="1523"/>
      <c r="I38" s="1539">
        <f>SUM(E38:G38)</f>
        <v>-286</v>
      </c>
      <c r="J38" s="965"/>
      <c r="K38" s="965"/>
      <c r="L38" s="965"/>
    </row>
    <row r="39" spans="1:12" ht="12.75">
      <c r="A39" s="2109" t="s">
        <v>223</v>
      </c>
      <c r="B39" s="2109"/>
      <c r="C39" s="2109"/>
      <c r="D39" s="935"/>
      <c r="E39" s="1539">
        <v>191</v>
      </c>
      <c r="F39" s="1539">
        <v>122</v>
      </c>
      <c r="G39" s="1539">
        <v>9</v>
      </c>
      <c r="H39" s="1523"/>
      <c r="I39" s="1539">
        <f>SUM(E39:G39)</f>
        <v>322</v>
      </c>
      <c r="J39" s="965"/>
      <c r="K39" s="965"/>
      <c r="L39" s="965"/>
    </row>
    <row r="40" spans="1:12" ht="12.75">
      <c r="A40" s="2109" t="s">
        <v>974</v>
      </c>
      <c r="B40" s="2114"/>
      <c r="C40" s="2114"/>
      <c r="D40" s="958"/>
      <c r="E40" s="1839">
        <v>26</v>
      </c>
      <c r="F40" s="1839">
        <v>0</v>
      </c>
      <c r="G40" s="1839">
        <v>394</v>
      </c>
      <c r="H40" s="1840"/>
      <c r="I40" s="1839">
        <f>SUM(E40:G40)</f>
        <v>420</v>
      </c>
      <c r="J40" s="965"/>
      <c r="K40" s="965"/>
      <c r="L40" s="965"/>
    </row>
    <row r="41" spans="1:12" ht="12.75">
      <c r="A41" s="2495" t="s">
        <v>789</v>
      </c>
      <c r="B41" s="2495"/>
      <c r="C41" s="2495"/>
      <c r="D41" s="954"/>
      <c r="E41" s="1841" t="s">
        <v>1407</v>
      </c>
      <c r="F41" s="1841">
        <v>-5</v>
      </c>
      <c r="G41" s="1841">
        <v>-20</v>
      </c>
      <c r="H41" s="1837"/>
      <c r="I41" s="1841">
        <f>SUM(E41:G41)</f>
        <v>-25</v>
      </c>
      <c r="J41" s="965"/>
      <c r="K41" s="965"/>
      <c r="L41" s="965"/>
    </row>
    <row r="42" spans="1:12" ht="13.5" thickBot="1">
      <c r="A42" s="2516" t="s">
        <v>556</v>
      </c>
      <c r="B42" s="2516"/>
      <c r="C42" s="2516"/>
      <c r="D42" s="1518"/>
      <c r="E42" s="1540">
        <f>SUM(E35:E41)</f>
        <v>189</v>
      </c>
      <c r="F42" s="1540">
        <f>SUM(F35:F41)</f>
        <v>444</v>
      </c>
      <c r="G42" s="1540">
        <f>SUM(G35:G41)</f>
        <v>524</v>
      </c>
      <c r="H42" s="1540">
        <f>SUM(H35:H41)</f>
        <v>0</v>
      </c>
      <c r="I42" s="1540">
        <f>SUM(I35:I41)</f>
        <v>1157</v>
      </c>
      <c r="J42" s="965"/>
      <c r="K42" s="965"/>
      <c r="L42" s="965"/>
    </row>
    <row r="43" spans="1:8" ht="12" customHeight="1">
      <c r="A43" s="2472"/>
      <c r="B43" s="2474"/>
      <c r="C43" s="2474"/>
      <c r="D43" s="965"/>
      <c r="E43" s="965"/>
      <c r="F43" s="965"/>
      <c r="G43" s="965"/>
      <c r="H43" s="965"/>
    </row>
    <row r="44" spans="1:3" ht="12.75">
      <c r="A44" s="2514" t="s">
        <v>298</v>
      </c>
      <c r="B44" s="2472"/>
      <c r="C44" s="2472"/>
    </row>
    <row r="45" spans="1:9" ht="28.5" customHeight="1">
      <c r="A45" s="2909" t="s">
        <v>406</v>
      </c>
      <c r="B45" s="2982"/>
      <c r="C45" s="2982"/>
      <c r="D45" s="2983"/>
      <c r="E45" s="2983"/>
      <c r="F45" s="2983"/>
      <c r="G45" s="2983"/>
      <c r="H45" s="2983"/>
      <c r="I45" s="2983"/>
    </row>
    <row r="46" spans="1:9" ht="16.5" customHeight="1">
      <c r="A46" s="2984" t="s">
        <v>407</v>
      </c>
      <c r="B46" s="2984"/>
      <c r="C46" s="2984"/>
      <c r="D46" s="2985"/>
      <c r="E46" s="2985"/>
      <c r="F46" s="2985"/>
      <c r="G46" s="2985"/>
      <c r="H46" s="2985"/>
      <c r="I46" s="2985"/>
    </row>
    <row r="47" spans="1:9" ht="16.5" customHeight="1">
      <c r="A47" s="2984" t="s">
        <v>124</v>
      </c>
      <c r="B47" s="2984"/>
      <c r="C47" s="2984"/>
      <c r="D47" s="2985"/>
      <c r="E47" s="2985"/>
      <c r="F47" s="2985"/>
      <c r="G47" s="2985"/>
      <c r="H47" s="2985"/>
      <c r="I47" s="2985"/>
    </row>
    <row r="48" spans="1:9" ht="16.5" customHeight="1">
      <c r="A48" s="2984" t="s">
        <v>125</v>
      </c>
      <c r="B48" s="2984"/>
      <c r="C48" s="2984"/>
      <c r="D48" s="2985"/>
      <c r="E48" s="2985"/>
      <c r="F48" s="2985"/>
      <c r="G48" s="2985"/>
      <c r="H48" s="2985"/>
      <c r="I48" s="2985"/>
    </row>
    <row r="49" spans="1:5" s="1001" customFormat="1" ht="24" customHeight="1">
      <c r="A49" s="2472"/>
      <c r="B49" s="2472"/>
      <c r="C49" s="2472"/>
      <c r="E49" s="1950"/>
    </row>
    <row r="50" spans="1:6" s="1001" customFormat="1" ht="12.75">
      <c r="A50" s="2517" t="s">
        <v>194</v>
      </c>
      <c r="B50" s="2109"/>
      <c r="C50" s="2109"/>
      <c r="D50" s="1951"/>
      <c r="E50" s="1951"/>
      <c r="F50" s="1951"/>
    </row>
    <row r="51" spans="1:10" s="1001" customFormat="1" ht="12.75">
      <c r="A51" s="2109"/>
      <c r="B51" s="2109"/>
      <c r="C51" s="2109"/>
      <c r="D51" s="1951"/>
      <c r="E51" s="1951"/>
      <c r="F51" s="1951"/>
      <c r="G51" s="1406">
        <v>2008</v>
      </c>
      <c r="H51" s="1953"/>
      <c r="I51" s="1952">
        <v>2007</v>
      </c>
      <c r="J51" s="1953"/>
    </row>
    <row r="52" spans="1:9" s="1001" customFormat="1" ht="12.75">
      <c r="A52" s="2495"/>
      <c r="B52" s="2495"/>
      <c r="C52" s="2495"/>
      <c r="D52" s="1954"/>
      <c r="E52" s="1954"/>
      <c r="F52" s="1954"/>
      <c r="G52" s="1411" t="s">
        <v>1400</v>
      </c>
      <c r="H52" s="1955"/>
      <c r="I52" s="1955" t="s">
        <v>1400</v>
      </c>
    </row>
    <row r="53" spans="1:9" s="1001" customFormat="1" ht="12.75">
      <c r="A53" s="2109" t="s">
        <v>177</v>
      </c>
      <c r="B53" s="2109"/>
      <c r="C53" s="2109"/>
      <c r="D53" s="1951"/>
      <c r="E53" s="1951"/>
      <c r="F53" s="1951"/>
      <c r="G53" s="1536">
        <v>731</v>
      </c>
      <c r="H53" s="1957"/>
      <c r="I53" s="1956">
        <v>788</v>
      </c>
    </row>
    <row r="54" spans="1:9" s="1001" customFormat="1" ht="12.75">
      <c r="A54" s="2109" t="s">
        <v>1141</v>
      </c>
      <c r="B54" s="2109"/>
      <c r="C54" s="2109"/>
      <c r="D54" s="1951"/>
      <c r="E54" s="1951"/>
      <c r="F54" s="1951"/>
      <c r="G54" s="1536">
        <v>747</v>
      </c>
      <c r="H54" s="1957"/>
      <c r="I54" s="1956">
        <v>698</v>
      </c>
    </row>
    <row r="55" spans="1:9" s="1001" customFormat="1" ht="12.75">
      <c r="A55" s="2109" t="s">
        <v>178</v>
      </c>
      <c r="B55" s="2109"/>
      <c r="C55" s="2109"/>
      <c r="D55" s="1951"/>
      <c r="E55" s="1951"/>
      <c r="F55" s="1951"/>
      <c r="G55" s="1536">
        <v>-365</v>
      </c>
      <c r="H55" s="1952"/>
      <c r="I55" s="1956">
        <v>-426</v>
      </c>
    </row>
    <row r="56" spans="1:9" s="1001" customFormat="1" ht="12.75">
      <c r="A56" s="2109" t="s">
        <v>88</v>
      </c>
      <c r="B56" s="2109"/>
      <c r="C56" s="2109"/>
      <c r="D56" s="1951"/>
      <c r="E56" s="1951"/>
      <c r="F56" s="1951"/>
      <c r="G56" s="1536">
        <v>-450</v>
      </c>
      <c r="H56" s="1952"/>
      <c r="I56" s="1956">
        <v>-286</v>
      </c>
    </row>
    <row r="57" spans="1:9" s="1001" customFormat="1" ht="12.75">
      <c r="A57" s="2109" t="s">
        <v>1140</v>
      </c>
      <c r="B57" s="2109"/>
      <c r="C57" s="2109"/>
      <c r="D57" s="1951"/>
      <c r="E57" s="1951"/>
      <c r="F57" s="1951"/>
      <c r="G57" s="1536">
        <v>369</v>
      </c>
      <c r="H57" s="1957"/>
      <c r="I57" s="1956">
        <v>322</v>
      </c>
    </row>
    <row r="58" spans="1:9" s="1001" customFormat="1" ht="12.75">
      <c r="A58" s="2109" t="s">
        <v>974</v>
      </c>
      <c r="B58" s="2109"/>
      <c r="C58" s="2109"/>
      <c r="D58" s="1951"/>
      <c r="E58" s="1951"/>
      <c r="F58" s="1951"/>
      <c r="G58" s="1536">
        <v>425</v>
      </c>
      <c r="H58" s="1957"/>
      <c r="I58" s="1956">
        <v>420</v>
      </c>
    </row>
    <row r="59" spans="1:9" s="1001" customFormat="1" ht="12.75">
      <c r="A59" s="2109" t="s">
        <v>789</v>
      </c>
      <c r="B59" s="2109"/>
      <c r="C59" s="2109"/>
      <c r="D59" s="1951"/>
      <c r="E59" s="1951"/>
      <c r="F59" s="1951"/>
      <c r="G59" s="1536">
        <v>204</v>
      </c>
      <c r="H59" s="1958"/>
      <c r="I59" s="1956">
        <v>-21</v>
      </c>
    </row>
    <row r="60" spans="1:9" s="1001" customFormat="1" ht="6" customHeight="1">
      <c r="A60" s="2109"/>
      <c r="B60" s="2109"/>
      <c r="C60" s="2109"/>
      <c r="D60" s="1951"/>
      <c r="E60" s="1951"/>
      <c r="F60" s="1951"/>
      <c r="G60" s="1536"/>
      <c r="H60" s="1952"/>
      <c r="I60" s="1956"/>
    </row>
    <row r="61" spans="1:9" s="1001" customFormat="1" ht="12.75">
      <c r="A61" s="2109" t="s">
        <v>408</v>
      </c>
      <c r="B61" s="2109"/>
      <c r="C61" s="2109"/>
      <c r="D61" s="1951"/>
      <c r="E61" s="1951"/>
      <c r="F61" s="1951"/>
      <c r="G61" s="1536">
        <v>-314</v>
      </c>
      <c r="H61" s="1952"/>
      <c r="I61" s="1956">
        <v>-294</v>
      </c>
    </row>
    <row r="62" spans="1:9" s="1001" customFormat="1" ht="12.75">
      <c r="A62" s="2518" t="s">
        <v>556</v>
      </c>
      <c r="B62" s="2518"/>
      <c r="C62" s="2518"/>
      <c r="D62" s="1959"/>
      <c r="E62" s="1959"/>
      <c r="F62" s="1959"/>
      <c r="G62" s="1978">
        <f>SUM(G53:G61)</f>
        <v>1347</v>
      </c>
      <c r="H62" s="1961"/>
      <c r="I62" s="1960">
        <f>SUM(I53:I61)</f>
        <v>1201</v>
      </c>
    </row>
    <row r="63" spans="1:3" ht="12.75">
      <c r="A63" s="2472"/>
      <c r="B63" s="2472"/>
      <c r="C63" s="2472"/>
    </row>
    <row r="64" spans="1:3" ht="12.75">
      <c r="A64" s="2472"/>
      <c r="B64" s="2472"/>
      <c r="C64" s="2472"/>
    </row>
    <row r="65" spans="1:3" ht="12.75">
      <c r="A65" s="2472"/>
      <c r="B65" s="2472"/>
      <c r="C65" s="2472"/>
    </row>
    <row r="66" spans="1:3" ht="12.75">
      <c r="A66" s="2472"/>
      <c r="B66" s="2472"/>
      <c r="C66" s="2472"/>
    </row>
    <row r="67" spans="1:3" ht="12.75">
      <c r="A67" s="2472"/>
      <c r="B67" s="2472"/>
      <c r="C67" s="2472"/>
    </row>
    <row r="68" spans="1:3" ht="12.75">
      <c r="A68" s="2472"/>
      <c r="B68" s="2472"/>
      <c r="C68" s="2472"/>
    </row>
    <row r="69" spans="1:3" ht="12.75">
      <c r="A69" s="2472"/>
      <c r="B69" s="2472"/>
      <c r="C69" s="2472"/>
    </row>
    <row r="70" spans="1:3" ht="12.75">
      <c r="A70" s="2472"/>
      <c r="B70" s="2472"/>
      <c r="C70" s="2472"/>
    </row>
    <row r="71" spans="1:3" ht="12.75">
      <c r="A71" s="2472"/>
      <c r="B71" s="2472"/>
      <c r="C71" s="2472"/>
    </row>
    <row r="72" spans="1:3" ht="12.75">
      <c r="A72" s="2472"/>
      <c r="B72" s="2472"/>
      <c r="C72" s="2472"/>
    </row>
    <row r="73" spans="1:3" ht="12.75">
      <c r="A73" s="2472"/>
      <c r="B73" s="2472"/>
      <c r="C73" s="2472"/>
    </row>
    <row r="74" spans="1:3" ht="12.75">
      <c r="A74" s="2472"/>
      <c r="B74" s="2472"/>
      <c r="C74" s="2472"/>
    </row>
    <row r="75" spans="1:3" ht="12.75">
      <c r="A75" s="2472"/>
      <c r="B75" s="2472"/>
      <c r="C75" s="2472"/>
    </row>
    <row r="76" spans="1:3" ht="12.75">
      <c r="A76" s="2472"/>
      <c r="B76" s="2472"/>
      <c r="C76" s="2472"/>
    </row>
    <row r="77" spans="1:3" ht="12.75">
      <c r="A77" s="2472"/>
      <c r="B77" s="2472"/>
      <c r="C77" s="2472"/>
    </row>
    <row r="78" spans="1:3" ht="12.75">
      <c r="A78" s="2472"/>
      <c r="B78" s="2472"/>
      <c r="C78" s="2472"/>
    </row>
    <row r="79" spans="1:3" ht="12.75">
      <c r="A79" s="2472"/>
      <c r="B79" s="2472"/>
      <c r="C79" s="2472" t="s">
        <v>272</v>
      </c>
    </row>
    <row r="80" spans="1:3" ht="12.75">
      <c r="A80" s="2472"/>
      <c r="B80" s="2472"/>
      <c r="C80" s="2472"/>
    </row>
    <row r="81" spans="1:3" ht="12.75">
      <c r="A81" s="2472"/>
      <c r="B81" s="2472"/>
      <c r="C81" s="2472"/>
    </row>
    <row r="82" spans="1:3" ht="12.75">
      <c r="A82" s="2472"/>
      <c r="B82" s="2472"/>
      <c r="C82" s="2472"/>
    </row>
    <row r="83" spans="1:3" ht="12.75">
      <c r="A83" s="2472"/>
      <c r="B83" s="2472"/>
      <c r="C83" s="2472"/>
    </row>
    <row r="84" spans="1:3" ht="12.75">
      <c r="A84" s="2472"/>
      <c r="B84" s="2472"/>
      <c r="C84" s="2472"/>
    </row>
    <row r="85" spans="1:3" ht="12.75">
      <c r="A85" s="2472"/>
      <c r="B85" s="2472"/>
      <c r="C85" s="2472"/>
    </row>
    <row r="86" spans="1:3" ht="12.75">
      <c r="A86" s="2472"/>
      <c r="B86" s="2472"/>
      <c r="C86" s="2472"/>
    </row>
    <row r="87" spans="1:3" ht="12.75">
      <c r="A87" s="2472"/>
      <c r="B87" s="2472"/>
      <c r="C87" s="2472"/>
    </row>
    <row r="88" spans="1:3" ht="12.75">
      <c r="A88" s="2472"/>
      <c r="B88" s="2472"/>
      <c r="C88" s="2472"/>
    </row>
    <row r="89" spans="1:3" ht="12.75">
      <c r="A89" s="2472"/>
      <c r="B89" s="2472"/>
      <c r="C89" s="2472"/>
    </row>
    <row r="90" spans="1:3" ht="12.75">
      <c r="A90" s="2472"/>
      <c r="B90" s="2472"/>
      <c r="C90" s="2472"/>
    </row>
    <row r="91" spans="1:3" ht="12.75">
      <c r="A91" s="2472"/>
      <c r="B91" s="2472"/>
      <c r="C91" s="2472"/>
    </row>
    <row r="92" spans="1:3" ht="12.75">
      <c r="A92" s="2472"/>
      <c r="B92" s="2472"/>
      <c r="C92" s="2472"/>
    </row>
    <row r="93" spans="1:3" ht="12.75">
      <c r="A93" s="2472"/>
      <c r="B93" s="2472"/>
      <c r="C93" s="2472"/>
    </row>
    <row r="94" spans="1:3" ht="12.75">
      <c r="A94" s="2472"/>
      <c r="B94" s="2472"/>
      <c r="C94" s="2472"/>
    </row>
    <row r="95" spans="1:3" ht="12.75">
      <c r="A95" s="2472"/>
      <c r="B95" s="2472"/>
      <c r="C95" s="2472"/>
    </row>
    <row r="96" spans="1:3" ht="12.75">
      <c r="A96" s="2472"/>
      <c r="B96" s="2472"/>
      <c r="C96" s="2472"/>
    </row>
    <row r="97" spans="1:3" ht="12.75">
      <c r="A97" s="2472"/>
      <c r="B97" s="2472"/>
      <c r="C97" s="2472"/>
    </row>
    <row r="98" spans="1:3" ht="12.75">
      <c r="A98" s="2472"/>
      <c r="B98" s="2472"/>
      <c r="C98" s="2472"/>
    </row>
    <row r="99" spans="1:3" ht="12.75">
      <c r="A99" s="2472"/>
      <c r="B99" s="2472"/>
      <c r="C99" s="2472"/>
    </row>
    <row r="100" spans="1:3" ht="12.75">
      <c r="A100" s="2472"/>
      <c r="B100" s="2472"/>
      <c r="C100" s="2472"/>
    </row>
    <row r="101" spans="1:3" ht="12.75">
      <c r="A101" s="2472"/>
      <c r="B101" s="2472"/>
      <c r="C101" s="2472"/>
    </row>
    <row r="102" spans="1:3" ht="12.75">
      <c r="A102" s="2472"/>
      <c r="B102" s="2472"/>
      <c r="C102" s="2472"/>
    </row>
    <row r="103" spans="1:3" ht="12.75">
      <c r="A103" s="2472"/>
      <c r="B103" s="2472"/>
      <c r="C103" s="2472"/>
    </row>
    <row r="104" spans="1:3" ht="12.75">
      <c r="A104" s="2472"/>
      <c r="B104" s="2472"/>
      <c r="C104" s="2472"/>
    </row>
    <row r="105" spans="1:3" ht="12.75">
      <c r="A105" s="2472"/>
      <c r="B105" s="2472"/>
      <c r="C105" s="2472"/>
    </row>
  </sheetData>
  <sheetProtection/>
  <mergeCells count="15">
    <mergeCell ref="A15:I15"/>
    <mergeCell ref="E22:I22"/>
    <mergeCell ref="E33:I33"/>
    <mergeCell ref="A18:I18"/>
    <mergeCell ref="A20:I20"/>
    <mergeCell ref="A45:I45"/>
    <mergeCell ref="A46:I46"/>
    <mergeCell ref="A48:I48"/>
    <mergeCell ref="A47:I47"/>
    <mergeCell ref="G1:I1"/>
    <mergeCell ref="A7:I7"/>
    <mergeCell ref="A17:I17"/>
    <mergeCell ref="A9:I9"/>
    <mergeCell ref="A11:I11"/>
    <mergeCell ref="A13:I13"/>
  </mergeCells>
  <printOptions/>
  <pageMargins left="0.5905511811023623" right="0.5905511811023623" top="0.5905511811023623" bottom="0.5905511811023623" header="0.5905511811023623" footer="0.5905511811023623"/>
  <pageSetup fitToHeight="1" fitToWidth="1" horizontalDpi="600" verticalDpi="600" orientation="portrait" paperSize="9" scale="69" r:id="rId1"/>
  <headerFooter alignWithMargins="0">
    <oddFooter>&amp;R&amp;P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I105"/>
  <sheetViews>
    <sheetView tabSelected="1" view="pageBreakPreview" zoomScale="75" zoomScaleSheetLayoutView="75" zoomScalePageLayoutView="0" workbookViewId="0" topLeftCell="A1">
      <selection activeCell="A84" sqref="A84"/>
    </sheetView>
  </sheetViews>
  <sheetFormatPr defaultColWidth="9.00390625" defaultRowHeight="14.25"/>
  <cols>
    <col min="1" max="1" width="5.50390625" style="963" customWidth="1"/>
    <col min="2" max="2" width="48.375" style="963" customWidth="1"/>
    <col min="3" max="3" width="4.125" style="963" customWidth="1"/>
    <col min="4" max="4" width="6.125" style="963" customWidth="1"/>
    <col min="5" max="5" width="8.375" style="963" customWidth="1"/>
    <col min="6" max="6" width="9.25390625" style="963" customWidth="1"/>
    <col min="7" max="7" width="7.25390625" style="963" customWidth="1"/>
    <col min="8" max="8" width="1.25" style="963" customWidth="1"/>
    <col min="9" max="16384" width="9.00390625" style="963" customWidth="1"/>
  </cols>
  <sheetData>
    <row r="1" spans="1:9" ht="14.25">
      <c r="A1" s="2304" t="s">
        <v>1571</v>
      </c>
      <c r="B1" s="2472"/>
      <c r="C1" s="2472"/>
      <c r="G1" s="2986" t="s">
        <v>949</v>
      </c>
      <c r="H1" s="2986"/>
      <c r="I1" s="2987"/>
    </row>
    <row r="2" spans="1:3" ht="12" customHeight="1">
      <c r="A2" s="2472"/>
      <c r="B2" s="2472"/>
      <c r="C2" s="2472"/>
    </row>
    <row r="3" spans="1:3" ht="15.75">
      <c r="A3" s="2357" t="s">
        <v>745</v>
      </c>
      <c r="B3" s="2472"/>
      <c r="C3" s="2472"/>
    </row>
    <row r="4" spans="1:3" ht="15.75">
      <c r="A4" s="2292"/>
      <c r="B4" s="2472"/>
      <c r="C4" s="2472"/>
    </row>
    <row r="5" spans="1:3" ht="15.75">
      <c r="A5" s="2473" t="s">
        <v>1678</v>
      </c>
      <c r="B5" s="2472"/>
      <c r="C5" s="2472"/>
    </row>
    <row r="6" spans="1:8" ht="12.75">
      <c r="A6" s="2472"/>
      <c r="B6" s="2474"/>
      <c r="C6" s="2474"/>
      <c r="D6" s="965"/>
      <c r="E6" s="965"/>
      <c r="F6" s="965"/>
      <c r="G6" s="965"/>
      <c r="H6" s="965"/>
    </row>
    <row r="7" spans="1:8" ht="12.75">
      <c r="A7" s="2472"/>
      <c r="B7" s="2474"/>
      <c r="C7" s="2474"/>
      <c r="D7" s="965"/>
      <c r="E7" s="965"/>
      <c r="F7" s="965"/>
      <c r="G7" s="965"/>
      <c r="H7" s="965"/>
    </row>
    <row r="8" spans="1:9" ht="19.5" customHeight="1">
      <c r="A8" s="2999" t="s">
        <v>761</v>
      </c>
      <c r="B8" s="2999"/>
      <c r="C8" s="2999"/>
      <c r="D8" s="3000"/>
      <c r="E8" s="3000"/>
      <c r="F8" s="3000"/>
      <c r="G8" s="3000"/>
      <c r="H8" s="3000"/>
      <c r="I8" s="3000"/>
    </row>
    <row r="9" spans="1:9" ht="12.75">
      <c r="A9" s="2472"/>
      <c r="B9" s="2472"/>
      <c r="C9" s="2472"/>
      <c r="E9" s="966"/>
      <c r="F9" s="969">
        <v>2008</v>
      </c>
      <c r="G9" s="966"/>
      <c r="H9" s="967"/>
      <c r="I9" s="970">
        <v>2007</v>
      </c>
    </row>
    <row r="10" spans="1:9" ht="16.5" customHeight="1">
      <c r="A10" s="2494"/>
      <c r="B10" s="2495"/>
      <c r="C10" s="2496"/>
      <c r="D10" s="972"/>
      <c r="E10" s="972"/>
      <c r="F10" s="973" t="s">
        <v>1400</v>
      </c>
      <c r="G10" s="972"/>
      <c r="H10" s="975"/>
      <c r="I10" s="974" t="s">
        <v>1400</v>
      </c>
    </row>
    <row r="11" spans="1:9" ht="19.5" customHeight="1">
      <c r="A11" s="2497"/>
      <c r="B11" s="2109"/>
      <c r="C11" s="2498"/>
      <c r="D11" s="966"/>
      <c r="E11" s="966"/>
      <c r="F11" s="976"/>
      <c r="G11" s="966"/>
      <c r="H11" s="967"/>
      <c r="I11" s="958"/>
    </row>
    <row r="12" spans="1:9" ht="19.5" customHeight="1">
      <c r="A12" s="2499" t="s">
        <v>4</v>
      </c>
      <c r="B12" s="2109"/>
      <c r="C12" s="2498"/>
      <c r="D12" s="966"/>
      <c r="E12" s="966"/>
      <c r="F12" s="977">
        <v>-3</v>
      </c>
      <c r="G12" s="978"/>
      <c r="H12" s="980"/>
      <c r="I12" s="979">
        <v>-1</v>
      </c>
    </row>
    <row r="13" spans="1:9" ht="19.5" customHeight="1">
      <c r="A13" s="2499" t="s">
        <v>41</v>
      </c>
      <c r="B13" s="2472"/>
      <c r="C13" s="2498"/>
      <c r="D13" s="966"/>
      <c r="E13" s="966"/>
      <c r="F13" s="981">
        <v>33</v>
      </c>
      <c r="G13" s="978"/>
      <c r="H13" s="980"/>
      <c r="I13" s="979">
        <v>40</v>
      </c>
    </row>
    <row r="14" spans="1:9" ht="19.5" customHeight="1">
      <c r="A14" s="2499" t="s">
        <v>1304</v>
      </c>
      <c r="B14" s="2472"/>
      <c r="C14" s="2498"/>
      <c r="D14" s="966"/>
      <c r="E14" s="966"/>
      <c r="F14" s="981">
        <v>-6</v>
      </c>
      <c r="G14" s="978"/>
      <c r="H14" s="980"/>
      <c r="I14" s="982">
        <v>-43</v>
      </c>
    </row>
    <row r="15" spans="1:9" s="987" customFormat="1" ht="19.5" customHeight="1">
      <c r="A15" s="2500" t="s">
        <v>6</v>
      </c>
      <c r="B15" s="2114"/>
      <c r="C15" s="2501"/>
      <c r="D15" s="983"/>
      <c r="E15" s="983"/>
      <c r="F15" s="984">
        <v>55</v>
      </c>
      <c r="G15" s="985"/>
      <c r="H15" s="986"/>
      <c r="I15" s="979">
        <v>35</v>
      </c>
    </row>
    <row r="16" spans="1:9" s="987" customFormat="1" ht="19.5" customHeight="1">
      <c r="A16" s="2500" t="s">
        <v>7</v>
      </c>
      <c r="B16" s="2114"/>
      <c r="C16" s="2501"/>
      <c r="D16" s="983"/>
      <c r="E16" s="983"/>
      <c r="F16" s="984">
        <v>3</v>
      </c>
      <c r="G16" s="985"/>
      <c r="H16" s="986"/>
      <c r="I16" s="979">
        <v>-15</v>
      </c>
    </row>
    <row r="17" spans="1:9" ht="19.5" customHeight="1">
      <c r="A17" s="2499" t="s">
        <v>8</v>
      </c>
      <c r="B17" s="2109"/>
      <c r="C17" s="2498"/>
      <c r="D17" s="966"/>
      <c r="E17" s="966"/>
      <c r="F17" s="977">
        <v>12</v>
      </c>
      <c r="G17" s="978"/>
      <c r="H17" s="980"/>
      <c r="I17" s="979">
        <v>-13</v>
      </c>
    </row>
    <row r="18" spans="1:9" ht="19.5" customHeight="1">
      <c r="A18" s="2499" t="s">
        <v>9</v>
      </c>
      <c r="B18" s="2109"/>
      <c r="C18" s="2498"/>
      <c r="D18" s="966"/>
      <c r="E18" s="966"/>
      <c r="F18" s="977">
        <v>46</v>
      </c>
      <c r="G18" s="978"/>
      <c r="H18" s="980"/>
      <c r="I18" s="979">
        <v>40</v>
      </c>
    </row>
    <row r="19" spans="1:9" ht="19.5" customHeight="1">
      <c r="A19" s="2499" t="s">
        <v>10</v>
      </c>
      <c r="B19" s="2472"/>
      <c r="C19" s="2498"/>
      <c r="D19" s="966"/>
      <c r="E19" s="966"/>
      <c r="F19" s="981">
        <v>5</v>
      </c>
      <c r="G19" s="978"/>
      <c r="H19" s="980"/>
      <c r="I19" s="979">
        <v>3</v>
      </c>
    </row>
    <row r="20" spans="1:9" ht="19.5" customHeight="1">
      <c r="A20" s="2499" t="s">
        <v>11</v>
      </c>
      <c r="B20" s="2472"/>
      <c r="C20" s="2498"/>
      <c r="D20" s="966"/>
      <c r="E20" s="966"/>
      <c r="F20" s="981">
        <v>83</v>
      </c>
      <c r="G20" s="978"/>
      <c r="H20" s="980"/>
      <c r="I20" s="982">
        <v>73</v>
      </c>
    </row>
    <row r="21" spans="1:9" s="987" customFormat="1" ht="19.5" customHeight="1">
      <c r="A21" s="2500" t="s">
        <v>263</v>
      </c>
      <c r="B21" s="2114"/>
      <c r="C21" s="2501"/>
      <c r="D21" s="983"/>
      <c r="E21" s="983"/>
      <c r="F21" s="984">
        <v>60</v>
      </c>
      <c r="G21" s="985"/>
      <c r="H21" s="986"/>
      <c r="I21" s="988">
        <v>45</v>
      </c>
    </row>
    <row r="22" spans="1:9" s="987" customFormat="1" ht="19.5" customHeight="1">
      <c r="A22" s="2500" t="s">
        <v>12</v>
      </c>
      <c r="B22" s="2114"/>
      <c r="C22" s="2501"/>
      <c r="D22" s="983"/>
      <c r="E22" s="983"/>
      <c r="F22" s="984">
        <v>-2</v>
      </c>
      <c r="G22" s="985"/>
      <c r="H22" s="986"/>
      <c r="I22" s="979">
        <v>-2</v>
      </c>
    </row>
    <row r="23" spans="1:9" s="987" customFormat="1" ht="19.5" customHeight="1">
      <c r="A23" s="2500" t="s">
        <v>13</v>
      </c>
      <c r="B23" s="2502"/>
      <c r="C23" s="2501"/>
      <c r="D23" s="983"/>
      <c r="E23" s="983"/>
      <c r="F23" s="984">
        <v>37</v>
      </c>
      <c r="G23" s="985"/>
      <c r="H23" s="986"/>
      <c r="I23" s="979">
        <v>32</v>
      </c>
    </row>
    <row r="24" spans="1:9" s="987" customFormat="1" ht="19.5" customHeight="1">
      <c r="A24" s="2503" t="s">
        <v>1305</v>
      </c>
      <c r="B24" s="2495"/>
      <c r="C24" s="2495"/>
      <c r="D24" s="954"/>
      <c r="E24" s="954"/>
      <c r="F24" s="989">
        <v>-2</v>
      </c>
      <c r="G24" s="990"/>
      <c r="H24" s="990"/>
      <c r="I24" s="990">
        <v>-5</v>
      </c>
    </row>
    <row r="25" spans="1:9" ht="15.75" customHeight="1">
      <c r="A25" s="2997" t="s">
        <v>954</v>
      </c>
      <c r="B25" s="2997"/>
      <c r="C25" s="2878"/>
      <c r="D25" s="2998"/>
      <c r="E25" s="968"/>
      <c r="F25" s="991">
        <f>SUM(F12:F24)</f>
        <v>321</v>
      </c>
      <c r="G25" s="968"/>
      <c r="H25" s="912"/>
      <c r="I25" s="992">
        <f>SUM(I12:I24)</f>
        <v>189</v>
      </c>
    </row>
    <row r="26" spans="1:9" ht="18.75" customHeight="1">
      <c r="A26" s="2472" t="s">
        <v>333</v>
      </c>
      <c r="B26" s="2504"/>
      <c r="C26" s="2504"/>
      <c r="D26" s="936"/>
      <c r="E26" s="936"/>
      <c r="F26" s="936">
        <v>52</v>
      </c>
      <c r="G26" s="936"/>
      <c r="H26" s="915"/>
      <c r="I26" s="915">
        <v>72</v>
      </c>
    </row>
    <row r="27" spans="1:9" ht="18.75" customHeight="1">
      <c r="A27" s="2505" t="s">
        <v>587</v>
      </c>
      <c r="B27" s="2506"/>
      <c r="C27" s="2506"/>
      <c r="D27" s="938"/>
      <c r="E27" s="938"/>
      <c r="F27" s="993">
        <v>-26</v>
      </c>
      <c r="G27" s="994"/>
      <c r="H27" s="995"/>
      <c r="I27" s="990">
        <v>-15</v>
      </c>
    </row>
    <row r="28" spans="1:9" ht="18" customHeight="1" thickBot="1">
      <c r="A28" s="2507" t="s">
        <v>244</v>
      </c>
      <c r="B28" s="2507"/>
      <c r="C28" s="2507"/>
      <c r="D28" s="996"/>
      <c r="E28" s="996"/>
      <c r="F28" s="997">
        <f>SUM(F25:F27)</f>
        <v>347</v>
      </c>
      <c r="G28" s="996"/>
      <c r="H28" s="999"/>
      <c r="I28" s="998">
        <f>SUM(I25:I27)</f>
        <v>246</v>
      </c>
    </row>
    <row r="29" spans="1:6" ht="9" customHeight="1">
      <c r="A29" s="2508"/>
      <c r="B29" s="2508"/>
      <c r="C29" s="2508"/>
      <c r="D29" s="987"/>
      <c r="E29" s="987"/>
      <c r="F29" s="987"/>
    </row>
    <row r="30" spans="1:3" ht="12.75">
      <c r="A30" s="2509" t="s">
        <v>1403</v>
      </c>
      <c r="B30" s="2472"/>
      <c r="C30" s="2472"/>
    </row>
    <row r="31" spans="1:3" ht="6" customHeight="1">
      <c r="A31" s="2509"/>
      <c r="B31" s="2472"/>
      <c r="C31" s="2472"/>
    </row>
    <row r="32" spans="1:3" ht="12.75">
      <c r="A32" s="2504" t="s">
        <v>947</v>
      </c>
      <c r="B32" s="2504" t="s">
        <v>1306</v>
      </c>
      <c r="C32" s="2472"/>
    </row>
    <row r="33" spans="1:9" ht="14.25">
      <c r="A33" s="2472"/>
      <c r="B33" s="3001" t="s">
        <v>1530</v>
      </c>
      <c r="C33" s="3001"/>
      <c r="D33" s="3002"/>
      <c r="E33" s="3002"/>
      <c r="F33" s="3002"/>
      <c r="G33" s="3002"/>
      <c r="H33" s="3002"/>
      <c r="I33" s="2662"/>
    </row>
    <row r="34" spans="1:9" ht="12.75">
      <c r="A34" s="2472"/>
      <c r="B34" s="2472"/>
      <c r="C34" s="2472"/>
      <c r="F34" s="969">
        <v>2008</v>
      </c>
      <c r="G34" s="966"/>
      <c r="H34" s="967"/>
      <c r="I34" s="970">
        <v>2007</v>
      </c>
    </row>
    <row r="35" spans="1:9" ht="12.75">
      <c r="A35" s="2472"/>
      <c r="B35" s="2505"/>
      <c r="C35" s="2505"/>
      <c r="D35" s="1000"/>
      <c r="E35" s="1000"/>
      <c r="F35" s="973" t="s">
        <v>1400</v>
      </c>
      <c r="G35" s="972"/>
      <c r="H35" s="975"/>
      <c r="I35" s="974" t="s">
        <v>1400</v>
      </c>
    </row>
    <row r="36" spans="1:9" ht="12.75">
      <c r="A36" s="2472"/>
      <c r="B36" s="2472" t="s">
        <v>1307</v>
      </c>
      <c r="C36" s="2472"/>
      <c r="F36" s="1002">
        <v>-100</v>
      </c>
      <c r="G36" s="1003"/>
      <c r="H36" s="1003"/>
      <c r="I36" s="1003">
        <v>-136</v>
      </c>
    </row>
    <row r="37" spans="1:9" ht="12.75">
      <c r="A37" s="2472"/>
      <c r="B37" s="2505" t="s">
        <v>1087</v>
      </c>
      <c r="C37" s="2505"/>
      <c r="D37" s="1000"/>
      <c r="E37" s="1000"/>
      <c r="F37" s="1002">
        <v>421</v>
      </c>
      <c r="G37" s="1003"/>
      <c r="H37" s="1003"/>
      <c r="I37" s="1003">
        <v>325</v>
      </c>
    </row>
    <row r="38" spans="1:9" ht="13.5" thickBot="1">
      <c r="A38" s="2472"/>
      <c r="B38" s="2510" t="s">
        <v>556</v>
      </c>
      <c r="C38" s="2510"/>
      <c r="D38" s="1004"/>
      <c r="E38" s="1004"/>
      <c r="F38" s="1005">
        <f>SUM(F36:F37)</f>
        <v>321</v>
      </c>
      <c r="G38" s="1006"/>
      <c r="H38" s="1006"/>
      <c r="I38" s="1006">
        <f>SUM(I36:I37)</f>
        <v>189</v>
      </c>
    </row>
    <row r="39" spans="1:3" ht="9" customHeight="1">
      <c r="A39" s="2472"/>
      <c r="B39" s="2472"/>
      <c r="C39" s="2472"/>
    </row>
    <row r="40" spans="1:9" ht="14.25" customHeight="1">
      <c r="A40" s="2472"/>
      <c r="B40" s="2984" t="s">
        <v>225</v>
      </c>
      <c r="C40" s="2907"/>
      <c r="D40" s="2908"/>
      <c r="E40" s="2908"/>
      <c r="F40" s="2908"/>
      <c r="G40" s="2908"/>
      <c r="H40" s="2908"/>
      <c r="I40" s="2688"/>
    </row>
    <row r="41" spans="1:3" ht="6" customHeight="1">
      <c r="A41" s="2472"/>
      <c r="B41" s="2472"/>
      <c r="C41" s="2472"/>
    </row>
    <row r="42" spans="1:9" ht="27" customHeight="1">
      <c r="A42" s="2472"/>
      <c r="B42" s="2984" t="s">
        <v>1308</v>
      </c>
      <c r="C42" s="2907"/>
      <c r="D42" s="2908"/>
      <c r="E42" s="2908"/>
      <c r="F42" s="2908"/>
      <c r="G42" s="2908"/>
      <c r="H42" s="2908"/>
      <c r="I42" s="2688"/>
    </row>
    <row r="43" spans="1:3" ht="9" customHeight="1">
      <c r="A43" s="2472"/>
      <c r="B43" s="2472"/>
      <c r="C43" s="2472"/>
    </row>
    <row r="44" spans="1:3" ht="12.75">
      <c r="A44" s="2504" t="s">
        <v>948</v>
      </c>
      <c r="B44" s="2511" t="s">
        <v>1526</v>
      </c>
      <c r="C44" s="2472"/>
    </row>
    <row r="45" spans="1:3" ht="8.25" customHeight="1">
      <c r="A45" s="2472"/>
      <c r="B45" s="2512"/>
      <c r="C45" s="2472"/>
    </row>
    <row r="46" spans="1:9" ht="56.25" customHeight="1">
      <c r="A46" s="2472"/>
      <c r="B46" s="2906" t="s">
        <v>1527</v>
      </c>
      <c r="C46" s="2984"/>
      <c r="D46" s="2985"/>
      <c r="E46" s="2985"/>
      <c r="F46" s="2985"/>
      <c r="G46" s="2985"/>
      <c r="H46" s="2985"/>
      <c r="I46" s="2985"/>
    </row>
    <row r="47" spans="1:3" ht="7.5" customHeight="1">
      <c r="A47" s="2472"/>
      <c r="B47" s="2512"/>
      <c r="C47" s="2472"/>
    </row>
    <row r="48" spans="1:9" ht="32.25" customHeight="1">
      <c r="A48" s="2472"/>
      <c r="B48" s="2906" t="s">
        <v>226</v>
      </c>
      <c r="C48" s="2907"/>
      <c r="D48" s="2908"/>
      <c r="E48" s="2908"/>
      <c r="F48" s="2908"/>
      <c r="G48" s="2908"/>
      <c r="H48" s="2908"/>
      <c r="I48" s="2908"/>
    </row>
    <row r="49" spans="1:3" ht="7.5" customHeight="1">
      <c r="A49" s="2472"/>
      <c r="B49" s="2512"/>
      <c r="C49" s="2472"/>
    </row>
    <row r="50" spans="1:9" ht="81.75" customHeight="1">
      <c r="A50" s="2472"/>
      <c r="B50" s="2906" t="s">
        <v>227</v>
      </c>
      <c r="C50" s="2907"/>
      <c r="D50" s="2908"/>
      <c r="E50" s="2908"/>
      <c r="F50" s="2908"/>
      <c r="G50" s="2908"/>
      <c r="H50" s="2908"/>
      <c r="I50" s="2908"/>
    </row>
    <row r="51" spans="1:3" ht="6.75" customHeight="1">
      <c r="A51" s="2472"/>
      <c r="B51" s="2512"/>
      <c r="C51" s="2472"/>
    </row>
    <row r="52" spans="1:9" ht="42" customHeight="1">
      <c r="A52" s="2472"/>
      <c r="B52" s="2906" t="s">
        <v>1528</v>
      </c>
      <c r="C52" s="2907"/>
      <c r="D52" s="2908"/>
      <c r="E52" s="2908"/>
      <c r="F52" s="2908"/>
      <c r="G52" s="2908"/>
      <c r="H52" s="2908"/>
      <c r="I52" s="2908"/>
    </row>
    <row r="53" spans="1:3" ht="4.5" customHeight="1">
      <c r="A53" s="2472"/>
      <c r="B53" s="2512"/>
      <c r="C53" s="2472"/>
    </row>
    <row r="54" spans="1:9" ht="14.25">
      <c r="A54" s="2472"/>
      <c r="B54" s="2906" t="s">
        <v>1529</v>
      </c>
      <c r="C54" s="2907"/>
      <c r="D54" s="2908"/>
      <c r="E54" s="2908"/>
      <c r="F54" s="2908"/>
      <c r="G54" s="2908"/>
      <c r="H54" s="2908"/>
      <c r="I54" s="2908"/>
    </row>
    <row r="55" spans="1:3" ht="12.75">
      <c r="A55" s="2472"/>
      <c r="B55" s="2472"/>
      <c r="C55" s="2472"/>
    </row>
    <row r="56" spans="1:3" ht="12.75">
      <c r="A56" s="2472"/>
      <c r="B56" s="2472"/>
      <c r="C56" s="2472"/>
    </row>
    <row r="57" spans="1:3" ht="12.75">
      <c r="A57" s="2472"/>
      <c r="B57" s="2472"/>
      <c r="C57" s="2472"/>
    </row>
    <row r="58" spans="1:3" ht="12.75">
      <c r="A58" s="2472"/>
      <c r="B58" s="2472"/>
      <c r="C58" s="2472"/>
    </row>
    <row r="59" spans="1:3" ht="12.75">
      <c r="A59" s="2472"/>
      <c r="B59" s="2472"/>
      <c r="C59" s="2472"/>
    </row>
    <row r="60" spans="1:3" ht="12.75">
      <c r="A60" s="2472"/>
      <c r="B60" s="2472"/>
      <c r="C60" s="2472"/>
    </row>
    <row r="61" spans="1:3" ht="12.75">
      <c r="A61" s="2472"/>
      <c r="B61" s="2472"/>
      <c r="C61" s="2472"/>
    </row>
    <row r="62" spans="1:3" ht="12.75">
      <c r="A62" s="2472"/>
      <c r="B62" s="2472"/>
      <c r="C62" s="2472"/>
    </row>
    <row r="63" spans="1:3" ht="12.75">
      <c r="A63" s="2472"/>
      <c r="B63" s="2472"/>
      <c r="C63" s="2472"/>
    </row>
    <row r="64" spans="1:3" ht="12.75">
      <c r="A64" s="2472"/>
      <c r="B64" s="2472"/>
      <c r="C64" s="2472"/>
    </row>
    <row r="65" spans="1:3" ht="12.75">
      <c r="A65" s="2472"/>
      <c r="B65" s="2472"/>
      <c r="C65" s="2472"/>
    </row>
    <row r="66" spans="1:3" ht="12.75">
      <c r="A66" s="2472"/>
      <c r="B66" s="2472"/>
      <c r="C66" s="2472"/>
    </row>
    <row r="67" spans="1:3" ht="12.75">
      <c r="A67" s="2472"/>
      <c r="B67" s="2472"/>
      <c r="C67" s="2472"/>
    </row>
    <row r="68" spans="1:3" ht="12.75">
      <c r="A68" s="2472"/>
      <c r="B68" s="2472"/>
      <c r="C68" s="2472"/>
    </row>
    <row r="69" spans="1:3" ht="12.75">
      <c r="A69" s="2472"/>
      <c r="B69" s="2472"/>
      <c r="C69" s="2472"/>
    </row>
    <row r="70" spans="1:3" ht="12.75">
      <c r="A70" s="2472"/>
      <c r="B70" s="2472"/>
      <c r="C70" s="2472"/>
    </row>
    <row r="71" spans="1:3" ht="12.75">
      <c r="A71" s="2472"/>
      <c r="B71" s="2472"/>
      <c r="C71" s="2472"/>
    </row>
    <row r="72" spans="1:3" ht="12.75">
      <c r="A72" s="2472"/>
      <c r="B72" s="2472"/>
      <c r="C72" s="2472"/>
    </row>
    <row r="73" spans="1:3" ht="12.75">
      <c r="A73" s="2472"/>
      <c r="B73" s="2472"/>
      <c r="C73" s="2472"/>
    </row>
    <row r="74" spans="1:3" ht="12.75">
      <c r="A74" s="2472"/>
      <c r="B74" s="2472"/>
      <c r="C74" s="2472"/>
    </row>
    <row r="75" spans="1:3" ht="12.75">
      <c r="A75" s="2472"/>
      <c r="B75" s="2472"/>
      <c r="C75" s="2472"/>
    </row>
    <row r="76" spans="1:3" ht="12.75">
      <c r="A76" s="2472"/>
      <c r="B76" s="2472"/>
      <c r="C76" s="2472"/>
    </row>
    <row r="77" spans="1:3" ht="12.75">
      <c r="A77" s="2472"/>
      <c r="B77" s="2472"/>
      <c r="C77" s="2472"/>
    </row>
    <row r="78" spans="1:3" ht="12.75">
      <c r="A78" s="2472"/>
      <c r="B78" s="2472"/>
      <c r="C78" s="2472"/>
    </row>
    <row r="79" spans="1:3" ht="12.75">
      <c r="A79" s="2472"/>
      <c r="B79" s="2472"/>
      <c r="C79" s="2472" t="s">
        <v>272</v>
      </c>
    </row>
    <row r="80" spans="1:3" ht="12.75">
      <c r="A80" s="2472"/>
      <c r="B80" s="2472"/>
      <c r="C80" s="2472"/>
    </row>
    <row r="81" spans="1:3" ht="12.75">
      <c r="A81" s="2472"/>
      <c r="B81" s="2472"/>
      <c r="C81" s="2472"/>
    </row>
    <row r="82" spans="1:3" ht="12.75">
      <c r="A82" s="2472"/>
      <c r="B82" s="2472"/>
      <c r="C82" s="2472"/>
    </row>
    <row r="83" spans="1:3" ht="12.75">
      <c r="A83" s="2472"/>
      <c r="B83" s="2472"/>
      <c r="C83" s="2472"/>
    </row>
    <row r="84" spans="1:3" ht="12.75">
      <c r="A84" s="2472"/>
      <c r="B84" s="2472"/>
      <c r="C84" s="2472"/>
    </row>
    <row r="85" spans="1:3" ht="12.75">
      <c r="A85" s="2472"/>
      <c r="B85" s="2472"/>
      <c r="C85" s="2472"/>
    </row>
    <row r="86" spans="1:3" ht="12.75">
      <c r="A86" s="2472"/>
      <c r="B86" s="2472"/>
      <c r="C86" s="2472"/>
    </row>
    <row r="87" spans="1:3" ht="12.75">
      <c r="A87" s="2472"/>
      <c r="B87" s="2472"/>
      <c r="C87" s="2472"/>
    </row>
    <row r="88" spans="1:3" ht="12.75">
      <c r="A88" s="2472"/>
      <c r="B88" s="2472"/>
      <c r="C88" s="2472"/>
    </row>
    <row r="89" spans="1:3" ht="12.75">
      <c r="A89" s="2472"/>
      <c r="B89" s="2472"/>
      <c r="C89" s="2472"/>
    </row>
    <row r="90" spans="1:3" ht="12.75">
      <c r="A90" s="2472"/>
      <c r="B90" s="2472"/>
      <c r="C90" s="2472"/>
    </row>
    <row r="91" spans="1:3" ht="12.75">
      <c r="A91" s="2472"/>
      <c r="B91" s="2472"/>
      <c r="C91" s="2472"/>
    </row>
    <row r="92" spans="1:3" ht="12.75">
      <c r="A92" s="2472"/>
      <c r="B92" s="2472"/>
      <c r="C92" s="2472"/>
    </row>
    <row r="93" spans="1:3" ht="12.75">
      <c r="A93" s="2472"/>
      <c r="B93" s="2472"/>
      <c r="C93" s="2472"/>
    </row>
    <row r="94" spans="1:3" ht="12.75">
      <c r="A94" s="2472"/>
      <c r="B94" s="2472"/>
      <c r="C94" s="2472"/>
    </row>
    <row r="95" spans="1:3" ht="12.75">
      <c r="A95" s="2472"/>
      <c r="B95" s="2472"/>
      <c r="C95" s="2472"/>
    </row>
    <row r="96" spans="1:3" ht="12.75">
      <c r="A96" s="2472"/>
      <c r="B96" s="2472"/>
      <c r="C96" s="2472"/>
    </row>
    <row r="97" spans="1:3" ht="12.75">
      <c r="A97" s="2472"/>
      <c r="B97" s="2472"/>
      <c r="C97" s="2472"/>
    </row>
    <row r="98" spans="1:3" ht="12.75">
      <c r="A98" s="2472"/>
      <c r="B98" s="2472"/>
      <c r="C98" s="2472"/>
    </row>
    <row r="99" spans="1:3" ht="12.75">
      <c r="A99" s="2472"/>
      <c r="B99" s="2472"/>
      <c r="C99" s="2472"/>
    </row>
    <row r="100" spans="1:3" ht="12.75">
      <c r="A100" s="2472"/>
      <c r="B100" s="2472"/>
      <c r="C100" s="2472"/>
    </row>
    <row r="101" spans="1:3" ht="12.75">
      <c r="A101" s="2472"/>
      <c r="B101" s="2472"/>
      <c r="C101" s="2472"/>
    </row>
    <row r="102" spans="1:3" ht="12.75">
      <c r="A102" s="2472"/>
      <c r="B102" s="2472"/>
      <c r="C102" s="2472"/>
    </row>
    <row r="103" spans="1:5" ht="12.75">
      <c r="A103" s="2472"/>
      <c r="B103" s="2472"/>
      <c r="C103" s="2472"/>
      <c r="E103" s="987"/>
    </row>
    <row r="104" spans="1:3" ht="12.75">
      <c r="A104" s="2472"/>
      <c r="B104" s="2472"/>
      <c r="C104" s="2472"/>
    </row>
    <row r="105" spans="1:3" ht="12.75">
      <c r="A105" s="2472"/>
      <c r="B105" s="2472"/>
      <c r="C105" s="2472"/>
    </row>
  </sheetData>
  <sheetProtection/>
  <mergeCells count="11">
    <mergeCell ref="G1:I1"/>
    <mergeCell ref="A25:D25"/>
    <mergeCell ref="A8:I8"/>
    <mergeCell ref="B33:I33"/>
    <mergeCell ref="B40:I40"/>
    <mergeCell ref="B42:I42"/>
    <mergeCell ref="B54:I54"/>
    <mergeCell ref="B46:I46"/>
    <mergeCell ref="B48:I48"/>
    <mergeCell ref="B50:I50"/>
    <mergeCell ref="B52:I52"/>
  </mergeCells>
  <printOptions/>
  <pageMargins left="0.5905511811023623" right="0.5905511811023623" top="0.5905511811023623" bottom="0.5905511811023623" header="0.5905511811023623" footer="0.5905511811023623"/>
  <pageSetup fitToHeight="1" fitToWidth="1" horizontalDpi="600" verticalDpi="600" orientation="portrait" paperSize="9" scale="82" r:id="rId1"/>
  <headerFooter alignWithMargins="0">
    <oddFooter>&amp;R&amp;P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H105"/>
  <sheetViews>
    <sheetView tabSelected="1" view="pageBreakPreview" zoomScale="75" zoomScaleSheetLayoutView="75" zoomScalePageLayoutView="0" workbookViewId="0" topLeftCell="A1">
      <selection activeCell="A84" sqref="A84"/>
    </sheetView>
  </sheetViews>
  <sheetFormatPr defaultColWidth="9.00390625" defaultRowHeight="14.25"/>
  <cols>
    <col min="1" max="1" width="4.50390625" style="963" customWidth="1"/>
    <col min="2" max="2" width="59.00390625" style="963" customWidth="1"/>
    <col min="3" max="3" width="9.00390625" style="963" customWidth="1"/>
    <col min="4" max="4" width="8.75390625" style="963" customWidth="1"/>
    <col min="5" max="5" width="13.50390625" style="963" customWidth="1"/>
    <col min="6" max="6" width="9.25390625" style="963" customWidth="1"/>
    <col min="7" max="7" width="7.25390625" style="963" customWidth="1"/>
    <col min="8" max="8" width="1.25" style="963" customWidth="1"/>
    <col min="9" max="16384" width="9.00390625" style="963" customWidth="1"/>
  </cols>
  <sheetData>
    <row r="1" spans="1:5" ht="14.25">
      <c r="A1" s="2304" t="s">
        <v>1571</v>
      </c>
      <c r="B1" s="2472"/>
      <c r="C1" s="3003" t="s">
        <v>950</v>
      </c>
      <c r="D1" s="2986"/>
      <c r="E1" s="2987"/>
    </row>
    <row r="2" spans="1:3" ht="12" customHeight="1">
      <c r="A2" s="2472"/>
      <c r="B2" s="2472"/>
      <c r="C2" s="2472"/>
    </row>
    <row r="3" spans="1:3" ht="15.75">
      <c r="A3" s="2357" t="s">
        <v>745</v>
      </c>
      <c r="B3" s="2472"/>
      <c r="C3" s="2472"/>
    </row>
    <row r="4" spans="1:3" ht="15.75">
      <c r="A4" s="2292"/>
      <c r="B4" s="2472"/>
      <c r="C4" s="2472"/>
    </row>
    <row r="5" spans="1:3" ht="15.75">
      <c r="A5" s="2473" t="s">
        <v>247</v>
      </c>
      <c r="B5" s="2472"/>
      <c r="C5" s="2472"/>
    </row>
    <row r="6" spans="1:8" ht="12.75">
      <c r="A6" s="2472"/>
      <c r="B6" s="2474"/>
      <c r="C6" s="2474"/>
      <c r="D6" s="965"/>
      <c r="E6" s="965"/>
      <c r="F6" s="965"/>
      <c r="G6" s="965"/>
      <c r="H6" s="965"/>
    </row>
    <row r="7" spans="1:4" ht="9" customHeight="1">
      <c r="A7" s="2492"/>
      <c r="B7" s="2109"/>
      <c r="C7" s="2109"/>
      <c r="D7" s="935"/>
    </row>
    <row r="8" spans="1:5" ht="71.25" customHeight="1">
      <c r="A8" s="2909" t="s">
        <v>248</v>
      </c>
      <c r="B8" s="2907"/>
      <c r="C8" s="2907"/>
      <c r="D8" s="2908"/>
      <c r="E8" s="2908"/>
    </row>
    <row r="9" spans="1:3" ht="5.25" customHeight="1">
      <c r="A9" s="2475"/>
      <c r="B9" s="2472"/>
      <c r="C9" s="2472"/>
    </row>
    <row r="10" spans="1:5" ht="45.75" customHeight="1">
      <c r="A10" s="2909" t="s">
        <v>377</v>
      </c>
      <c r="B10" s="2907"/>
      <c r="C10" s="2907"/>
      <c r="D10" s="2908"/>
      <c r="E10" s="2908"/>
    </row>
    <row r="11" spans="1:3" ht="6.75" customHeight="1">
      <c r="A11" s="2475"/>
      <c r="B11" s="2472"/>
      <c r="C11" s="2472"/>
    </row>
    <row r="12" spans="1:5" ht="82.5" customHeight="1">
      <c r="A12" s="2909" t="s">
        <v>378</v>
      </c>
      <c r="B12" s="2907"/>
      <c r="C12" s="2907"/>
      <c r="D12" s="2908"/>
      <c r="E12" s="2908"/>
    </row>
    <row r="13" spans="1:3" ht="4.5" customHeight="1">
      <c r="A13" s="2475"/>
      <c r="B13" s="2472"/>
      <c r="C13" s="2472"/>
    </row>
    <row r="14" spans="1:5" ht="31.5" customHeight="1">
      <c r="A14" s="2909" t="s">
        <v>379</v>
      </c>
      <c r="B14" s="2907"/>
      <c r="C14" s="2907"/>
      <c r="D14" s="2908"/>
      <c r="E14" s="2908"/>
    </row>
    <row r="15" spans="1:5" ht="5.25" customHeight="1">
      <c r="A15" s="2475"/>
      <c r="B15" s="2472"/>
      <c r="C15" s="2472"/>
      <c r="E15" s="987"/>
    </row>
    <row r="16" spans="1:5" ht="43.5" customHeight="1">
      <c r="A16" s="2909" t="s">
        <v>380</v>
      </c>
      <c r="B16" s="2907"/>
      <c r="C16" s="2907"/>
      <c r="D16" s="2908"/>
      <c r="E16" s="2908"/>
    </row>
    <row r="17" spans="1:3" ht="12.75">
      <c r="A17" s="2472"/>
      <c r="B17" s="2472"/>
      <c r="C17" s="2472"/>
    </row>
    <row r="18" spans="1:3" ht="12.75">
      <c r="A18" s="2472"/>
      <c r="B18" s="2472"/>
      <c r="C18" s="2472"/>
    </row>
    <row r="19" spans="1:3" ht="12.75">
      <c r="A19" s="2472"/>
      <c r="B19" s="2472"/>
      <c r="C19" s="2472"/>
    </row>
    <row r="20" spans="1:3" ht="12.75">
      <c r="A20" s="2472"/>
      <c r="B20" s="2472"/>
      <c r="C20" s="2472"/>
    </row>
    <row r="21" spans="1:3" ht="12.75">
      <c r="A21" s="2472"/>
      <c r="B21" s="2472"/>
      <c r="C21" s="2472"/>
    </row>
    <row r="22" spans="1:3" ht="12.75">
      <c r="A22" s="2472"/>
      <c r="B22" s="2472"/>
      <c r="C22" s="2472"/>
    </row>
    <row r="23" spans="1:3" ht="12.75">
      <c r="A23" s="2472"/>
      <c r="B23" s="2472"/>
      <c r="C23" s="2472"/>
    </row>
    <row r="24" spans="1:3" ht="12.75">
      <c r="A24" s="2472"/>
      <c r="B24" s="2472"/>
      <c r="C24" s="2472"/>
    </row>
    <row r="25" spans="1:3" ht="12.75">
      <c r="A25" s="2472"/>
      <c r="B25" s="2472"/>
      <c r="C25" s="2472"/>
    </row>
    <row r="26" spans="1:3" ht="12.75">
      <c r="A26" s="2472"/>
      <c r="B26" s="2472"/>
      <c r="C26" s="2472"/>
    </row>
    <row r="27" spans="1:3" ht="12.75">
      <c r="A27" s="2472"/>
      <c r="B27" s="2472"/>
      <c r="C27" s="2472"/>
    </row>
    <row r="28" spans="1:3" ht="12.75">
      <c r="A28" s="2472"/>
      <c r="B28" s="2472"/>
      <c r="C28" s="2472"/>
    </row>
    <row r="29" spans="1:3" ht="12.75">
      <c r="A29" s="2472"/>
      <c r="B29" s="2472"/>
      <c r="C29" s="2472"/>
    </row>
    <row r="30" spans="1:3" ht="12.75">
      <c r="A30" s="2472"/>
      <c r="B30" s="2472"/>
      <c r="C30" s="2472"/>
    </row>
    <row r="31" spans="1:3" ht="12.75">
      <c r="A31" s="2472"/>
      <c r="B31" s="2472"/>
      <c r="C31" s="2472"/>
    </row>
    <row r="32" spans="1:3" ht="12.75">
      <c r="A32" s="2472"/>
      <c r="B32" s="2472"/>
      <c r="C32" s="2472"/>
    </row>
    <row r="33" spans="1:3" ht="12.75">
      <c r="A33" s="2472"/>
      <c r="B33" s="2472"/>
      <c r="C33" s="2472"/>
    </row>
    <row r="34" spans="1:3" ht="12.75">
      <c r="A34" s="2472"/>
      <c r="B34" s="2472"/>
      <c r="C34" s="2472"/>
    </row>
    <row r="35" spans="1:3" ht="12.75">
      <c r="A35" s="2472"/>
      <c r="B35" s="2472"/>
      <c r="C35" s="2472"/>
    </row>
    <row r="36" spans="1:3" ht="12.75">
      <c r="A36" s="2472"/>
      <c r="B36" s="2472"/>
      <c r="C36" s="2472"/>
    </row>
    <row r="37" spans="1:3" ht="12.75">
      <c r="A37" s="2472"/>
      <c r="B37" s="2472"/>
      <c r="C37" s="2472"/>
    </row>
    <row r="38" spans="1:3" ht="12.75">
      <c r="A38" s="2472"/>
      <c r="B38" s="2472"/>
      <c r="C38" s="2472"/>
    </row>
    <row r="39" spans="1:3" ht="12.75">
      <c r="A39" s="2472"/>
      <c r="B39" s="2472"/>
      <c r="C39" s="2472"/>
    </row>
    <row r="40" spans="1:3" ht="12.75">
      <c r="A40" s="2472"/>
      <c r="B40" s="2472"/>
      <c r="C40" s="2472"/>
    </row>
    <row r="41" spans="1:3" ht="12.75">
      <c r="A41" s="2472"/>
      <c r="B41" s="2472"/>
      <c r="C41" s="2472"/>
    </row>
    <row r="42" spans="1:3" ht="12.75">
      <c r="A42" s="2472"/>
      <c r="B42" s="2472"/>
      <c r="C42" s="2472"/>
    </row>
    <row r="43" spans="1:3" ht="12.75">
      <c r="A43" s="2472"/>
      <c r="B43" s="2472"/>
      <c r="C43" s="2472"/>
    </row>
    <row r="44" spans="1:3" ht="12.75">
      <c r="A44" s="2472"/>
      <c r="B44" s="2472"/>
      <c r="C44" s="2472"/>
    </row>
    <row r="45" spans="1:3" ht="12.75">
      <c r="A45" s="2472"/>
      <c r="B45" s="2472"/>
      <c r="C45" s="2472"/>
    </row>
    <row r="46" spans="1:3" ht="12.75">
      <c r="A46" s="2472"/>
      <c r="B46" s="2472"/>
      <c r="C46" s="2472"/>
    </row>
    <row r="47" spans="1:3" ht="12.75">
      <c r="A47" s="2472"/>
      <c r="B47" s="2472"/>
      <c r="C47" s="2472"/>
    </row>
    <row r="48" spans="1:3" ht="12.75">
      <c r="A48" s="2472"/>
      <c r="B48" s="2472"/>
      <c r="C48" s="2472"/>
    </row>
    <row r="49" spans="1:3" ht="12.75">
      <c r="A49" s="2472"/>
      <c r="B49" s="2472"/>
      <c r="C49" s="2472"/>
    </row>
    <row r="50" spans="1:3" ht="12.75">
      <c r="A50" s="2472"/>
      <c r="B50" s="2472"/>
      <c r="C50" s="2472"/>
    </row>
    <row r="51" spans="1:3" ht="12.75">
      <c r="A51" s="2472"/>
      <c r="B51" s="2472"/>
      <c r="C51" s="2472"/>
    </row>
    <row r="52" spans="1:3" ht="12.75">
      <c r="A52" s="2472"/>
      <c r="B52" s="2472"/>
      <c r="C52" s="2472"/>
    </row>
    <row r="53" spans="1:3" ht="12.75">
      <c r="A53" s="2472"/>
      <c r="B53" s="2472"/>
      <c r="C53" s="2472"/>
    </row>
    <row r="54" spans="1:3" ht="12.75">
      <c r="A54" s="2472"/>
      <c r="B54" s="2472"/>
      <c r="C54" s="2472"/>
    </row>
    <row r="55" spans="1:3" ht="12.75">
      <c r="A55" s="2472"/>
      <c r="B55" s="2472"/>
      <c r="C55" s="2472"/>
    </row>
    <row r="56" spans="1:3" ht="12.75">
      <c r="A56" s="2472"/>
      <c r="B56" s="2472"/>
      <c r="C56" s="2472"/>
    </row>
    <row r="57" spans="1:3" ht="12.75">
      <c r="A57" s="2472"/>
      <c r="B57" s="2472"/>
      <c r="C57" s="2472"/>
    </row>
    <row r="58" spans="1:3" ht="12.75">
      <c r="A58" s="2472"/>
      <c r="B58" s="2472"/>
      <c r="C58" s="2472"/>
    </row>
    <row r="59" spans="1:3" ht="12.75">
      <c r="A59" s="2472"/>
      <c r="B59" s="2472"/>
      <c r="C59" s="2472"/>
    </row>
    <row r="60" spans="1:3" ht="12.75">
      <c r="A60" s="2472"/>
      <c r="B60" s="2472"/>
      <c r="C60" s="2472"/>
    </row>
    <row r="61" spans="1:3" ht="12.75">
      <c r="A61" s="2472"/>
      <c r="B61" s="2472"/>
      <c r="C61" s="2472"/>
    </row>
    <row r="62" spans="1:3" ht="12.75">
      <c r="A62" s="2472"/>
      <c r="B62" s="2472"/>
      <c r="C62" s="2472"/>
    </row>
    <row r="63" spans="1:3" ht="12.75">
      <c r="A63" s="2472"/>
      <c r="B63" s="2472"/>
      <c r="C63" s="2472"/>
    </row>
    <row r="64" spans="1:3" ht="12.75">
      <c r="A64" s="2472"/>
      <c r="B64" s="2472"/>
      <c r="C64" s="2472"/>
    </row>
    <row r="65" spans="1:3" ht="12.75">
      <c r="A65" s="2472"/>
      <c r="B65" s="2472"/>
      <c r="C65" s="2472"/>
    </row>
    <row r="66" spans="1:3" ht="12.75">
      <c r="A66" s="2472"/>
      <c r="B66" s="2472"/>
      <c r="C66" s="2472"/>
    </row>
    <row r="67" spans="1:3" ht="12.75">
      <c r="A67" s="2472"/>
      <c r="B67" s="2472"/>
      <c r="C67" s="2472"/>
    </row>
    <row r="68" spans="1:3" ht="12.75">
      <c r="A68" s="2472"/>
      <c r="B68" s="2472"/>
      <c r="C68" s="2472"/>
    </row>
    <row r="69" spans="1:3" ht="12.75">
      <c r="A69" s="2472"/>
      <c r="B69" s="2472"/>
      <c r="C69" s="2472"/>
    </row>
    <row r="70" spans="1:3" ht="12.75">
      <c r="A70" s="2472"/>
      <c r="B70" s="2472"/>
      <c r="C70" s="2472"/>
    </row>
    <row r="71" spans="1:3" ht="12.75">
      <c r="A71" s="2472"/>
      <c r="B71" s="2472"/>
      <c r="C71" s="2472"/>
    </row>
    <row r="72" spans="1:3" ht="12.75">
      <c r="A72" s="2472"/>
      <c r="B72" s="2472"/>
      <c r="C72" s="2472"/>
    </row>
    <row r="73" spans="1:3" ht="12.75">
      <c r="A73" s="2472"/>
      <c r="B73" s="2472"/>
      <c r="C73" s="2472"/>
    </row>
    <row r="74" spans="1:3" ht="12.75">
      <c r="A74" s="2472"/>
      <c r="B74" s="2472"/>
      <c r="C74" s="2472"/>
    </row>
    <row r="75" spans="1:3" ht="12.75">
      <c r="A75" s="2472"/>
      <c r="B75" s="2472"/>
      <c r="C75" s="2472"/>
    </row>
    <row r="76" spans="1:3" ht="12.75">
      <c r="A76" s="2472"/>
      <c r="B76" s="2472"/>
      <c r="C76" s="2472"/>
    </row>
    <row r="77" spans="1:3" ht="12.75">
      <c r="A77" s="2472"/>
      <c r="B77" s="2472"/>
      <c r="C77" s="2472"/>
    </row>
    <row r="78" spans="1:3" ht="12.75">
      <c r="A78" s="2472"/>
      <c r="B78" s="2472"/>
      <c r="C78" s="2472"/>
    </row>
    <row r="79" spans="1:3" ht="12.75">
      <c r="A79" s="2472"/>
      <c r="B79" s="2472"/>
      <c r="C79" s="2472" t="s">
        <v>272</v>
      </c>
    </row>
    <row r="80" spans="1:3" ht="12.75">
      <c r="A80" s="2472"/>
      <c r="B80" s="2472"/>
      <c r="C80" s="2472"/>
    </row>
    <row r="81" spans="1:3" ht="12.75">
      <c r="A81" s="2472"/>
      <c r="B81" s="2472"/>
      <c r="C81" s="2472"/>
    </row>
    <row r="82" spans="1:3" ht="12.75">
      <c r="A82" s="2472"/>
      <c r="B82" s="2472"/>
      <c r="C82" s="2472"/>
    </row>
    <row r="83" spans="1:3" ht="12.75">
      <c r="A83" s="2472"/>
      <c r="B83" s="2472"/>
      <c r="C83" s="2472"/>
    </row>
    <row r="84" spans="1:3" ht="12.75">
      <c r="A84" s="2472"/>
      <c r="B84" s="2472"/>
      <c r="C84" s="2472"/>
    </row>
    <row r="85" spans="1:3" ht="12.75">
      <c r="A85" s="2472"/>
      <c r="B85" s="2472"/>
      <c r="C85" s="2472"/>
    </row>
    <row r="86" spans="1:3" ht="12.75">
      <c r="A86" s="2472"/>
      <c r="B86" s="2472"/>
      <c r="C86" s="2472"/>
    </row>
    <row r="87" spans="1:3" ht="12.75">
      <c r="A87" s="2472"/>
      <c r="B87" s="2472"/>
      <c r="C87" s="2472"/>
    </row>
    <row r="88" spans="1:3" ht="12.75">
      <c r="A88" s="2472"/>
      <c r="B88" s="2472"/>
      <c r="C88" s="2472"/>
    </row>
    <row r="89" spans="1:3" ht="12.75">
      <c r="A89" s="2472"/>
      <c r="B89" s="2472"/>
      <c r="C89" s="2472"/>
    </row>
    <row r="90" spans="1:3" ht="12.75">
      <c r="A90" s="2472"/>
      <c r="B90" s="2472"/>
      <c r="C90" s="2472"/>
    </row>
    <row r="91" spans="1:3" ht="12.75">
      <c r="A91" s="2472"/>
      <c r="B91" s="2472"/>
      <c r="C91" s="2472"/>
    </row>
    <row r="92" spans="1:3" ht="12.75">
      <c r="A92" s="2472"/>
      <c r="B92" s="2472"/>
      <c r="C92" s="2472"/>
    </row>
    <row r="93" spans="1:3" ht="12.75">
      <c r="A93" s="2472"/>
      <c r="B93" s="2472"/>
      <c r="C93" s="2472"/>
    </row>
    <row r="94" spans="1:3" ht="12.75">
      <c r="A94" s="2472"/>
      <c r="B94" s="2472"/>
      <c r="C94" s="2472"/>
    </row>
    <row r="95" spans="1:3" ht="12.75">
      <c r="A95" s="2472"/>
      <c r="B95" s="2472"/>
      <c r="C95" s="2472"/>
    </row>
    <row r="96" spans="1:3" ht="12.75">
      <c r="A96" s="2472"/>
      <c r="B96" s="2472"/>
      <c r="C96" s="2472"/>
    </row>
    <row r="97" spans="1:3" ht="12.75">
      <c r="A97" s="2472"/>
      <c r="B97" s="2472"/>
      <c r="C97" s="2472"/>
    </row>
    <row r="98" spans="1:3" ht="12.75">
      <c r="A98" s="2472"/>
      <c r="B98" s="2472"/>
      <c r="C98" s="2472"/>
    </row>
    <row r="99" spans="1:3" ht="12.75">
      <c r="A99" s="2472"/>
      <c r="B99" s="2472"/>
      <c r="C99" s="2472"/>
    </row>
    <row r="100" spans="1:3" ht="12.75">
      <c r="A100" s="2472"/>
      <c r="B100" s="2472"/>
      <c r="C100" s="2472"/>
    </row>
    <row r="101" spans="1:3" ht="12.75">
      <c r="A101" s="2472"/>
      <c r="B101" s="2472"/>
      <c r="C101" s="2472"/>
    </row>
    <row r="102" spans="1:3" ht="12.75">
      <c r="A102" s="2472"/>
      <c r="B102" s="2472"/>
      <c r="C102" s="2472"/>
    </row>
    <row r="103" spans="1:3" ht="12.75">
      <c r="A103" s="2472"/>
      <c r="B103" s="2472"/>
      <c r="C103" s="2472"/>
    </row>
    <row r="104" spans="1:3" ht="12.75">
      <c r="A104" s="2472"/>
      <c r="B104" s="2472"/>
      <c r="C104" s="2472"/>
    </row>
    <row r="105" spans="1:3" ht="12.75">
      <c r="A105" s="2472"/>
      <c r="B105" s="2472"/>
      <c r="C105" s="2472"/>
    </row>
  </sheetData>
  <sheetProtection/>
  <mergeCells count="6">
    <mergeCell ref="A14:E14"/>
    <mergeCell ref="A16:E16"/>
    <mergeCell ref="C1:E1"/>
    <mergeCell ref="A8:E8"/>
    <mergeCell ref="A10:E10"/>
    <mergeCell ref="A12:E12"/>
  </mergeCells>
  <printOptions/>
  <pageMargins left="0.5905511811023623" right="0.5905511811023623" top="0.5905511811023623" bottom="0.5905511811023623" header="0.5905511811023623" footer="0.5905511811023623"/>
  <pageSetup fitToHeight="1" fitToWidth="1" horizontalDpi="600" verticalDpi="600" orientation="portrait" paperSize="9" scale="87" r:id="rId1"/>
  <headerFooter alignWithMargins="0">
    <oddFooter>&amp;R&amp;P</oddFooter>
  </headerFooter>
</worksheet>
</file>

<file path=xl/worksheets/sheet24.xml><?xml version="1.0" encoding="utf-8"?>
<worksheet xmlns="http://schemas.openxmlformats.org/spreadsheetml/2006/main" xmlns:r="http://schemas.openxmlformats.org/officeDocument/2006/relationships">
  <dimension ref="A1:J105"/>
  <sheetViews>
    <sheetView tabSelected="1" view="pageBreakPreview" zoomScale="75" zoomScaleSheetLayoutView="75" zoomScalePageLayoutView="0" workbookViewId="0" topLeftCell="A4">
      <selection activeCell="A84" sqref="A84"/>
    </sheetView>
  </sheetViews>
  <sheetFormatPr defaultColWidth="9.00390625" defaultRowHeight="14.25"/>
  <cols>
    <col min="1" max="1" width="5.375" style="963" customWidth="1"/>
    <col min="2" max="2" width="72.50390625" style="963" customWidth="1"/>
    <col min="3" max="5" width="13.50390625" style="963" customWidth="1"/>
    <col min="6" max="6" width="9.25390625" style="963" customWidth="1"/>
    <col min="7" max="7" width="7.25390625" style="963" customWidth="1"/>
    <col min="8" max="8" width="1.25" style="963" customWidth="1"/>
    <col min="9" max="16384" width="9.00390625" style="963" customWidth="1"/>
  </cols>
  <sheetData>
    <row r="1" spans="1:5" ht="14.25">
      <c r="A1" s="2304" t="s">
        <v>1571</v>
      </c>
      <c r="B1" s="2472"/>
      <c r="C1" s="3003" t="s">
        <v>246</v>
      </c>
      <c r="D1" s="2986"/>
      <c r="E1" s="2987"/>
    </row>
    <row r="2" spans="1:3" ht="12" customHeight="1">
      <c r="A2" s="2472"/>
      <c r="B2" s="2472"/>
      <c r="C2" s="2472"/>
    </row>
    <row r="3" spans="1:3" ht="15.75">
      <c r="A3" s="2357" t="s">
        <v>745</v>
      </c>
      <c r="B3" s="2472"/>
      <c r="C3" s="2472"/>
    </row>
    <row r="4" spans="1:3" ht="15.75">
      <c r="A4" s="2292"/>
      <c r="B4" s="2472"/>
      <c r="C4" s="2472"/>
    </row>
    <row r="5" spans="1:3" ht="15.75">
      <c r="A5" s="2473" t="s">
        <v>935</v>
      </c>
      <c r="B5" s="2472"/>
      <c r="C5" s="2472"/>
    </row>
    <row r="6" spans="1:8" ht="12.75">
      <c r="A6" s="2472"/>
      <c r="B6" s="2474"/>
      <c r="C6" s="2474"/>
      <c r="D6" s="965"/>
      <c r="E6" s="965"/>
      <c r="F6" s="965"/>
      <c r="G6" s="965"/>
      <c r="H6" s="965"/>
    </row>
    <row r="7" spans="1:5" ht="57" customHeight="1">
      <c r="A7" s="2989" t="s">
        <v>921</v>
      </c>
      <c r="B7" s="3005"/>
      <c r="C7" s="3005"/>
      <c r="D7" s="3006"/>
      <c r="E7" s="3006"/>
    </row>
    <row r="8" spans="1:4" ht="8.25" customHeight="1">
      <c r="A8" s="2475"/>
      <c r="B8" s="2109"/>
      <c r="C8" s="2109"/>
      <c r="D8" s="935"/>
    </row>
    <row r="9" spans="1:5" ht="32.25" customHeight="1">
      <c r="A9" s="2989" t="s">
        <v>228</v>
      </c>
      <c r="B9" s="3005"/>
      <c r="C9" s="3005"/>
      <c r="D9" s="3006"/>
      <c r="E9" s="3006"/>
    </row>
    <row r="10" spans="1:9" s="987" customFormat="1" ht="12" customHeight="1">
      <c r="A10" s="2475"/>
      <c r="B10" s="2109"/>
      <c r="C10" s="2109"/>
      <c r="D10" s="935"/>
      <c r="E10" s="963"/>
      <c r="F10" s="963"/>
      <c r="G10" s="963"/>
      <c r="H10" s="963"/>
      <c r="I10" s="963"/>
    </row>
    <row r="11" spans="1:5" ht="46.5" customHeight="1">
      <c r="A11" s="3007">
        <v>2008</v>
      </c>
      <c r="B11" s="2476"/>
      <c r="C11" s="2477" t="s">
        <v>936</v>
      </c>
      <c r="D11" s="1857" t="s">
        <v>923</v>
      </c>
      <c r="E11" s="1857" t="s">
        <v>924</v>
      </c>
    </row>
    <row r="12" spans="1:5" ht="12.75" customHeight="1">
      <c r="A12" s="3008"/>
      <c r="B12" s="2478"/>
      <c r="C12" s="2479" t="s">
        <v>922</v>
      </c>
      <c r="D12" s="1835" t="s">
        <v>922</v>
      </c>
      <c r="E12" s="1835" t="s">
        <v>922</v>
      </c>
    </row>
    <row r="13" spans="1:5" ht="16.5" customHeight="1">
      <c r="A13" s="3010" t="s">
        <v>925</v>
      </c>
      <c r="B13" s="3010"/>
      <c r="C13" s="2480">
        <v>323</v>
      </c>
      <c r="D13" s="1858" t="s">
        <v>1407</v>
      </c>
      <c r="E13" s="1858">
        <v>323</v>
      </c>
    </row>
    <row r="14" spans="1:5" ht="16.5" customHeight="1">
      <c r="A14" s="3011" t="s">
        <v>926</v>
      </c>
      <c r="B14" s="3011"/>
      <c r="C14" s="2481"/>
      <c r="D14" s="1855"/>
      <c r="E14" s="1855"/>
    </row>
    <row r="15" spans="1:10" s="987" customFormat="1" ht="16.5" customHeight="1">
      <c r="A15" s="2989" t="s">
        <v>927</v>
      </c>
      <c r="B15" s="2989"/>
      <c r="C15" s="2481">
        <v>15</v>
      </c>
      <c r="D15" s="1855" t="s">
        <v>1407</v>
      </c>
      <c r="E15" s="1855">
        <v>15</v>
      </c>
      <c r="F15" s="963"/>
      <c r="G15" s="963"/>
      <c r="H15" s="963"/>
      <c r="I15" s="963"/>
      <c r="J15" s="963"/>
    </row>
    <row r="16" spans="1:10" s="987" customFormat="1" ht="16.5" customHeight="1">
      <c r="A16" s="2989" t="s">
        <v>928</v>
      </c>
      <c r="B16" s="2989"/>
      <c r="C16" s="2481">
        <v>11</v>
      </c>
      <c r="D16" s="1855" t="s">
        <v>1407</v>
      </c>
      <c r="E16" s="1855">
        <v>11</v>
      </c>
      <c r="F16" s="963"/>
      <c r="G16" s="963"/>
      <c r="H16" s="963"/>
      <c r="I16" s="963"/>
      <c r="J16" s="963"/>
    </row>
    <row r="17" spans="1:10" s="987" customFormat="1" ht="16.5" customHeight="1">
      <c r="A17" s="3010" t="s">
        <v>181</v>
      </c>
      <c r="B17" s="3010"/>
      <c r="C17" s="2480">
        <v>54</v>
      </c>
      <c r="D17" s="1858">
        <v>-25</v>
      </c>
      <c r="E17" s="1858">
        <v>29</v>
      </c>
      <c r="F17" s="963"/>
      <c r="G17" s="963"/>
      <c r="H17" s="963"/>
      <c r="I17" s="963"/>
      <c r="J17" s="963"/>
    </row>
    <row r="18" spans="1:10" s="987" customFormat="1" ht="16.5" customHeight="1">
      <c r="A18" s="3010" t="s">
        <v>929</v>
      </c>
      <c r="B18" s="3010"/>
      <c r="C18" s="2480">
        <v>80</v>
      </c>
      <c r="D18" s="1858">
        <v>-25</v>
      </c>
      <c r="E18" s="1858">
        <v>55</v>
      </c>
      <c r="F18" s="963"/>
      <c r="G18" s="963"/>
      <c r="H18" s="963"/>
      <c r="I18" s="963"/>
      <c r="J18" s="963"/>
    </row>
    <row r="19" spans="1:5" ht="16.5" customHeight="1" thickBot="1">
      <c r="A19" s="3012" t="s">
        <v>930</v>
      </c>
      <c r="B19" s="3012"/>
      <c r="C19" s="2482">
        <v>243</v>
      </c>
      <c r="D19" s="1966">
        <v>25</v>
      </c>
      <c r="E19" s="1966">
        <v>268</v>
      </c>
    </row>
    <row r="20" spans="1:4" ht="13.5" customHeight="1">
      <c r="A20" s="2483"/>
      <c r="B20" s="2109"/>
      <c r="C20" s="2109"/>
      <c r="D20" s="935"/>
    </row>
    <row r="21" spans="1:5" ht="30.75" customHeight="1">
      <c r="A21" s="2989" t="s">
        <v>931</v>
      </c>
      <c r="B21" s="3005"/>
      <c r="C21" s="3005"/>
      <c r="D21" s="3006"/>
      <c r="E21" s="3006"/>
    </row>
    <row r="22" spans="1:4" ht="9.75" customHeight="1">
      <c r="A22" s="2483"/>
      <c r="B22" s="2109"/>
      <c r="C22" s="2109"/>
      <c r="D22" s="935"/>
    </row>
    <row r="23" spans="1:5" ht="40.5" customHeight="1">
      <c r="A23" s="2951">
        <v>2007</v>
      </c>
      <c r="B23" s="2484"/>
      <c r="C23" s="2485" t="s">
        <v>937</v>
      </c>
      <c r="D23" s="970" t="s">
        <v>923</v>
      </c>
      <c r="E23" s="970" t="s">
        <v>924</v>
      </c>
    </row>
    <row r="24" spans="1:5" ht="12.75">
      <c r="A24" s="3009"/>
      <c r="B24" s="2486"/>
      <c r="C24" s="2487" t="s">
        <v>922</v>
      </c>
      <c r="D24" s="1838" t="s">
        <v>922</v>
      </c>
      <c r="E24" s="1838" t="s">
        <v>922</v>
      </c>
    </row>
    <row r="25" spans="1:5" ht="16.5" customHeight="1">
      <c r="A25" s="3010" t="s">
        <v>925</v>
      </c>
      <c r="B25" s="3010"/>
      <c r="C25" s="2488">
        <v>76</v>
      </c>
      <c r="D25" s="1859" t="s">
        <v>1407</v>
      </c>
      <c r="E25" s="1859">
        <v>76</v>
      </c>
    </row>
    <row r="26" spans="1:5" ht="16.5" customHeight="1">
      <c r="A26" s="3011" t="s">
        <v>926</v>
      </c>
      <c r="B26" s="3011"/>
      <c r="C26" s="2489"/>
      <c r="D26" s="1856"/>
      <c r="E26" s="1856"/>
    </row>
    <row r="27" spans="1:5" ht="16.5" customHeight="1">
      <c r="A27" s="2989" t="s">
        <v>927</v>
      </c>
      <c r="B27" s="2989"/>
      <c r="C27" s="2489">
        <v>13</v>
      </c>
      <c r="D27" s="1856" t="s">
        <v>1407</v>
      </c>
      <c r="E27" s="1856">
        <v>13</v>
      </c>
    </row>
    <row r="28" spans="1:5" ht="16.5" customHeight="1">
      <c r="A28" s="2989" t="s">
        <v>928</v>
      </c>
      <c r="B28" s="2989"/>
      <c r="C28" s="2489">
        <v>10</v>
      </c>
      <c r="D28" s="1856">
        <v>-3</v>
      </c>
      <c r="E28" s="1856">
        <v>7</v>
      </c>
    </row>
    <row r="29" spans="1:5" ht="16.5" customHeight="1">
      <c r="A29" s="3010" t="s">
        <v>181</v>
      </c>
      <c r="B29" s="3010"/>
      <c r="C29" s="2488">
        <v>10</v>
      </c>
      <c r="D29" s="1859">
        <v>-10</v>
      </c>
      <c r="E29" s="1859" t="s">
        <v>1407</v>
      </c>
    </row>
    <row r="30" spans="1:5" ht="16.5" customHeight="1">
      <c r="A30" s="3010" t="s">
        <v>929</v>
      </c>
      <c r="B30" s="3010"/>
      <c r="C30" s="2488">
        <v>33</v>
      </c>
      <c r="D30" s="1859">
        <v>-13</v>
      </c>
      <c r="E30" s="1859">
        <v>20</v>
      </c>
    </row>
    <row r="31" spans="1:5" ht="16.5" customHeight="1" thickBot="1">
      <c r="A31" s="3012" t="s">
        <v>930</v>
      </c>
      <c r="B31" s="3012"/>
      <c r="C31" s="2490">
        <v>43</v>
      </c>
      <c r="D31" s="1967">
        <v>13</v>
      </c>
      <c r="E31" s="1967">
        <v>56</v>
      </c>
    </row>
    <row r="32" spans="1:4" ht="9" customHeight="1">
      <c r="A32" s="2483"/>
      <c r="B32" s="2109"/>
      <c r="C32" s="2109"/>
      <c r="D32" s="935"/>
    </row>
    <row r="33" spans="1:4" ht="13.5" customHeight="1">
      <c r="A33" s="2483" t="s">
        <v>1403</v>
      </c>
      <c r="B33" s="2109"/>
      <c r="C33" s="2109"/>
      <c r="D33" s="935"/>
    </row>
    <row r="34" spans="1:5" ht="18" customHeight="1">
      <c r="A34" s="2491" t="s">
        <v>517</v>
      </c>
      <c r="B34" s="3004" t="s">
        <v>1645</v>
      </c>
      <c r="C34" s="3005"/>
      <c r="D34" s="3006"/>
      <c r="E34" s="3006"/>
    </row>
    <row r="35" spans="1:5" s="1852" customFormat="1" ht="51" customHeight="1">
      <c r="A35" s="2491" t="s">
        <v>518</v>
      </c>
      <c r="B35" s="3004" t="s">
        <v>1646</v>
      </c>
      <c r="C35" s="3005"/>
      <c r="D35" s="3006"/>
      <c r="E35" s="3006"/>
    </row>
    <row r="36" spans="1:5" s="1852" customFormat="1" ht="39" customHeight="1">
      <c r="A36" s="2491" t="s">
        <v>1461</v>
      </c>
      <c r="B36" s="3004" t="s">
        <v>934</v>
      </c>
      <c r="C36" s="3005"/>
      <c r="D36" s="3006"/>
      <c r="E36" s="3006"/>
    </row>
    <row r="37" spans="1:5" s="1852" customFormat="1" ht="50.25" customHeight="1">
      <c r="A37" s="2491" t="s">
        <v>873</v>
      </c>
      <c r="B37" s="3004" t="s">
        <v>932</v>
      </c>
      <c r="C37" s="3005"/>
      <c r="D37" s="3006"/>
      <c r="E37" s="3006"/>
    </row>
    <row r="38" spans="1:5" s="1852" customFormat="1" ht="36.75" customHeight="1">
      <c r="A38" s="2492"/>
      <c r="B38" s="3004" t="s">
        <v>933</v>
      </c>
      <c r="C38" s="3005"/>
      <c r="D38" s="3006"/>
      <c r="E38" s="3006"/>
    </row>
    <row r="39" spans="1:5" s="1852" customFormat="1" ht="80.25" customHeight="1">
      <c r="A39" s="2492"/>
      <c r="B39" s="3004" t="s">
        <v>229</v>
      </c>
      <c r="C39" s="3005"/>
      <c r="D39" s="3006"/>
      <c r="E39" s="3006"/>
    </row>
    <row r="40" spans="1:4" ht="9" customHeight="1">
      <c r="A40" s="2492"/>
      <c r="B40" s="2109"/>
      <c r="C40" s="2109"/>
      <c r="D40" s="935"/>
    </row>
    <row r="41" spans="1:5" ht="65.25" customHeight="1">
      <c r="A41" s="2989" t="s">
        <v>126</v>
      </c>
      <c r="B41" s="3005"/>
      <c r="C41" s="3005"/>
      <c r="D41" s="3006"/>
      <c r="E41" s="3006"/>
    </row>
    <row r="42" spans="1:3" ht="32.25" customHeight="1">
      <c r="A42" s="2472"/>
      <c r="B42" s="2472"/>
      <c r="C42" s="2472"/>
    </row>
    <row r="43" spans="1:3" ht="7.5" customHeight="1">
      <c r="A43" s="2472"/>
      <c r="B43" s="2472"/>
      <c r="C43" s="2472"/>
    </row>
    <row r="44" spans="1:3" ht="81.75" customHeight="1">
      <c r="A44" s="2472"/>
      <c r="B44" s="2472"/>
      <c r="C44" s="2472"/>
    </row>
    <row r="45" spans="1:3" ht="6.75" customHeight="1">
      <c r="A45" s="2472"/>
      <c r="B45" s="2472"/>
      <c r="C45" s="2472"/>
    </row>
    <row r="46" spans="1:3" ht="42" customHeight="1">
      <c r="A46" s="2472"/>
      <c r="B46" s="2472"/>
      <c r="C46" s="2472"/>
    </row>
    <row r="47" spans="1:3" ht="4.5" customHeight="1">
      <c r="A47" s="2472"/>
      <c r="B47" s="2472"/>
      <c r="C47" s="2472"/>
    </row>
    <row r="48" spans="1:3" ht="13.5" customHeight="1">
      <c r="A48" s="2472"/>
      <c r="B48" s="2472"/>
      <c r="C48" s="2472"/>
    </row>
    <row r="49" spans="1:5" ht="12.75">
      <c r="A49" s="2472"/>
      <c r="B49" s="2472"/>
      <c r="C49" s="2472"/>
      <c r="E49" s="987"/>
    </row>
    <row r="50" spans="1:3" ht="12.75">
      <c r="A50" s="2472"/>
      <c r="B50" s="2472"/>
      <c r="C50" s="2472"/>
    </row>
    <row r="51" spans="1:3" ht="12.75">
      <c r="A51" s="2472"/>
      <c r="B51" s="2472"/>
      <c r="C51" s="2472"/>
    </row>
    <row r="52" spans="1:3" ht="12.75">
      <c r="A52" s="2472"/>
      <c r="B52" s="2472"/>
      <c r="C52" s="2472"/>
    </row>
    <row r="53" spans="1:3" ht="12.75">
      <c r="A53" s="2472"/>
      <c r="B53" s="2472"/>
      <c r="C53" s="2472"/>
    </row>
    <row r="54" spans="1:3" ht="12.75">
      <c r="A54" s="2472"/>
      <c r="B54" s="2472"/>
      <c r="C54" s="2472"/>
    </row>
    <row r="55" spans="1:3" ht="12.75">
      <c r="A55" s="2472"/>
      <c r="B55" s="2472"/>
      <c r="C55" s="2472"/>
    </row>
    <row r="56" spans="1:3" ht="12.75">
      <c r="A56" s="2472"/>
      <c r="B56" s="2472"/>
      <c r="C56" s="2472"/>
    </row>
    <row r="57" spans="1:3" ht="12.75">
      <c r="A57" s="2472"/>
      <c r="B57" s="2472"/>
      <c r="C57" s="2472"/>
    </row>
    <row r="58" spans="1:3" ht="12.75">
      <c r="A58" s="2472"/>
      <c r="B58" s="2472"/>
      <c r="C58" s="2472"/>
    </row>
    <row r="59" spans="1:3" ht="12.75">
      <c r="A59" s="2472"/>
      <c r="B59" s="2472"/>
      <c r="C59" s="2472"/>
    </row>
    <row r="60" spans="1:3" ht="12.75">
      <c r="A60" s="2472"/>
      <c r="B60" s="2472"/>
      <c r="C60" s="2472"/>
    </row>
    <row r="61" spans="1:3" ht="12.75">
      <c r="A61" s="2472"/>
      <c r="B61" s="2472"/>
      <c r="C61" s="2472"/>
    </row>
    <row r="62" spans="1:3" ht="12.75">
      <c r="A62" s="2472"/>
      <c r="B62" s="2472"/>
      <c r="C62" s="2472"/>
    </row>
    <row r="63" spans="1:3" ht="12.75">
      <c r="A63" s="2472"/>
      <c r="B63" s="2472"/>
      <c r="C63" s="2472"/>
    </row>
    <row r="64" spans="1:3" ht="12.75">
      <c r="A64" s="2472"/>
      <c r="B64" s="2472"/>
      <c r="C64" s="2472"/>
    </row>
    <row r="65" spans="1:3" ht="12.75">
      <c r="A65" s="2472"/>
      <c r="B65" s="2472"/>
      <c r="C65" s="2472"/>
    </row>
    <row r="66" spans="1:3" ht="12.75">
      <c r="A66" s="2472"/>
      <c r="B66" s="2472"/>
      <c r="C66" s="2472"/>
    </row>
    <row r="67" spans="1:3" ht="12.75">
      <c r="A67" s="2472"/>
      <c r="B67" s="2472"/>
      <c r="C67" s="2472"/>
    </row>
    <row r="68" spans="1:3" ht="12.75">
      <c r="A68" s="2472"/>
      <c r="B68" s="2472"/>
      <c r="C68" s="2472"/>
    </row>
    <row r="69" spans="1:3" ht="12.75">
      <c r="A69" s="2472"/>
      <c r="B69" s="2472"/>
      <c r="C69" s="2472"/>
    </row>
    <row r="70" spans="1:3" ht="12.75">
      <c r="A70" s="2472"/>
      <c r="B70" s="2472"/>
      <c r="C70" s="2472"/>
    </row>
    <row r="71" spans="1:3" ht="12.75">
      <c r="A71" s="2472"/>
      <c r="B71" s="2472"/>
      <c r="C71" s="2472"/>
    </row>
    <row r="72" spans="1:3" ht="12.75">
      <c r="A72" s="2472"/>
      <c r="B72" s="2472"/>
      <c r="C72" s="2472"/>
    </row>
    <row r="73" spans="1:3" ht="12.75">
      <c r="A73" s="2472"/>
      <c r="B73" s="2472"/>
      <c r="C73" s="2472"/>
    </row>
    <row r="74" spans="1:3" ht="12.75">
      <c r="A74" s="2472"/>
      <c r="B74" s="2472"/>
      <c r="C74" s="2472"/>
    </row>
    <row r="75" spans="1:3" ht="12.75">
      <c r="A75" s="2472"/>
      <c r="B75" s="2472"/>
      <c r="C75" s="2472"/>
    </row>
    <row r="76" spans="1:3" ht="12.75">
      <c r="A76" s="2472"/>
      <c r="B76" s="2472"/>
      <c r="C76" s="2472"/>
    </row>
    <row r="77" spans="1:3" ht="12.75">
      <c r="A77" s="2472"/>
      <c r="B77" s="2472"/>
      <c r="C77" s="2472"/>
    </row>
    <row r="78" spans="1:3" ht="12.75">
      <c r="A78" s="2472"/>
      <c r="B78" s="2472"/>
      <c r="C78" s="2472"/>
    </row>
    <row r="79" spans="1:3" ht="12.75">
      <c r="A79" s="2472"/>
      <c r="B79" s="2472"/>
      <c r="C79" s="2472" t="s">
        <v>272</v>
      </c>
    </row>
    <row r="80" spans="1:3" ht="12.75">
      <c r="A80" s="2472"/>
      <c r="B80" s="2472"/>
      <c r="C80" s="2472"/>
    </row>
    <row r="81" spans="1:3" ht="12.75">
      <c r="A81" s="2472"/>
      <c r="B81" s="2472"/>
      <c r="C81" s="2472"/>
    </row>
    <row r="82" spans="1:3" ht="12.75">
      <c r="A82" s="2472"/>
      <c r="B82" s="2472"/>
      <c r="C82" s="2472"/>
    </row>
    <row r="83" spans="1:3" ht="12.75">
      <c r="A83" s="2472"/>
      <c r="B83" s="2472"/>
      <c r="C83" s="2472"/>
    </row>
    <row r="84" spans="1:3" ht="12.75">
      <c r="A84" s="2472"/>
      <c r="B84" s="2472"/>
      <c r="C84" s="2472"/>
    </row>
    <row r="85" spans="1:3" ht="12.75">
      <c r="A85" s="2472"/>
      <c r="B85" s="2472"/>
      <c r="C85" s="2472"/>
    </row>
    <row r="86" spans="1:3" ht="12.75">
      <c r="A86" s="2472"/>
      <c r="B86" s="2472"/>
      <c r="C86" s="2472"/>
    </row>
    <row r="87" spans="1:3" ht="12.75">
      <c r="A87" s="2472"/>
      <c r="B87" s="2472"/>
      <c r="C87" s="2472"/>
    </row>
    <row r="88" spans="1:3" ht="12.75">
      <c r="A88" s="2472"/>
      <c r="B88" s="2472"/>
      <c r="C88" s="2472"/>
    </row>
    <row r="89" spans="1:3" ht="12.75">
      <c r="A89" s="2472"/>
      <c r="B89" s="2472"/>
      <c r="C89" s="2472"/>
    </row>
    <row r="90" spans="1:3" ht="12.75">
      <c r="A90" s="2472"/>
      <c r="B90" s="2472"/>
      <c r="C90" s="2472"/>
    </row>
    <row r="91" spans="1:3" ht="12.75">
      <c r="A91" s="2472"/>
      <c r="B91" s="2472"/>
      <c r="C91" s="2472"/>
    </row>
    <row r="92" spans="1:3" ht="12.75">
      <c r="A92" s="2472"/>
      <c r="B92" s="2472"/>
      <c r="C92" s="2472"/>
    </row>
    <row r="93" spans="1:3" ht="12.75">
      <c r="A93" s="2472"/>
      <c r="B93" s="2472"/>
      <c r="C93" s="2472"/>
    </row>
    <row r="94" spans="1:3" ht="12.75">
      <c r="A94" s="2472"/>
      <c r="B94" s="2472"/>
      <c r="C94" s="2472"/>
    </row>
    <row r="95" spans="1:3" ht="12.75">
      <c r="A95" s="2472"/>
      <c r="B95" s="2472"/>
      <c r="C95" s="2472"/>
    </row>
    <row r="96" spans="1:3" ht="12.75">
      <c r="A96" s="2472"/>
      <c r="B96" s="2472"/>
      <c r="C96" s="2472"/>
    </row>
    <row r="97" spans="1:3" ht="12.75">
      <c r="A97" s="2472"/>
      <c r="B97" s="2472"/>
      <c r="C97" s="2472"/>
    </row>
    <row r="98" spans="1:3" ht="12.75">
      <c r="A98" s="2472"/>
      <c r="B98" s="2472"/>
      <c r="C98" s="2472"/>
    </row>
    <row r="99" spans="1:3" ht="12.75">
      <c r="A99" s="2472"/>
      <c r="B99" s="2472"/>
      <c r="C99" s="2472"/>
    </row>
    <row r="100" spans="1:3" ht="12.75">
      <c r="A100" s="2472"/>
      <c r="B100" s="2472"/>
      <c r="C100" s="2472"/>
    </row>
    <row r="101" spans="1:3" ht="12.75">
      <c r="A101" s="2472"/>
      <c r="B101" s="2472"/>
      <c r="C101" s="2472"/>
    </row>
    <row r="102" spans="1:3" ht="12.75">
      <c r="A102" s="2472"/>
      <c r="B102" s="2472"/>
      <c r="C102" s="2472"/>
    </row>
    <row r="103" spans="1:3" ht="12.75">
      <c r="A103" s="2472"/>
      <c r="B103" s="2472"/>
      <c r="C103" s="2472"/>
    </row>
    <row r="104" spans="1:3" ht="12.75">
      <c r="A104" s="2472"/>
      <c r="B104" s="2472"/>
      <c r="C104" s="2472"/>
    </row>
    <row r="105" spans="1:3" ht="12.75">
      <c r="A105" s="2472"/>
      <c r="B105" s="2472"/>
      <c r="C105" s="2472"/>
    </row>
  </sheetData>
  <sheetProtection/>
  <mergeCells count="27">
    <mergeCell ref="C1:E1"/>
    <mergeCell ref="B34:E34"/>
    <mergeCell ref="B36:E36"/>
    <mergeCell ref="B35:E35"/>
    <mergeCell ref="A18:B18"/>
    <mergeCell ref="A19:B19"/>
    <mergeCell ref="A25:B25"/>
    <mergeCell ref="A26:B26"/>
    <mergeCell ref="A31:B31"/>
    <mergeCell ref="A27:B27"/>
    <mergeCell ref="A7:E7"/>
    <mergeCell ref="A9:E9"/>
    <mergeCell ref="A21:E21"/>
    <mergeCell ref="A13:B13"/>
    <mergeCell ref="A14:B14"/>
    <mergeCell ref="A15:B15"/>
    <mergeCell ref="A16:B16"/>
    <mergeCell ref="A17:B17"/>
    <mergeCell ref="B38:E38"/>
    <mergeCell ref="B39:E39"/>
    <mergeCell ref="A41:E41"/>
    <mergeCell ref="A11:A12"/>
    <mergeCell ref="A23:A24"/>
    <mergeCell ref="A28:B28"/>
    <mergeCell ref="A29:B29"/>
    <mergeCell ref="A30:B30"/>
    <mergeCell ref="B37:E37"/>
  </mergeCells>
  <printOptions/>
  <pageMargins left="0.5905511811023623" right="0.5905511811023623" top="0.5905511811023623" bottom="0.5905511811023623" header="0.5905511811023623" footer="0.5905511811023623"/>
  <pageSetup horizontalDpi="600" verticalDpi="600" orientation="portrait" paperSize="9" scale="65" r:id="rId1"/>
  <headerFooter alignWithMargins="0">
    <oddFooter>&amp;R&amp;P</oddFooter>
  </headerFooter>
</worksheet>
</file>

<file path=xl/worksheets/sheet25.xml><?xml version="1.0" encoding="utf-8"?>
<worksheet xmlns="http://schemas.openxmlformats.org/spreadsheetml/2006/main" xmlns:r="http://schemas.openxmlformats.org/officeDocument/2006/relationships">
  <dimension ref="A1:K105"/>
  <sheetViews>
    <sheetView showGridLines="0" tabSelected="1" view="pageBreakPreview" zoomScale="75" zoomScaleNormal="85" zoomScaleSheetLayoutView="75" zoomScalePageLayoutView="0" workbookViewId="0" topLeftCell="A37">
      <selection activeCell="A84" sqref="A84"/>
    </sheetView>
  </sheetViews>
  <sheetFormatPr defaultColWidth="8.00390625" defaultRowHeight="14.25"/>
  <cols>
    <col min="1" max="1" width="6.50390625" style="17" customWidth="1"/>
    <col min="2" max="2" width="56.25390625" style="17" customWidth="1"/>
    <col min="3" max="7" width="12.25390625" style="17" customWidth="1"/>
    <col min="8" max="16384" width="8.00390625" style="17" customWidth="1"/>
  </cols>
  <sheetData>
    <row r="1" spans="1:7" ht="12.75">
      <c r="A1" s="2304" t="s">
        <v>1571</v>
      </c>
      <c r="B1" s="2160"/>
      <c r="C1" s="2160"/>
      <c r="G1" s="19" t="s">
        <v>951</v>
      </c>
    </row>
    <row r="2" spans="1:3" ht="24.75" customHeight="1">
      <c r="A2" s="2159" t="s">
        <v>745</v>
      </c>
      <c r="B2" s="2160"/>
      <c r="C2" s="2160"/>
    </row>
    <row r="3" spans="1:3" ht="27.75" customHeight="1">
      <c r="A3" s="2218" t="s">
        <v>1698</v>
      </c>
      <c r="B3" s="2160"/>
      <c r="C3" s="2160"/>
    </row>
    <row r="4" spans="1:7" ht="15.75" customHeight="1">
      <c r="A4" s="2428"/>
      <c r="B4" s="2429"/>
      <c r="C4" s="2430"/>
      <c r="D4" s="602"/>
      <c r="F4" s="602"/>
      <c r="G4" s="602"/>
    </row>
    <row r="5" spans="1:7" ht="12" customHeight="1">
      <c r="A5" s="2078"/>
      <c r="B5" s="2429"/>
      <c r="C5" s="2430" t="s">
        <v>1621</v>
      </c>
      <c r="D5" s="602" t="s">
        <v>25</v>
      </c>
      <c r="E5" s="602" t="s">
        <v>528</v>
      </c>
      <c r="F5" s="602"/>
      <c r="G5" s="602"/>
    </row>
    <row r="6" spans="1:6" ht="12" customHeight="1">
      <c r="A6" s="2078"/>
      <c r="B6" s="2429"/>
      <c r="C6" s="2430" t="s">
        <v>1106</v>
      </c>
      <c r="D6" s="602" t="s">
        <v>1106</v>
      </c>
      <c r="E6" s="602" t="s">
        <v>1106</v>
      </c>
      <c r="F6" s="602" t="s">
        <v>789</v>
      </c>
    </row>
    <row r="7" spans="1:7" ht="12" customHeight="1">
      <c r="A7" s="2078"/>
      <c r="B7" s="2429"/>
      <c r="C7" s="2430" t="s">
        <v>67</v>
      </c>
      <c r="D7" s="602" t="s">
        <v>67</v>
      </c>
      <c r="E7" s="602" t="s">
        <v>67</v>
      </c>
      <c r="F7" s="602" t="s">
        <v>67</v>
      </c>
      <c r="G7" s="602" t="s">
        <v>556</v>
      </c>
    </row>
    <row r="8" spans="1:7" ht="12.75">
      <c r="A8" s="2431">
        <v>2008</v>
      </c>
      <c r="B8" s="2432"/>
      <c r="C8" s="2433" t="s">
        <v>1400</v>
      </c>
      <c r="D8" s="604" t="s">
        <v>1400</v>
      </c>
      <c r="E8" s="604" t="s">
        <v>1400</v>
      </c>
      <c r="F8" s="604" t="s">
        <v>1400</v>
      </c>
      <c r="G8" s="604" t="s">
        <v>1400</v>
      </c>
    </row>
    <row r="9" spans="1:7" s="531" customFormat="1" ht="15" customHeight="1">
      <c r="A9" s="2078" t="s">
        <v>195</v>
      </c>
      <c r="B9" s="2429"/>
      <c r="C9" s="2430"/>
      <c r="D9" s="602"/>
      <c r="E9" s="602"/>
      <c r="F9" s="602"/>
      <c r="G9" s="602"/>
    </row>
    <row r="10" spans="1:7" ht="18" customHeight="1">
      <c r="A10" s="3013" t="s">
        <v>1264</v>
      </c>
      <c r="B10" s="2919"/>
      <c r="C10" s="2434">
        <v>295</v>
      </c>
      <c r="D10" s="728">
        <v>406</v>
      </c>
      <c r="E10" s="728">
        <v>535</v>
      </c>
      <c r="F10" s="728">
        <v>111</v>
      </c>
      <c r="G10" s="728">
        <f>SUM(C10:F10)</f>
        <v>1347</v>
      </c>
    </row>
    <row r="11" spans="1:7" ht="14.25" customHeight="1">
      <c r="A11" s="2435" t="s">
        <v>1265</v>
      </c>
      <c r="B11" s="2307"/>
      <c r="C11" s="2434"/>
      <c r="D11" s="728"/>
      <c r="E11" s="728"/>
      <c r="F11" s="728"/>
      <c r="G11" s="728"/>
    </row>
    <row r="12" spans="1:7" ht="12.75">
      <c r="A12" s="2436" t="s">
        <v>952</v>
      </c>
      <c r="B12" s="2429"/>
      <c r="C12" s="2434">
        <v>-200</v>
      </c>
      <c r="D12" s="728">
        <v>-1058</v>
      </c>
      <c r="E12" s="728">
        <v>-212</v>
      </c>
      <c r="F12" s="728">
        <v>-313</v>
      </c>
      <c r="G12" s="728">
        <f>SUM(C12:F12)</f>
        <v>-1783</v>
      </c>
    </row>
    <row r="13" spans="1:7" ht="15" customHeight="1">
      <c r="A13" s="2436" t="s">
        <v>196</v>
      </c>
      <c r="B13" s="2429"/>
      <c r="C13" s="2434"/>
      <c r="D13" s="728"/>
      <c r="E13" s="728"/>
      <c r="F13" s="728"/>
      <c r="G13" s="728"/>
    </row>
    <row r="14" spans="1:7" s="121" customFormat="1" ht="12.75">
      <c r="A14" s="2437" t="s">
        <v>1662</v>
      </c>
      <c r="B14" s="2432"/>
      <c r="C14" s="2438">
        <v>-3</v>
      </c>
      <c r="D14" s="1311" t="s">
        <v>1407</v>
      </c>
      <c r="E14" s="1311" t="s">
        <v>1407</v>
      </c>
      <c r="F14" s="1294">
        <v>-11</v>
      </c>
      <c r="G14" s="1294">
        <f>SUM(C14:F14)</f>
        <v>-14</v>
      </c>
    </row>
    <row r="15" spans="1:7" ht="12" customHeight="1">
      <c r="A15" s="2439" t="s">
        <v>556</v>
      </c>
      <c r="B15" s="2432"/>
      <c r="C15" s="2440">
        <f>SUM(C10:C14)</f>
        <v>92</v>
      </c>
      <c r="D15" s="1294">
        <f>SUM(D10:D14)</f>
        <v>-652</v>
      </c>
      <c r="E15" s="1294">
        <f>SUM(E10:E14)</f>
        <v>323</v>
      </c>
      <c r="F15" s="1294">
        <f>SUM(F10:F14)</f>
        <v>-213</v>
      </c>
      <c r="G15" s="1294">
        <f>SUM(C15:F15)</f>
        <v>-450</v>
      </c>
    </row>
    <row r="16" spans="1:7" ht="15.75" customHeight="1">
      <c r="A16" s="2441" t="s">
        <v>1669</v>
      </c>
      <c r="B16" s="2429"/>
      <c r="C16" s="2430"/>
      <c r="D16" s="602"/>
      <c r="E16" s="602"/>
      <c r="F16" s="602"/>
      <c r="G16" s="602"/>
    </row>
    <row r="17" spans="1:7" ht="12" customHeight="1">
      <c r="A17" s="2436" t="s">
        <v>852</v>
      </c>
      <c r="B17" s="2429"/>
      <c r="C17" s="2442">
        <v>0.24</v>
      </c>
      <c r="D17" s="1532">
        <v>0.35</v>
      </c>
      <c r="E17" s="1532">
        <v>0.28</v>
      </c>
      <c r="F17" s="1532">
        <v>0.23</v>
      </c>
      <c r="G17" s="1532">
        <v>0.29</v>
      </c>
    </row>
    <row r="18" spans="1:7" ht="12" customHeight="1">
      <c r="A18" s="2436" t="s">
        <v>1111</v>
      </c>
      <c r="B18" s="2429"/>
      <c r="C18" s="2442">
        <v>0.27</v>
      </c>
      <c r="D18" s="1532">
        <v>0.35</v>
      </c>
      <c r="E18" s="1532">
        <v>0.28</v>
      </c>
      <c r="F18" s="1532">
        <v>0.28</v>
      </c>
      <c r="G18" s="1532">
        <v>0.32</v>
      </c>
    </row>
    <row r="19" spans="1:7" ht="12.75">
      <c r="A19" s="2436" t="s">
        <v>196</v>
      </c>
      <c r="B19" s="2429"/>
      <c r="C19" s="2442"/>
      <c r="D19" s="1532"/>
      <c r="E19" s="1532"/>
      <c r="F19" s="1532"/>
      <c r="G19" s="1532"/>
    </row>
    <row r="20" spans="1:7" ht="12.75">
      <c r="A20" s="2443" t="s">
        <v>853</v>
      </c>
      <c r="B20" s="2444"/>
      <c r="C20" s="2445">
        <v>0.25</v>
      </c>
      <c r="D20" s="1530" t="s">
        <v>1407</v>
      </c>
      <c r="E20" s="1530" t="s">
        <v>1407</v>
      </c>
      <c r="F20" s="1530">
        <v>0.28</v>
      </c>
      <c r="G20" s="1530">
        <v>0.27</v>
      </c>
    </row>
    <row r="21" spans="1:7" ht="18" customHeight="1">
      <c r="A21" s="2446" t="s">
        <v>556</v>
      </c>
      <c r="B21" s="2447"/>
      <c r="C21" s="2448">
        <v>0.16</v>
      </c>
      <c r="D21" s="1533">
        <v>0.35</v>
      </c>
      <c r="E21" s="1533">
        <v>0.28</v>
      </c>
      <c r="F21" s="1533">
        <v>0.28</v>
      </c>
      <c r="G21" s="1533">
        <v>0.42</v>
      </c>
    </row>
    <row r="22" spans="1:7" ht="12" customHeight="1">
      <c r="A22" s="2078" t="s">
        <v>1556</v>
      </c>
      <c r="B22" s="2429"/>
      <c r="C22" s="2430"/>
      <c r="D22" s="602"/>
      <c r="E22" s="602"/>
      <c r="F22" s="602"/>
      <c r="G22" s="602"/>
    </row>
    <row r="23" spans="1:7" ht="12.75">
      <c r="A23" s="2436" t="s">
        <v>852</v>
      </c>
      <c r="B23" s="2429"/>
      <c r="C23" s="2434">
        <v>-70</v>
      </c>
      <c r="D23" s="728">
        <v>-142</v>
      </c>
      <c r="E23" s="728">
        <v>-150</v>
      </c>
      <c r="F23" s="728">
        <v>-26</v>
      </c>
      <c r="G23" s="728">
        <f>SUM(C23:F23)</f>
        <v>-388</v>
      </c>
    </row>
    <row r="24" spans="1:7" ht="12" customHeight="1">
      <c r="A24" s="2436" t="s">
        <v>1111</v>
      </c>
      <c r="B24" s="2429"/>
      <c r="C24" s="2434">
        <v>54</v>
      </c>
      <c r="D24" s="728">
        <v>370</v>
      </c>
      <c r="E24" s="728">
        <v>59</v>
      </c>
      <c r="F24" s="880">
        <v>88</v>
      </c>
      <c r="G24" s="728">
        <f>SUM(C24:F24)</f>
        <v>571</v>
      </c>
    </row>
    <row r="25" spans="1:7" ht="12" customHeight="1">
      <c r="A25" s="2436" t="s">
        <v>196</v>
      </c>
      <c r="B25" s="2429"/>
      <c r="C25" s="2434"/>
      <c r="D25" s="728"/>
      <c r="E25" s="728"/>
      <c r="F25" s="728"/>
      <c r="G25" s="728"/>
    </row>
    <row r="26" spans="1:7" ht="12" customHeight="1">
      <c r="A26" s="2443" t="s">
        <v>853</v>
      </c>
      <c r="B26" s="2444"/>
      <c r="C26" s="2449">
        <v>1</v>
      </c>
      <c r="D26" s="879" t="s">
        <v>1407</v>
      </c>
      <c r="E26" s="879" t="s">
        <v>1407</v>
      </c>
      <c r="F26" s="1172">
        <v>3</v>
      </c>
      <c r="G26" s="728">
        <f>SUM(C26:F26)</f>
        <v>4</v>
      </c>
    </row>
    <row r="27" spans="1:7" ht="12" customHeight="1">
      <c r="A27" s="2446" t="s">
        <v>556</v>
      </c>
      <c r="B27" s="2447"/>
      <c r="C27" s="2450">
        <f>SUM(C23:C26)</f>
        <v>-15</v>
      </c>
      <c r="D27" s="729">
        <f>SUM(D23:D26)</f>
        <v>228</v>
      </c>
      <c r="E27" s="729">
        <f>SUM(E23:E26)</f>
        <v>-91</v>
      </c>
      <c r="F27" s="729">
        <f>SUM(F23:F26)</f>
        <v>65</v>
      </c>
      <c r="G27" s="729">
        <f>SUM(G23:G26)</f>
        <v>187</v>
      </c>
    </row>
    <row r="28" spans="1:7" ht="12" customHeight="1">
      <c r="A28" s="2078" t="s">
        <v>953</v>
      </c>
      <c r="B28" s="2429"/>
      <c r="C28" s="2434"/>
      <c r="D28" s="728"/>
      <c r="E28" s="728"/>
      <c r="F28" s="728"/>
      <c r="G28" s="728"/>
    </row>
    <row r="29" spans="1:7" ht="12" customHeight="1">
      <c r="A29" s="2436" t="s">
        <v>852</v>
      </c>
      <c r="B29" s="2429"/>
      <c r="C29" s="2434">
        <v>-35</v>
      </c>
      <c r="D29" s="728">
        <v>17</v>
      </c>
      <c r="E29" s="728">
        <v>57</v>
      </c>
      <c r="F29" s="728">
        <v>57</v>
      </c>
      <c r="G29" s="728">
        <f>SUM(C29:F29)</f>
        <v>96</v>
      </c>
    </row>
    <row r="30" spans="1:7" ht="12" customHeight="1">
      <c r="A30" s="2436" t="s">
        <v>1111</v>
      </c>
      <c r="B30" s="2429"/>
      <c r="C30" s="2434">
        <v>-23</v>
      </c>
      <c r="D30" s="728">
        <v>-173</v>
      </c>
      <c r="E30" s="728">
        <v>-8</v>
      </c>
      <c r="F30" s="728">
        <v>-19</v>
      </c>
      <c r="G30" s="728">
        <f>SUM(C30:F30)</f>
        <v>-223</v>
      </c>
    </row>
    <row r="31" spans="1:7" ht="12" customHeight="1">
      <c r="A31" s="2436" t="s">
        <v>196</v>
      </c>
      <c r="B31" s="2429"/>
      <c r="C31" s="2434"/>
      <c r="D31" s="728"/>
      <c r="E31" s="728"/>
      <c r="F31" s="728"/>
      <c r="G31" s="728"/>
    </row>
    <row r="32" spans="1:7" ht="12.75" customHeight="1">
      <c r="A32" s="2443" t="s">
        <v>853</v>
      </c>
      <c r="B32" s="2444"/>
      <c r="C32" s="2449" t="s">
        <v>1407</v>
      </c>
      <c r="D32" s="879" t="s">
        <v>1407</v>
      </c>
      <c r="E32" s="879" t="s">
        <v>1407</v>
      </c>
      <c r="F32" s="879">
        <v>-1</v>
      </c>
      <c r="G32" s="728">
        <f>SUM(C32:F32)</f>
        <v>-1</v>
      </c>
    </row>
    <row r="33" spans="1:7" ht="17.25" customHeight="1">
      <c r="A33" s="2446" t="s">
        <v>556</v>
      </c>
      <c r="B33" s="2447"/>
      <c r="C33" s="2450">
        <f>SUM(C28:C32)</f>
        <v>-58</v>
      </c>
      <c r="D33" s="729">
        <f>SUM(D28:D32)</f>
        <v>-156</v>
      </c>
      <c r="E33" s="729">
        <f>SUM(E28:E32)</f>
        <v>49</v>
      </c>
      <c r="F33" s="729">
        <f>SUM(F28:F32)</f>
        <v>37</v>
      </c>
      <c r="G33" s="729">
        <f>SUM(G29:G32)</f>
        <v>-128</v>
      </c>
    </row>
    <row r="34" spans="1:7" ht="13.5" customHeight="1">
      <c r="A34" s="2078" t="s">
        <v>1557</v>
      </c>
      <c r="B34" s="2429"/>
      <c r="C34" s="2434"/>
      <c r="D34" s="728"/>
      <c r="E34" s="728"/>
      <c r="F34" s="728"/>
      <c r="G34" s="728"/>
    </row>
    <row r="35" spans="1:7" ht="15" customHeight="1">
      <c r="A35" s="2436" t="s">
        <v>852</v>
      </c>
      <c r="B35" s="2429"/>
      <c r="C35" s="2434">
        <v>-105</v>
      </c>
      <c r="D35" s="728">
        <v>-125</v>
      </c>
      <c r="E35" s="728">
        <v>-93</v>
      </c>
      <c r="F35" s="728">
        <v>31</v>
      </c>
      <c r="G35" s="728">
        <f>SUM(C35:F35)</f>
        <v>-292</v>
      </c>
    </row>
    <row r="36" spans="1:7" ht="12.75">
      <c r="A36" s="2436" t="s">
        <v>1111</v>
      </c>
      <c r="B36" s="2429"/>
      <c r="C36" s="2434">
        <v>31</v>
      </c>
      <c r="D36" s="728">
        <v>197</v>
      </c>
      <c r="E36" s="728">
        <v>51</v>
      </c>
      <c r="F36" s="728">
        <v>69</v>
      </c>
      <c r="G36" s="728">
        <f>SUM(C36:F36)</f>
        <v>348</v>
      </c>
    </row>
    <row r="37" spans="1:7" ht="12.75">
      <c r="A37" s="2436" t="s">
        <v>196</v>
      </c>
      <c r="B37" s="2429"/>
      <c r="C37" s="2434"/>
      <c r="D37" s="728"/>
      <c r="E37" s="728"/>
      <c r="F37" s="728"/>
      <c r="G37" s="728"/>
    </row>
    <row r="38" spans="1:7" ht="12.75">
      <c r="A38" s="2443" t="s">
        <v>817</v>
      </c>
      <c r="B38" s="2444"/>
      <c r="C38" s="2449">
        <v>1</v>
      </c>
      <c r="D38" s="879" t="s">
        <v>1407</v>
      </c>
      <c r="E38" s="879" t="s">
        <v>1407</v>
      </c>
      <c r="F38" s="1172">
        <v>2</v>
      </c>
      <c r="G38" s="728">
        <f>SUM(C38:F38)</f>
        <v>3</v>
      </c>
    </row>
    <row r="39" spans="1:7" ht="15.75" customHeight="1">
      <c r="A39" s="2446" t="s">
        <v>556</v>
      </c>
      <c r="B39" s="2447"/>
      <c r="C39" s="2450">
        <f>SUM(C35:C38)</f>
        <v>-73</v>
      </c>
      <c r="D39" s="729">
        <f>SUM(D35:D38)</f>
        <v>72</v>
      </c>
      <c r="E39" s="729">
        <f>SUM(E35:E38)</f>
        <v>-42</v>
      </c>
      <c r="F39" s="729">
        <f>SUM(F35:F38)</f>
        <v>102</v>
      </c>
      <c r="G39" s="729">
        <f>SUM(G35:G38)</f>
        <v>59</v>
      </c>
    </row>
    <row r="40" spans="1:7" ht="12.75">
      <c r="A40" s="2451" t="s">
        <v>1591</v>
      </c>
      <c r="B40" s="2444"/>
      <c r="C40" s="2445">
        <v>0.36</v>
      </c>
      <c r="D40" s="1530">
        <v>0.31</v>
      </c>
      <c r="E40" s="1530">
        <v>0.17</v>
      </c>
      <c r="F40" s="1530">
        <v>-0.28</v>
      </c>
      <c r="G40" s="1530">
        <v>0.22</v>
      </c>
    </row>
    <row r="41" spans="1:7" ht="14.25" customHeight="1" thickBot="1">
      <c r="A41" s="2452" t="s">
        <v>886</v>
      </c>
      <c r="B41" s="2453"/>
      <c r="C41" s="2454">
        <v>0.79</v>
      </c>
      <c r="D41" s="1531">
        <v>0.11</v>
      </c>
      <c r="E41" s="1531">
        <v>0.13</v>
      </c>
      <c r="F41" s="1531">
        <v>0.48</v>
      </c>
      <c r="G41" s="1531">
        <v>0.13</v>
      </c>
    </row>
    <row r="42" spans="1:7" ht="11.25" customHeight="1">
      <c r="A42" s="2451"/>
      <c r="B42" s="2444"/>
      <c r="C42" s="2455"/>
      <c r="D42" s="405"/>
      <c r="E42" s="405"/>
      <c r="F42" s="405"/>
      <c r="G42" s="405"/>
    </row>
    <row r="43" spans="1:7" ht="12" customHeight="1">
      <c r="A43" s="2078"/>
      <c r="B43" s="2429"/>
      <c r="C43" s="2429"/>
      <c r="D43" s="403"/>
      <c r="F43" s="403"/>
      <c r="G43" s="403"/>
    </row>
    <row r="44" spans="1:7" ht="12" customHeight="1">
      <c r="A44" s="2078"/>
      <c r="B44" s="2429"/>
      <c r="C44" s="2429" t="s">
        <v>1621</v>
      </c>
      <c r="D44" s="403" t="s">
        <v>25</v>
      </c>
      <c r="E44" s="403" t="s">
        <v>528</v>
      </c>
      <c r="F44" s="403"/>
      <c r="G44" s="403"/>
    </row>
    <row r="45" spans="1:7" ht="12" customHeight="1">
      <c r="A45" s="2078"/>
      <c r="B45" s="2429"/>
      <c r="C45" s="2429" t="s">
        <v>1106</v>
      </c>
      <c r="D45" s="403" t="s">
        <v>1106</v>
      </c>
      <c r="E45" s="403" t="s">
        <v>1106</v>
      </c>
      <c r="F45" s="403" t="s">
        <v>789</v>
      </c>
      <c r="G45" s="403" t="s">
        <v>556</v>
      </c>
    </row>
    <row r="46" spans="1:7" ht="12" customHeight="1">
      <c r="A46" s="2078"/>
      <c r="B46" s="2429"/>
      <c r="C46" s="2429" t="s">
        <v>67</v>
      </c>
      <c r="D46" s="403" t="s">
        <v>67</v>
      </c>
      <c r="E46" s="403" t="s">
        <v>67</v>
      </c>
      <c r="F46" s="403" t="s">
        <v>67</v>
      </c>
      <c r="G46" s="217" t="s">
        <v>793</v>
      </c>
    </row>
    <row r="47" spans="1:7" ht="12.75">
      <c r="A47" s="2319">
        <v>2007</v>
      </c>
      <c r="B47" s="2432"/>
      <c r="C47" s="2432" t="s">
        <v>1400</v>
      </c>
      <c r="D47" s="603" t="s">
        <v>1400</v>
      </c>
      <c r="E47" s="603" t="s">
        <v>1400</v>
      </c>
      <c r="F47" s="603" t="s">
        <v>1400</v>
      </c>
      <c r="G47" s="603" t="s">
        <v>1400</v>
      </c>
    </row>
    <row r="48" spans="1:7" ht="12.75">
      <c r="A48" s="2078" t="s">
        <v>851</v>
      </c>
      <c r="B48" s="2429"/>
      <c r="C48" s="2430"/>
      <c r="D48" s="602"/>
      <c r="E48" s="602"/>
      <c r="F48" s="602"/>
      <c r="G48" s="602"/>
    </row>
    <row r="49" spans="1:7" ht="18" customHeight="1">
      <c r="A49" s="3013" t="s">
        <v>1264</v>
      </c>
      <c r="B49" s="2919"/>
      <c r="C49" s="2456">
        <v>174</v>
      </c>
      <c r="D49" s="730">
        <v>444</v>
      </c>
      <c r="E49" s="730">
        <v>521</v>
      </c>
      <c r="F49" s="730">
        <v>62</v>
      </c>
      <c r="G49" s="730">
        <f>SUM(C49:F49)</f>
        <v>1201</v>
      </c>
    </row>
    <row r="50" spans="1:7" ht="15" customHeight="1">
      <c r="A50" s="2435" t="s">
        <v>1265</v>
      </c>
      <c r="B50" s="2246"/>
      <c r="C50" s="2456"/>
      <c r="D50" s="730"/>
      <c r="E50" s="730"/>
      <c r="F50" s="730"/>
      <c r="G50" s="730"/>
    </row>
    <row r="51" spans="1:7" ht="12.75">
      <c r="A51" s="2436" t="s">
        <v>1111</v>
      </c>
      <c r="B51" s="2429"/>
      <c r="C51" s="2456">
        <v>-71</v>
      </c>
      <c r="D51" s="730">
        <v>-18</v>
      </c>
      <c r="E51" s="730">
        <v>-47</v>
      </c>
      <c r="F51" s="730">
        <v>-1</v>
      </c>
      <c r="G51" s="730">
        <f>SUM(C51:F51)</f>
        <v>-137</v>
      </c>
    </row>
    <row r="52" spans="1:7" ht="12.75">
      <c r="A52" s="2436" t="s">
        <v>1107</v>
      </c>
      <c r="B52" s="2429"/>
      <c r="C52" s="2456"/>
      <c r="D52" s="730"/>
      <c r="F52" s="730"/>
      <c r="G52" s="730"/>
    </row>
    <row r="53" spans="1:7" ht="12.75">
      <c r="A53" s="2443" t="s">
        <v>817</v>
      </c>
      <c r="B53" s="2444"/>
      <c r="C53" s="2457">
        <v>0</v>
      </c>
      <c r="D53" s="907">
        <v>0</v>
      </c>
      <c r="E53" s="907">
        <v>0</v>
      </c>
      <c r="F53" s="1173">
        <v>-1</v>
      </c>
      <c r="G53" s="730">
        <f>SUM(C53:F53)</f>
        <v>-1</v>
      </c>
    </row>
    <row r="54" spans="1:7" ht="12.75">
      <c r="A54" s="2446" t="s">
        <v>556</v>
      </c>
      <c r="B54" s="2447"/>
      <c r="C54" s="2458">
        <f>SUM(C49:C53)</f>
        <v>103</v>
      </c>
      <c r="D54" s="731">
        <f>SUM(D49:D53)</f>
        <v>426</v>
      </c>
      <c r="E54" s="731">
        <f>SUM(E49:E53)</f>
        <v>474</v>
      </c>
      <c r="F54" s="731">
        <f>SUM(F49:F53)</f>
        <v>60</v>
      </c>
      <c r="G54" s="731">
        <f>SUM(G49:G53)</f>
        <v>1063</v>
      </c>
    </row>
    <row r="55" spans="1:7" ht="12.75">
      <c r="A55" s="2441" t="s">
        <v>1669</v>
      </c>
      <c r="B55" s="2429"/>
      <c r="C55" s="2429"/>
      <c r="D55" s="403"/>
      <c r="E55" s="403"/>
      <c r="F55" s="403"/>
      <c r="G55" s="403"/>
    </row>
    <row r="56" spans="1:7" ht="12.75">
      <c r="A56" s="2436" t="s">
        <v>852</v>
      </c>
      <c r="B56" s="2160"/>
      <c r="C56" s="2459">
        <v>0.21</v>
      </c>
      <c r="D56" s="908">
        <v>0.35</v>
      </c>
      <c r="E56" s="908">
        <v>0.3</v>
      </c>
      <c r="F56" s="908">
        <v>0.28</v>
      </c>
      <c r="G56" s="908">
        <v>0.3</v>
      </c>
    </row>
    <row r="57" spans="1:7" ht="12.75">
      <c r="A57" s="2436" t="s">
        <v>1111</v>
      </c>
      <c r="B57" s="2160"/>
      <c r="C57" s="2459">
        <v>0.25</v>
      </c>
      <c r="D57" s="908">
        <v>0.35</v>
      </c>
      <c r="E57" s="908">
        <v>0.3</v>
      </c>
      <c r="F57" s="908">
        <v>0.28</v>
      </c>
      <c r="G57" s="908">
        <v>0.28</v>
      </c>
    </row>
    <row r="58" spans="1:7" ht="12.75">
      <c r="A58" s="2436" t="s">
        <v>1107</v>
      </c>
      <c r="B58" s="2429"/>
      <c r="C58" s="2459"/>
      <c r="D58" s="908"/>
      <c r="E58" s="908"/>
      <c r="F58" s="908"/>
      <c r="G58" s="908"/>
    </row>
    <row r="59" spans="1:7" ht="12.75">
      <c r="A59" s="2443" t="s">
        <v>853</v>
      </c>
      <c r="B59" s="2444"/>
      <c r="C59" s="2460">
        <v>0</v>
      </c>
      <c r="D59" s="1174" t="s">
        <v>1407</v>
      </c>
      <c r="E59" s="1174" t="s">
        <v>1407</v>
      </c>
      <c r="F59" s="1174">
        <v>0.28</v>
      </c>
      <c r="G59" s="1174">
        <v>0.28</v>
      </c>
    </row>
    <row r="60" spans="1:7" ht="12.75">
      <c r="A60" s="2446" t="s">
        <v>556</v>
      </c>
      <c r="B60" s="2306"/>
      <c r="C60" s="2461">
        <v>0.18</v>
      </c>
      <c r="D60" s="909">
        <v>0.35</v>
      </c>
      <c r="E60" s="909">
        <v>0.3</v>
      </c>
      <c r="F60" s="909">
        <v>0.28</v>
      </c>
      <c r="G60" s="909">
        <v>0.31</v>
      </c>
    </row>
    <row r="61" spans="1:7" ht="12.75">
      <c r="A61" s="2078" t="s">
        <v>1556</v>
      </c>
      <c r="B61" s="2429"/>
      <c r="C61" s="2429"/>
      <c r="D61" s="403"/>
      <c r="E61" s="403"/>
      <c r="F61" s="403"/>
      <c r="G61" s="403"/>
    </row>
    <row r="62" spans="1:7" ht="12.75">
      <c r="A62" s="2436" t="s">
        <v>852</v>
      </c>
      <c r="B62" s="2429"/>
      <c r="C62" s="2456">
        <v>-37</v>
      </c>
      <c r="D62" s="730">
        <v>-155</v>
      </c>
      <c r="E62" s="730">
        <v>-156</v>
      </c>
      <c r="F62" s="730">
        <v>-17</v>
      </c>
      <c r="G62" s="730">
        <f>SUM(C62:F62)</f>
        <v>-365</v>
      </c>
    </row>
    <row r="63" spans="1:7" ht="12.75">
      <c r="A63" s="2436" t="s">
        <v>1111</v>
      </c>
      <c r="B63" s="2429"/>
      <c r="C63" s="2456">
        <v>18</v>
      </c>
      <c r="D63" s="730">
        <v>6</v>
      </c>
      <c r="E63" s="730">
        <v>14</v>
      </c>
      <c r="F63" s="910">
        <v>0</v>
      </c>
      <c r="G63" s="730">
        <f>SUM(C63:F63)</f>
        <v>38</v>
      </c>
    </row>
    <row r="64" spans="1:7" ht="12.75">
      <c r="A64" s="2436" t="s">
        <v>1107</v>
      </c>
      <c r="B64" s="2429"/>
      <c r="C64" s="2456"/>
      <c r="D64" s="730"/>
      <c r="E64" s="730"/>
      <c r="F64" s="730"/>
      <c r="G64" s="730"/>
    </row>
    <row r="65" spans="1:7" ht="12.75">
      <c r="A65" s="2443" t="s">
        <v>853</v>
      </c>
      <c r="B65" s="2444"/>
      <c r="C65" s="2457">
        <v>0</v>
      </c>
      <c r="D65" s="907">
        <v>0</v>
      </c>
      <c r="E65" s="907">
        <v>0</v>
      </c>
      <c r="F65" s="1317">
        <v>0</v>
      </c>
      <c r="G65" s="1318">
        <f>SUM(D65:F65)</f>
        <v>0</v>
      </c>
    </row>
    <row r="66" spans="1:7" ht="12.75">
      <c r="A66" s="2446" t="s">
        <v>556</v>
      </c>
      <c r="B66" s="2447"/>
      <c r="C66" s="2458">
        <f>SUM(C62:C65)</f>
        <v>-19</v>
      </c>
      <c r="D66" s="731">
        <f>SUM(D62:D65)</f>
        <v>-149</v>
      </c>
      <c r="E66" s="731">
        <f>SUM(E62:E65)</f>
        <v>-142</v>
      </c>
      <c r="F66" s="731">
        <f>SUM(F62:F65)</f>
        <v>-17</v>
      </c>
      <c r="G66" s="731">
        <f>SUM(G62:G65)</f>
        <v>-327</v>
      </c>
    </row>
    <row r="67" spans="1:7" ht="12.75">
      <c r="A67" s="2078" t="s">
        <v>84</v>
      </c>
      <c r="B67" s="2429"/>
      <c r="C67" s="2456"/>
      <c r="D67" s="730"/>
      <c r="E67" s="730"/>
      <c r="F67" s="730"/>
      <c r="G67" s="730"/>
    </row>
    <row r="68" spans="1:7" ht="12.75">
      <c r="A68" s="2436" t="s">
        <v>852</v>
      </c>
      <c r="B68" s="2429"/>
      <c r="C68" s="2456">
        <v>-12</v>
      </c>
      <c r="D68" s="730">
        <v>22</v>
      </c>
      <c r="E68" s="730">
        <v>-25</v>
      </c>
      <c r="F68" s="730">
        <v>-1</v>
      </c>
      <c r="G68" s="730">
        <f>SUM(C68:F68)</f>
        <v>-16</v>
      </c>
    </row>
    <row r="69" spans="1:7" ht="12.75">
      <c r="A69" s="2436" t="s">
        <v>1111</v>
      </c>
      <c r="B69" s="2429"/>
      <c r="C69" s="2456">
        <v>-17</v>
      </c>
      <c r="D69" s="730">
        <v>1</v>
      </c>
      <c r="E69" s="730">
        <v>-2</v>
      </c>
      <c r="F69" s="730">
        <v>6</v>
      </c>
      <c r="G69" s="730">
        <f>SUM(C69:F69)</f>
        <v>-12</v>
      </c>
    </row>
    <row r="70" spans="1:7" ht="12.75">
      <c r="A70" s="2436" t="s">
        <v>1107</v>
      </c>
      <c r="B70" s="2429"/>
      <c r="C70" s="2456"/>
      <c r="D70" s="730"/>
      <c r="E70" s="730"/>
      <c r="F70" s="730"/>
      <c r="G70" s="730"/>
    </row>
    <row r="71" spans="1:7" ht="12.75">
      <c r="A71" s="2443" t="s">
        <v>853</v>
      </c>
      <c r="B71" s="2444"/>
      <c r="C71" s="2457">
        <v>0</v>
      </c>
      <c r="D71" s="907">
        <v>0</v>
      </c>
      <c r="E71" s="907">
        <v>0</v>
      </c>
      <c r="F71" s="907">
        <v>1</v>
      </c>
      <c r="G71" s="907">
        <f>SUM(C71:F71)</f>
        <v>1</v>
      </c>
    </row>
    <row r="72" spans="1:7" ht="12.75">
      <c r="A72" s="2446" t="s">
        <v>556</v>
      </c>
      <c r="B72" s="2447"/>
      <c r="C72" s="2458">
        <f>SUM(C67:C71)</f>
        <v>-29</v>
      </c>
      <c r="D72" s="731">
        <f>SUM(D67:D71)</f>
        <v>23</v>
      </c>
      <c r="E72" s="731">
        <f>SUM(E67:E71)</f>
        <v>-27</v>
      </c>
      <c r="F72" s="731">
        <f>SUM(F67:F71)</f>
        <v>6</v>
      </c>
      <c r="G72" s="731">
        <f>SUM(G67:G71)</f>
        <v>-27</v>
      </c>
    </row>
    <row r="73" spans="1:7" ht="12.75">
      <c r="A73" s="2078" t="s">
        <v>1557</v>
      </c>
      <c r="B73" s="2429"/>
      <c r="C73" s="2456"/>
      <c r="D73" s="730"/>
      <c r="E73" s="730"/>
      <c r="F73" s="730"/>
      <c r="G73" s="730"/>
    </row>
    <row r="74" spans="1:7" ht="12.75">
      <c r="A74" s="2436" t="s">
        <v>852</v>
      </c>
      <c r="B74" s="2429"/>
      <c r="C74" s="2456">
        <v>-49</v>
      </c>
      <c r="D74" s="730">
        <v>-133</v>
      </c>
      <c r="E74" s="730">
        <v>-181</v>
      </c>
      <c r="F74" s="730">
        <v>-18</v>
      </c>
      <c r="G74" s="730">
        <f>SUM(C74:F74)</f>
        <v>-381</v>
      </c>
    </row>
    <row r="75" spans="1:7" ht="12.75">
      <c r="A75" s="2436" t="s">
        <v>1111</v>
      </c>
      <c r="B75" s="2429"/>
      <c r="C75" s="2456">
        <v>1</v>
      </c>
      <c r="D75" s="730">
        <v>7</v>
      </c>
      <c r="E75" s="730">
        <v>12</v>
      </c>
      <c r="F75" s="730">
        <v>6</v>
      </c>
      <c r="G75" s="730">
        <f>SUM(C75:F75)</f>
        <v>26</v>
      </c>
    </row>
    <row r="76" spans="1:7" ht="12.75">
      <c r="A76" s="2436" t="s">
        <v>1107</v>
      </c>
      <c r="B76" s="2429"/>
      <c r="C76" s="2456"/>
      <c r="D76" s="730"/>
      <c r="E76" s="730"/>
      <c r="F76" s="730"/>
      <c r="G76" s="730"/>
    </row>
    <row r="77" spans="1:7" ht="12.75">
      <c r="A77" s="2443" t="s">
        <v>853</v>
      </c>
      <c r="B77" s="2444"/>
      <c r="C77" s="2457">
        <v>0</v>
      </c>
      <c r="D77" s="907">
        <v>0</v>
      </c>
      <c r="E77" s="907">
        <v>0</v>
      </c>
      <c r="F77" s="1173">
        <v>1</v>
      </c>
      <c r="G77" s="1173">
        <f>SUM(C77:F77)</f>
        <v>1</v>
      </c>
    </row>
    <row r="78" spans="1:7" ht="12.75">
      <c r="A78" s="2446" t="s">
        <v>556</v>
      </c>
      <c r="B78" s="2447"/>
      <c r="C78" s="2458">
        <f>SUM(C74:C77)</f>
        <v>-48</v>
      </c>
      <c r="D78" s="731">
        <f>SUM(D74:D77)</f>
        <v>-126</v>
      </c>
      <c r="E78" s="731">
        <f>SUM(E74:E77)</f>
        <v>-169</v>
      </c>
      <c r="F78" s="731">
        <f>SUM(F74:F77)</f>
        <v>-11</v>
      </c>
      <c r="G78" s="731">
        <f>SUM(G74:G77)</f>
        <v>-354</v>
      </c>
    </row>
    <row r="79" spans="1:7" ht="12.75">
      <c r="A79" s="2451" t="s">
        <v>1591</v>
      </c>
      <c r="B79" s="2444"/>
      <c r="C79" s="2462" t="s">
        <v>272</v>
      </c>
      <c r="D79" s="1174">
        <v>0.3</v>
      </c>
      <c r="E79" s="1174">
        <v>0.35</v>
      </c>
      <c r="F79" s="1174">
        <v>0.29</v>
      </c>
      <c r="G79" s="1174">
        <v>0.32</v>
      </c>
    </row>
    <row r="80" spans="1:7" ht="13.5" thickBot="1">
      <c r="A80" s="2452" t="s">
        <v>886</v>
      </c>
      <c r="B80" s="2453"/>
      <c r="C80" s="2463">
        <v>0.47</v>
      </c>
      <c r="D80" s="911">
        <v>0.3</v>
      </c>
      <c r="E80" s="911">
        <v>0.36</v>
      </c>
      <c r="F80" s="911">
        <v>0.18</v>
      </c>
      <c r="G80" s="911">
        <v>0.33</v>
      </c>
    </row>
    <row r="81" spans="1:7" ht="12.75">
      <c r="A81" s="2218" t="s">
        <v>1699</v>
      </c>
      <c r="B81" s="2160"/>
      <c r="C81" s="2464"/>
      <c r="D81" s="607"/>
      <c r="E81" s="607"/>
      <c r="F81" s="607"/>
      <c r="G81" s="19" t="s">
        <v>951</v>
      </c>
    </row>
    <row r="82" spans="1:7" ht="12.75">
      <c r="A82" s="2160"/>
      <c r="B82" s="2160"/>
      <c r="C82" s="2464"/>
      <c r="D82" s="607"/>
      <c r="E82" s="607"/>
      <c r="F82" s="607"/>
      <c r="G82" s="625" t="s">
        <v>1463</v>
      </c>
    </row>
    <row r="83" spans="1:7" ht="12.75">
      <c r="A83" s="2465" t="s">
        <v>1403</v>
      </c>
      <c r="B83" s="2429"/>
      <c r="C83" s="2429"/>
      <c r="D83" s="403"/>
      <c r="E83" s="403"/>
      <c r="F83" s="403"/>
      <c r="G83" s="403"/>
    </row>
    <row r="84" spans="1:7" ht="12.75">
      <c r="A84" s="2465"/>
      <c r="B84" s="2429"/>
      <c r="C84" s="2429"/>
      <c r="D84" s="403"/>
      <c r="E84" s="403"/>
      <c r="F84" s="403"/>
      <c r="G84" s="403"/>
    </row>
    <row r="85" spans="1:7" s="195" customFormat="1" ht="13.5" customHeight="1">
      <c r="A85" s="2466" t="s">
        <v>1162</v>
      </c>
      <c r="B85" s="2467" t="s">
        <v>1410</v>
      </c>
      <c r="C85" s="2467"/>
      <c r="D85" s="525"/>
      <c r="E85" s="525"/>
      <c r="F85" s="525"/>
      <c r="G85" s="525"/>
    </row>
    <row r="86" spans="1:7" s="226" customFormat="1" ht="42" customHeight="1">
      <c r="A86" s="2233"/>
      <c r="B86" s="3017" t="s">
        <v>351</v>
      </c>
      <c r="C86" s="3017"/>
      <c r="D86" s="2807"/>
      <c r="E86" s="2807"/>
      <c r="F86" s="2807"/>
      <c r="G86" s="2807"/>
    </row>
    <row r="87" spans="1:7" s="226" customFormat="1" ht="6.75" customHeight="1">
      <c r="A87" s="2468"/>
      <c r="B87" s="2307"/>
      <c r="C87" s="2307"/>
      <c r="D87" s="195"/>
      <c r="E87" s="195"/>
      <c r="F87" s="195"/>
      <c r="G87" s="195"/>
    </row>
    <row r="88" spans="1:7" s="226" customFormat="1" ht="13.5" customHeight="1">
      <c r="A88" s="2466" t="s">
        <v>1163</v>
      </c>
      <c r="B88" s="2467" t="s">
        <v>1160</v>
      </c>
      <c r="C88" s="2467"/>
      <c r="D88" s="525"/>
      <c r="E88" s="525"/>
      <c r="F88" s="525"/>
      <c r="G88" s="525"/>
    </row>
    <row r="89" spans="1:11" s="226" customFormat="1" ht="21.75" customHeight="1">
      <c r="A89" s="2233"/>
      <c r="B89" s="3016" t="s">
        <v>375</v>
      </c>
      <c r="C89" s="3016"/>
      <c r="D89" s="2835"/>
      <c r="E89" s="2835"/>
      <c r="F89" s="2835"/>
      <c r="G89" s="2835"/>
      <c r="H89" s="1165"/>
      <c r="I89" s="1165"/>
      <c r="J89" s="1165"/>
      <c r="K89" s="1165"/>
    </row>
    <row r="90" spans="1:7" s="226" customFormat="1" ht="12" customHeight="1">
      <c r="A90" s="2233"/>
      <c r="B90" s="2469"/>
      <c r="C90" s="2470"/>
      <c r="D90" s="371"/>
      <c r="E90" s="371"/>
      <c r="F90" s="371"/>
      <c r="G90" s="371"/>
    </row>
    <row r="91" spans="1:11" s="226" customFormat="1" ht="31.5" customHeight="1">
      <c r="A91" s="2233"/>
      <c r="B91" s="3016" t="s">
        <v>376</v>
      </c>
      <c r="C91" s="2952"/>
      <c r="D91" s="2688"/>
      <c r="E91" s="2688"/>
      <c r="F91" s="2688"/>
      <c r="G91" s="2688"/>
      <c r="H91" s="203"/>
      <c r="I91" s="203"/>
      <c r="J91" s="203"/>
      <c r="K91" s="203"/>
    </row>
    <row r="92" spans="1:11" s="226" customFormat="1" ht="28.5" customHeight="1">
      <c r="A92" s="2233"/>
      <c r="B92" s="3016" t="s">
        <v>381</v>
      </c>
      <c r="C92" s="2952"/>
      <c r="D92" s="2688"/>
      <c r="E92" s="2688"/>
      <c r="F92" s="2688"/>
      <c r="G92" s="2688"/>
      <c r="H92" s="203"/>
      <c r="I92" s="203"/>
      <c r="J92" s="203"/>
      <c r="K92" s="203"/>
    </row>
    <row r="93" spans="1:11" s="226" customFormat="1" ht="33" customHeight="1">
      <c r="A93" s="2471"/>
      <c r="B93" s="3016" t="s">
        <v>1558</v>
      </c>
      <c r="C93" s="2952"/>
      <c r="D93" s="2688"/>
      <c r="E93" s="2688"/>
      <c r="F93" s="2688"/>
      <c r="G93" s="2688"/>
      <c r="H93" s="203"/>
      <c r="I93" s="203"/>
      <c r="J93" s="203"/>
      <c r="K93" s="203"/>
    </row>
    <row r="94" spans="1:10" s="226" customFormat="1" ht="32.25" customHeight="1">
      <c r="A94" s="2057"/>
      <c r="B94" s="2977" t="s">
        <v>1568</v>
      </c>
      <c r="C94" s="2914"/>
      <c r="D94" s="2662"/>
      <c r="E94" s="2662"/>
      <c r="F94" s="2662"/>
      <c r="G94" s="2662"/>
      <c r="H94" s="203"/>
      <c r="I94" s="203"/>
      <c r="J94" s="203"/>
    </row>
    <row r="95" spans="1:7" s="226" customFormat="1" ht="45" customHeight="1">
      <c r="A95" s="3014"/>
      <c r="B95" s="3015"/>
      <c r="C95" s="3015"/>
      <c r="D95" s="2860"/>
      <c r="E95" s="2860"/>
      <c r="F95" s="2860"/>
      <c r="G95" s="2860"/>
    </row>
    <row r="96" spans="1:7" s="226" customFormat="1" ht="63" customHeight="1">
      <c r="A96" s="3014"/>
      <c r="B96" s="3015"/>
      <c r="C96" s="3015"/>
      <c r="D96" s="2860"/>
      <c r="E96" s="2860"/>
      <c r="F96" s="2860"/>
      <c r="G96" s="2860"/>
    </row>
    <row r="97" spans="1:7" s="226" customFormat="1" ht="15.75" customHeight="1">
      <c r="A97" s="2441"/>
      <c r="B97" s="2429"/>
      <c r="C97" s="2429"/>
      <c r="D97" s="403"/>
      <c r="E97" s="403"/>
      <c r="F97" s="403"/>
      <c r="G97" s="403"/>
    </row>
    <row r="98" spans="1:7" ht="15.75" customHeight="1">
      <c r="A98" s="2441"/>
      <c r="B98" s="2429"/>
      <c r="C98" s="2429"/>
      <c r="D98" s="403"/>
      <c r="E98" s="403"/>
      <c r="F98" s="403"/>
      <c r="G98" s="403"/>
    </row>
    <row r="99" spans="1:3" ht="15.75" customHeight="1">
      <c r="A99" s="2441"/>
      <c r="B99" s="2160"/>
      <c r="C99" s="2160"/>
    </row>
    <row r="100" spans="1:3" ht="12.75">
      <c r="A100" s="2160"/>
      <c r="B100" s="2160"/>
      <c r="C100" s="2160"/>
    </row>
    <row r="101" spans="1:3" ht="12.75">
      <c r="A101" s="2160"/>
      <c r="B101" s="2160"/>
      <c r="C101" s="2160"/>
    </row>
    <row r="102" spans="1:3" ht="12.75">
      <c r="A102" s="2160"/>
      <c r="B102" s="2160"/>
      <c r="C102" s="2160"/>
    </row>
    <row r="103" spans="1:3" ht="12.75">
      <c r="A103" s="2160"/>
      <c r="B103" s="2160"/>
      <c r="C103" s="2160"/>
    </row>
    <row r="104" spans="1:3" ht="12.75">
      <c r="A104" s="2160"/>
      <c r="B104" s="2160"/>
      <c r="C104" s="2160"/>
    </row>
    <row r="105" spans="1:3" ht="12.75">
      <c r="A105" s="2160"/>
      <c r="B105" s="2160"/>
      <c r="C105" s="2160"/>
    </row>
  </sheetData>
  <sheetProtection/>
  <mergeCells count="10">
    <mergeCell ref="A10:B10"/>
    <mergeCell ref="A49:B49"/>
    <mergeCell ref="A95:G95"/>
    <mergeCell ref="A96:G96"/>
    <mergeCell ref="B93:G93"/>
    <mergeCell ref="B86:G86"/>
    <mergeCell ref="B91:G91"/>
    <mergeCell ref="B94:G94"/>
    <mergeCell ref="B92:G92"/>
    <mergeCell ref="B89:G89"/>
  </mergeCells>
  <printOptions/>
  <pageMargins left="0.5905511811023623" right="0.5905511811023623" top="0.5905511811023623" bottom="0.5905511811023623" header="0.5905511811023623" footer="0.5905511811023623"/>
  <pageSetup horizontalDpi="600" verticalDpi="600" orientation="portrait" paperSize="9" scale="65" r:id="rId1"/>
  <headerFooter alignWithMargins="0">
    <oddFooter>&amp;R&amp;P</oddFooter>
  </headerFooter>
  <rowBreaks count="1" manualBreakCount="1">
    <brk id="80" max="6" man="1"/>
  </rowBreaks>
</worksheet>
</file>

<file path=xl/worksheets/sheet26.xml><?xml version="1.0" encoding="utf-8"?>
<worksheet xmlns="http://schemas.openxmlformats.org/spreadsheetml/2006/main" xmlns:r="http://schemas.openxmlformats.org/officeDocument/2006/relationships">
  <sheetPr>
    <pageSetUpPr fitToPage="1"/>
  </sheetPr>
  <dimension ref="A1:O115"/>
  <sheetViews>
    <sheetView showGridLines="0" tabSelected="1" view="pageBreakPreview" zoomScale="75" zoomScaleNormal="85" zoomScaleSheetLayoutView="75" zoomScalePageLayoutView="0" workbookViewId="0" topLeftCell="A4">
      <selection activeCell="A84" sqref="A84"/>
    </sheetView>
  </sheetViews>
  <sheetFormatPr defaultColWidth="8.00390625" defaultRowHeight="14.25"/>
  <cols>
    <col min="1" max="1" width="4.875" style="226" customWidth="1"/>
    <col min="2" max="2" width="35.375" style="226" customWidth="1"/>
    <col min="3" max="3" width="12.00390625" style="226" customWidth="1"/>
    <col min="4" max="5" width="13.00390625" style="226" customWidth="1"/>
    <col min="6" max="6" width="12.00390625" style="226" customWidth="1"/>
    <col min="7" max="8" width="12.25390625" style="226" customWidth="1"/>
    <col min="9" max="9" width="10.75390625" style="226" customWidth="1"/>
    <col min="10" max="10" width="1.37890625" style="226" customWidth="1"/>
    <col min="11" max="11" width="7.75390625" style="226" customWidth="1"/>
    <col min="12" max="12" width="1.625" style="226" customWidth="1"/>
    <col min="13" max="13" width="8.625" style="226" customWidth="1"/>
    <col min="14" max="14" width="11.25390625" style="226" customWidth="1"/>
    <col min="15" max="15" width="9.75390625" style="226" customWidth="1"/>
    <col min="16" max="16" width="2.75390625" style="226" customWidth="1"/>
    <col min="17" max="17" width="7.125" style="226" customWidth="1"/>
    <col min="18" max="16384" width="8.00390625" style="226" customWidth="1"/>
  </cols>
  <sheetData>
    <row r="1" spans="1:8" ht="13.5" customHeight="1">
      <c r="A1" s="2304" t="s">
        <v>1571</v>
      </c>
      <c r="B1" s="2055"/>
      <c r="C1" s="2055"/>
      <c r="D1" s="709"/>
      <c r="E1" s="709"/>
      <c r="F1" s="2667" t="s">
        <v>1066</v>
      </c>
      <c r="G1" s="2667"/>
      <c r="H1" s="2667"/>
    </row>
    <row r="2" spans="1:3" ht="12.75">
      <c r="A2" s="2057"/>
      <c r="B2" s="2057"/>
      <c r="C2" s="2057"/>
    </row>
    <row r="3" spans="1:3" ht="12.75">
      <c r="A3" s="2054" t="s">
        <v>745</v>
      </c>
      <c r="B3" s="2057"/>
      <c r="C3" s="2057"/>
    </row>
    <row r="4" spans="1:3" ht="12.75">
      <c r="A4" s="2322"/>
      <c r="B4" s="2057"/>
      <c r="C4" s="2057"/>
    </row>
    <row r="5" spans="1:3" ht="12.75">
      <c r="A5" s="2403" t="s">
        <v>1679</v>
      </c>
      <c r="B5" s="2057"/>
      <c r="C5" s="2057"/>
    </row>
    <row r="6" spans="1:15" ht="12.75">
      <c r="A6" s="2062"/>
      <c r="B6" s="2057"/>
      <c r="C6" s="2057"/>
      <c r="H6" s="117"/>
      <c r="I6" s="117"/>
      <c r="J6" s="117"/>
      <c r="K6" s="117"/>
      <c r="L6" s="117"/>
      <c r="M6" s="117"/>
      <c r="O6" s="117"/>
    </row>
    <row r="7" spans="1:9" ht="23.25" customHeight="1">
      <c r="A7" s="3017" t="s">
        <v>857</v>
      </c>
      <c r="B7" s="3017"/>
      <c r="C7" s="3017"/>
      <c r="D7" s="2807"/>
      <c r="E7" s="2807"/>
      <c r="F7" s="2807"/>
      <c r="G7" s="2807"/>
      <c r="H7" s="2807"/>
      <c r="I7" s="581"/>
    </row>
    <row r="8" spans="1:9" ht="42" customHeight="1">
      <c r="A8" s="3024"/>
      <c r="B8" s="2308"/>
      <c r="C8" s="2308"/>
      <c r="D8" s="3025" t="s">
        <v>369</v>
      </c>
      <c r="E8" s="3025" t="s">
        <v>1266</v>
      </c>
      <c r="F8" s="3025" t="s">
        <v>310</v>
      </c>
      <c r="G8" s="131" t="s">
        <v>556</v>
      </c>
      <c r="H8" s="601" t="s">
        <v>556</v>
      </c>
      <c r="I8" s="711"/>
    </row>
    <row r="9" spans="1:9" ht="12.75">
      <c r="A9" s="3024"/>
      <c r="B9" s="2308"/>
      <c r="C9" s="2308"/>
      <c r="D9" s="3025"/>
      <c r="E9" s="3025"/>
      <c r="F9" s="3025"/>
      <c r="G9" s="131">
        <v>2008</v>
      </c>
      <c r="H9" s="601">
        <v>2007</v>
      </c>
      <c r="I9" s="710"/>
    </row>
    <row r="10" spans="1:9" ht="12.75">
      <c r="A10" s="2404"/>
      <c r="B10" s="2404"/>
      <c r="C10" s="2404"/>
      <c r="D10" s="199" t="s">
        <v>1400</v>
      </c>
      <c r="E10" s="199" t="s">
        <v>1400</v>
      </c>
      <c r="F10" s="199" t="s">
        <v>1400</v>
      </c>
      <c r="G10" s="197" t="s">
        <v>744</v>
      </c>
      <c r="H10" s="199" t="s">
        <v>1400</v>
      </c>
      <c r="I10" s="714"/>
    </row>
    <row r="11" spans="1:9" ht="12.75">
      <c r="A11" s="3020" t="s">
        <v>955</v>
      </c>
      <c r="B11" s="3020"/>
      <c r="C11" s="2405"/>
      <c r="D11" s="714">
        <v>53</v>
      </c>
      <c r="E11" s="714">
        <v>409</v>
      </c>
      <c r="F11" s="714">
        <v>202</v>
      </c>
      <c r="G11" s="768">
        <f>SUM(D11:F11)</f>
        <v>664</v>
      </c>
      <c r="H11" s="714">
        <v>1397</v>
      </c>
      <c r="I11" s="714"/>
    </row>
    <row r="12" spans="1:9" ht="12.75">
      <c r="A12" s="3021" t="s">
        <v>1559</v>
      </c>
      <c r="B12" s="3021"/>
      <c r="C12" s="2406"/>
      <c r="D12" s="714">
        <v>28</v>
      </c>
      <c r="E12" s="714">
        <v>-402</v>
      </c>
      <c r="F12" s="714">
        <v>-150</v>
      </c>
      <c r="G12" s="768">
        <f>SUM(D12:F12)</f>
        <v>-524</v>
      </c>
      <c r="H12" s="714">
        <v>-1053</v>
      </c>
      <c r="I12" s="714"/>
    </row>
    <row r="13" spans="1:9" s="717" customFormat="1" ht="12.75">
      <c r="A13" s="3022" t="s">
        <v>1267</v>
      </c>
      <c r="B13" s="3022"/>
      <c r="C13" s="2407"/>
      <c r="D13" s="767">
        <f>SUM(D11:D12)</f>
        <v>81</v>
      </c>
      <c r="E13" s="767">
        <f>SUM(E11:E12)</f>
        <v>7</v>
      </c>
      <c r="F13" s="767">
        <f>SUM(F11:F12)</f>
        <v>52</v>
      </c>
      <c r="G13" s="769">
        <f>SUM(G11:G12)</f>
        <v>140</v>
      </c>
      <c r="H13" s="767">
        <f>SUM(H11:H12)</f>
        <v>344</v>
      </c>
      <c r="I13" s="714"/>
    </row>
    <row r="14" spans="1:9" ht="12.75">
      <c r="A14" s="2408" t="s">
        <v>858</v>
      </c>
      <c r="B14" s="2409"/>
      <c r="C14" s="2410"/>
      <c r="D14" s="714"/>
      <c r="E14" s="714"/>
      <c r="F14" s="714"/>
      <c r="G14" s="714"/>
      <c r="H14" s="714"/>
      <c r="I14" s="714"/>
    </row>
    <row r="15" spans="1:9" ht="14.25" customHeight="1">
      <c r="A15" s="3023" t="s">
        <v>956</v>
      </c>
      <c r="B15" s="3023"/>
      <c r="C15" s="3023"/>
      <c r="D15" s="1894">
        <v>286</v>
      </c>
      <c r="E15" s="893">
        <v>7</v>
      </c>
      <c r="F15" s="893">
        <v>52</v>
      </c>
      <c r="G15" s="894">
        <f>SUM(D15:F15)</f>
        <v>345</v>
      </c>
      <c r="H15" s="893">
        <v>334</v>
      </c>
      <c r="I15" s="714"/>
    </row>
    <row r="16" spans="1:9" ht="12.75">
      <c r="A16" s="2408" t="s">
        <v>1111</v>
      </c>
      <c r="B16" s="2409"/>
      <c r="C16" s="2410"/>
      <c r="D16" s="714">
        <v>-195</v>
      </c>
      <c r="E16" s="714" t="s">
        <v>1407</v>
      </c>
      <c r="F16" s="878" t="s">
        <v>1407</v>
      </c>
      <c r="G16" s="768">
        <f>SUM(D16:F16)</f>
        <v>-195</v>
      </c>
      <c r="H16" s="714">
        <v>5</v>
      </c>
      <c r="I16" s="714"/>
    </row>
    <row r="17" spans="1:9" ht="12.75">
      <c r="A17" s="2408" t="s">
        <v>898</v>
      </c>
      <c r="B17" s="2409"/>
      <c r="C17" s="2410"/>
      <c r="D17" s="714">
        <v>-10</v>
      </c>
      <c r="E17" s="878" t="s">
        <v>1407</v>
      </c>
      <c r="F17" s="878" t="s">
        <v>1407</v>
      </c>
      <c r="G17" s="768">
        <f>SUM(D17:F17)</f>
        <v>-10</v>
      </c>
      <c r="H17" s="714">
        <v>5</v>
      </c>
      <c r="I17" s="714"/>
    </row>
    <row r="18" spans="1:9" ht="12.75">
      <c r="A18" s="2411"/>
      <c r="B18" s="2412"/>
      <c r="C18" s="2413"/>
      <c r="D18" s="767">
        <f>SUM(D15:D17)</f>
        <v>81</v>
      </c>
      <c r="E18" s="767">
        <f>SUM(E15:E17)</f>
        <v>7</v>
      </c>
      <c r="F18" s="767">
        <f>SUM(F15:F17)</f>
        <v>52</v>
      </c>
      <c r="G18" s="769">
        <f>SUM(G15:G17)</f>
        <v>140</v>
      </c>
      <c r="H18" s="767">
        <f>SUM(H15:H17)</f>
        <v>344</v>
      </c>
      <c r="I18" s="714"/>
    </row>
    <row r="19" spans="1:9" ht="12.75">
      <c r="A19" s="2408"/>
      <c r="B19" s="2409"/>
      <c r="C19" s="2410"/>
      <c r="D19" s="710"/>
      <c r="E19" s="710"/>
      <c r="F19" s="710"/>
      <c r="G19" s="710"/>
      <c r="H19" s="714"/>
      <c r="I19" s="714"/>
    </row>
    <row r="20" spans="1:9" ht="12.75">
      <c r="A20" s="2414" t="s">
        <v>1403</v>
      </c>
      <c r="B20" s="2409"/>
      <c r="C20" s="2410"/>
      <c r="D20" s="710"/>
      <c r="E20" s="710"/>
      <c r="F20" s="710"/>
      <c r="G20" s="710"/>
      <c r="H20" s="714"/>
      <c r="I20" s="714"/>
    </row>
    <row r="21" spans="1:9" ht="75" customHeight="1">
      <c r="A21" s="2415" t="s">
        <v>1432</v>
      </c>
      <c r="B21" s="3018" t="s">
        <v>1560</v>
      </c>
      <c r="C21" s="3018"/>
      <c r="D21" s="3019"/>
      <c r="E21" s="3019"/>
      <c r="F21" s="3019"/>
      <c r="G21" s="3019"/>
      <c r="H21" s="3019"/>
      <c r="I21" s="714"/>
    </row>
    <row r="22" spans="1:9" ht="12.75">
      <c r="A22" s="2415" t="s">
        <v>1670</v>
      </c>
      <c r="B22" s="2415" t="s">
        <v>825</v>
      </c>
      <c r="C22" s="2416"/>
      <c r="D22" s="711"/>
      <c r="E22" s="710"/>
      <c r="F22" s="710"/>
      <c r="G22" s="710"/>
      <c r="H22" s="714"/>
      <c r="I22" s="714"/>
    </row>
    <row r="23" spans="1:9" ht="12.75">
      <c r="A23" s="2408"/>
      <c r="B23" s="2409"/>
      <c r="C23" s="2410"/>
      <c r="D23" s="710"/>
      <c r="E23" s="710"/>
      <c r="F23" s="710"/>
      <c r="G23" s="711">
        <v>2008</v>
      </c>
      <c r="H23" s="770" t="s">
        <v>820</v>
      </c>
      <c r="I23" s="714"/>
    </row>
    <row r="24" spans="1:9" ht="12.75">
      <c r="A24" s="2408"/>
      <c r="B24" s="2417"/>
      <c r="C24" s="2418"/>
      <c r="D24" s="713"/>
      <c r="E24" s="713"/>
      <c r="F24" s="713"/>
      <c r="G24" s="712" t="s">
        <v>1400</v>
      </c>
      <c r="H24" s="715" t="s">
        <v>1400</v>
      </c>
      <c r="I24" s="714"/>
    </row>
    <row r="25" spans="1:9" ht="12.75">
      <c r="A25" s="2408"/>
      <c r="B25" s="2408" t="s">
        <v>335</v>
      </c>
      <c r="C25" s="2410"/>
      <c r="D25" s="710"/>
      <c r="E25" s="710"/>
      <c r="F25" s="710"/>
      <c r="G25" s="768">
        <v>455</v>
      </c>
      <c r="H25" s="714">
        <v>482</v>
      </c>
      <c r="I25" s="714"/>
    </row>
    <row r="26" spans="1:9" ht="12.75">
      <c r="A26" s="2408"/>
      <c r="B26" s="2408" t="s">
        <v>826</v>
      </c>
      <c r="C26" s="2410"/>
      <c r="D26" s="710"/>
      <c r="E26" s="710"/>
      <c r="F26" s="710"/>
      <c r="G26" s="768">
        <v>25</v>
      </c>
      <c r="H26" s="714">
        <v>30</v>
      </c>
      <c r="I26" s="714"/>
    </row>
    <row r="27" spans="1:9" ht="12.75">
      <c r="A27" s="2408"/>
      <c r="B27" s="2408" t="s">
        <v>827</v>
      </c>
      <c r="C27" s="2410"/>
      <c r="D27" s="710"/>
      <c r="E27" s="710"/>
      <c r="F27" s="710"/>
      <c r="G27" s="768">
        <v>-184</v>
      </c>
      <c r="H27" s="714">
        <v>-224</v>
      </c>
      <c r="I27" s="714"/>
    </row>
    <row r="28" spans="1:9" ht="12.75">
      <c r="A28" s="2408"/>
      <c r="B28" s="2419" t="s">
        <v>828</v>
      </c>
      <c r="C28" s="2418"/>
      <c r="D28" s="713"/>
      <c r="E28" s="713"/>
      <c r="F28" s="713"/>
      <c r="G28" s="771">
        <v>-111</v>
      </c>
      <c r="H28" s="715">
        <v>-113</v>
      </c>
      <c r="I28" s="714"/>
    </row>
    <row r="29" spans="1:9" ht="12.75">
      <c r="A29" s="2408"/>
      <c r="B29" s="2408" t="s">
        <v>1010</v>
      </c>
      <c r="C29" s="2410"/>
      <c r="D29" s="710"/>
      <c r="E29" s="710"/>
      <c r="F29" s="710"/>
      <c r="G29" s="768">
        <f>SUM(G25:G28)</f>
        <v>185</v>
      </c>
      <c r="H29" s="714">
        <f>SUM(H25:H28)</f>
        <v>175</v>
      </c>
      <c r="I29" s="714"/>
    </row>
    <row r="30" spans="1:9" ht="12.75">
      <c r="A30" s="2408"/>
      <c r="B30" s="2419" t="s">
        <v>1011</v>
      </c>
      <c r="C30" s="2418"/>
      <c r="D30" s="713"/>
      <c r="E30" s="713"/>
      <c r="F30" s="713"/>
      <c r="G30" s="771">
        <v>43</v>
      </c>
      <c r="H30" s="715">
        <v>28</v>
      </c>
      <c r="I30" s="714"/>
    </row>
    <row r="31" spans="1:9" ht="12.75">
      <c r="A31" s="2408"/>
      <c r="B31" s="2408" t="s">
        <v>336</v>
      </c>
      <c r="C31" s="2410"/>
      <c r="D31" s="710"/>
      <c r="E31" s="710"/>
      <c r="F31" s="710"/>
      <c r="G31" s="768">
        <f>SUM(G29:G30)</f>
        <v>228</v>
      </c>
      <c r="H31" s="714">
        <f>SUM(H29:H30)</f>
        <v>203</v>
      </c>
      <c r="I31" s="714"/>
    </row>
    <row r="32" spans="1:9" ht="12.75">
      <c r="A32" s="2408"/>
      <c r="B32" s="2419" t="s">
        <v>1179</v>
      </c>
      <c r="C32" s="2418"/>
      <c r="D32" s="713"/>
      <c r="E32" s="713"/>
      <c r="F32" s="713"/>
      <c r="G32" s="771">
        <v>58</v>
      </c>
      <c r="H32" s="715">
        <v>51</v>
      </c>
      <c r="I32" s="714"/>
    </row>
    <row r="33" spans="1:9" ht="12.75">
      <c r="A33" s="2408"/>
      <c r="B33" s="2419" t="s">
        <v>1012</v>
      </c>
      <c r="C33" s="2418"/>
      <c r="D33" s="713"/>
      <c r="E33" s="713"/>
      <c r="F33" s="713"/>
      <c r="G33" s="771">
        <f>SUM(G31:G32)</f>
        <v>286</v>
      </c>
      <c r="H33" s="715">
        <f>SUM(H31:H32)</f>
        <v>254</v>
      </c>
      <c r="I33" s="714"/>
    </row>
    <row r="34" spans="1:9" ht="12.75">
      <c r="A34" s="2409"/>
      <c r="B34" s="2409"/>
      <c r="C34" s="2410"/>
      <c r="D34" s="710"/>
      <c r="E34" s="710"/>
      <c r="F34" s="710"/>
      <c r="G34" s="710"/>
      <c r="H34" s="714"/>
      <c r="I34" s="714"/>
    </row>
    <row r="35" spans="1:8" ht="48" customHeight="1">
      <c r="A35" s="2420"/>
      <c r="B35" s="3018" t="s">
        <v>1268</v>
      </c>
      <c r="C35" s="3018"/>
      <c r="D35" s="3019"/>
      <c r="E35" s="3019"/>
      <c r="F35" s="3019"/>
      <c r="G35" s="3019"/>
      <c r="H35" s="3019"/>
    </row>
    <row r="36" spans="1:9" ht="20.25" customHeight="1">
      <c r="A36" s="2421" t="s">
        <v>1180</v>
      </c>
      <c r="B36" s="3018" t="s">
        <v>382</v>
      </c>
      <c r="C36" s="3018"/>
      <c r="D36" s="3019"/>
      <c r="E36" s="3019"/>
      <c r="F36" s="3019"/>
      <c r="G36" s="3019"/>
      <c r="H36" s="3019"/>
      <c r="I36" s="204"/>
    </row>
    <row r="37" spans="1:9" ht="57" customHeight="1">
      <c r="A37" s="2421"/>
      <c r="B37" s="2057"/>
      <c r="C37" s="2057"/>
      <c r="I37" s="204"/>
    </row>
    <row r="38" spans="1:8" ht="12.75">
      <c r="A38" s="2422"/>
      <c r="B38" s="2423"/>
      <c r="C38" s="2421"/>
      <c r="D38" s="722"/>
      <c r="E38" s="719"/>
      <c r="F38" s="722"/>
      <c r="G38" s="722"/>
      <c r="H38" s="722"/>
    </row>
    <row r="39" spans="1:8" ht="12.75">
      <c r="A39" s="2421"/>
      <c r="B39" s="2421"/>
      <c r="C39" s="2422"/>
      <c r="D39" s="716"/>
      <c r="E39" s="716"/>
      <c r="F39" s="716"/>
      <c r="G39" s="600"/>
      <c r="H39" s="631"/>
    </row>
    <row r="40" spans="1:8" ht="108.75" customHeight="1">
      <c r="A40" s="2424"/>
      <c r="B40" s="2424"/>
      <c r="C40" s="2424"/>
      <c r="D40" s="600"/>
      <c r="E40" s="600"/>
      <c r="F40" s="600"/>
      <c r="G40" s="600"/>
      <c r="H40" s="631"/>
    </row>
    <row r="41" spans="1:8" ht="16.5" customHeight="1">
      <c r="A41" s="2424"/>
      <c r="B41" s="2424"/>
      <c r="C41" s="2422"/>
      <c r="D41" s="716"/>
      <c r="E41" s="600"/>
      <c r="F41" s="716"/>
      <c r="G41" s="600"/>
      <c r="H41" s="631"/>
    </row>
    <row r="42" spans="1:8" ht="12.75">
      <c r="A42" s="2423"/>
      <c r="B42" s="2422"/>
      <c r="C42" s="2423"/>
      <c r="D42" s="716"/>
      <c r="E42" s="600"/>
      <c r="F42" s="718"/>
      <c r="G42" s="716"/>
      <c r="H42" s="717"/>
    </row>
    <row r="43" spans="1:8" ht="12.75">
      <c r="A43" s="2423"/>
      <c r="B43" s="2422"/>
      <c r="C43" s="2421"/>
      <c r="D43" s="722"/>
      <c r="E43" s="719"/>
      <c r="F43" s="722"/>
      <c r="G43" s="722"/>
      <c r="H43" s="631"/>
    </row>
    <row r="44" spans="1:8" ht="12.75">
      <c r="A44" s="2424"/>
      <c r="B44" s="2424"/>
      <c r="C44" s="2422"/>
      <c r="D44" s="716"/>
      <c r="E44" s="716"/>
      <c r="F44" s="716"/>
      <c r="G44" s="600"/>
      <c r="H44" s="631"/>
    </row>
    <row r="45" spans="1:8" ht="81" customHeight="1">
      <c r="A45" s="2424"/>
      <c r="B45" s="2424"/>
      <c r="C45" s="2424"/>
      <c r="D45" s="600"/>
      <c r="E45" s="600"/>
      <c r="F45" s="600"/>
      <c r="G45" s="600"/>
      <c r="H45" s="631"/>
    </row>
    <row r="46" spans="1:8" ht="16.5" customHeight="1">
      <c r="A46" s="2424"/>
      <c r="B46" s="2424"/>
      <c r="C46" s="2422"/>
      <c r="D46" s="716"/>
      <c r="E46" s="600"/>
      <c r="F46" s="716"/>
      <c r="G46" s="600"/>
      <c r="H46" s="631"/>
    </row>
    <row r="47" spans="1:8" ht="12.75">
      <c r="A47" s="2219"/>
      <c r="B47" s="2219"/>
      <c r="C47" s="2219"/>
      <c r="D47" s="717"/>
      <c r="E47" s="717"/>
      <c r="F47" s="717"/>
      <c r="G47" s="717"/>
      <c r="H47" s="717"/>
    </row>
    <row r="48" spans="1:8" ht="13.5" customHeight="1">
      <c r="A48" s="2425"/>
      <c r="B48" s="2426"/>
      <c r="C48" s="2426"/>
      <c r="D48" s="721"/>
      <c r="E48" s="721"/>
      <c r="F48" s="708"/>
      <c r="G48" s="708"/>
      <c r="H48" s="708"/>
    </row>
    <row r="49" spans="1:8" ht="12.75">
      <c r="A49" s="2219"/>
      <c r="B49" s="2219"/>
      <c r="C49" s="2219"/>
      <c r="D49" s="717"/>
      <c r="E49" s="717"/>
      <c r="F49" s="717"/>
      <c r="G49" s="717"/>
      <c r="H49" s="19"/>
    </row>
    <row r="50" spans="1:8" ht="12.75">
      <c r="A50" s="2427"/>
      <c r="B50" s="2219"/>
      <c r="C50" s="2219"/>
      <c r="D50" s="717"/>
      <c r="E50" s="717"/>
      <c r="F50" s="717"/>
      <c r="G50" s="717"/>
      <c r="H50" s="717"/>
    </row>
    <row r="51" spans="1:8" ht="19.5" customHeight="1">
      <c r="A51" s="2424"/>
      <c r="B51" s="2424"/>
      <c r="C51" s="2424"/>
      <c r="D51" s="600"/>
      <c r="E51" s="600"/>
      <c r="F51" s="600"/>
      <c r="G51" s="600"/>
      <c r="H51" s="600"/>
    </row>
    <row r="52" spans="1:8" ht="48.75" customHeight="1">
      <c r="A52" s="2424"/>
      <c r="B52" s="2424"/>
      <c r="C52" s="2424"/>
      <c r="D52" s="600"/>
      <c r="E52" s="600"/>
      <c r="F52" s="600"/>
      <c r="G52" s="600"/>
      <c r="H52" s="600"/>
    </row>
    <row r="53" spans="1:8" ht="39" customHeight="1">
      <c r="A53" s="2424"/>
      <c r="B53" s="2424"/>
      <c r="C53" s="2424"/>
      <c r="D53" s="600"/>
      <c r="E53" s="600"/>
      <c r="F53" s="600"/>
      <c r="G53" s="600"/>
      <c r="H53" s="600"/>
    </row>
    <row r="54" spans="1:8" ht="23.25" customHeight="1">
      <c r="A54" s="2424"/>
      <c r="B54" s="2424"/>
      <c r="C54" s="2424"/>
      <c r="D54" s="600"/>
      <c r="E54" s="600"/>
      <c r="F54" s="600"/>
      <c r="G54" s="600"/>
      <c r="H54" s="600"/>
    </row>
    <row r="55" spans="1:8" ht="33" customHeight="1">
      <c r="A55" s="2424"/>
      <c r="B55" s="2424"/>
      <c r="C55" s="2424"/>
      <c r="D55" s="600"/>
      <c r="E55" s="600"/>
      <c r="F55" s="600"/>
      <c r="G55" s="600"/>
      <c r="H55" s="600"/>
    </row>
    <row r="56" spans="1:8" ht="21.75" customHeight="1">
      <c r="A56" s="2424"/>
      <c r="B56" s="2424"/>
      <c r="C56" s="2424"/>
      <c r="D56" s="600"/>
      <c r="E56" s="600"/>
      <c r="F56" s="600"/>
      <c r="G56" s="600"/>
      <c r="H56" s="600"/>
    </row>
    <row r="57" spans="1:8" ht="35.25" customHeight="1">
      <c r="A57" s="2424"/>
      <c r="B57" s="2424"/>
      <c r="C57" s="2424"/>
      <c r="D57" s="600"/>
      <c r="E57" s="600"/>
      <c r="F57" s="600"/>
      <c r="G57" s="600"/>
      <c r="H57" s="600"/>
    </row>
    <row r="58" spans="1:8" ht="33" customHeight="1">
      <c r="A58" s="2424"/>
      <c r="B58" s="2424"/>
      <c r="C58" s="2424"/>
      <c r="D58" s="600"/>
      <c r="E58" s="600"/>
      <c r="F58" s="600"/>
      <c r="G58" s="600"/>
      <c r="H58" s="600"/>
    </row>
    <row r="59" spans="1:8" ht="12.75">
      <c r="A59" s="2219"/>
      <c r="B59" s="2219"/>
      <c r="C59" s="2219"/>
      <c r="D59" s="717"/>
      <c r="E59" s="717"/>
      <c r="F59" s="717"/>
      <c r="G59" s="717"/>
      <c r="H59" s="717"/>
    </row>
    <row r="60" spans="1:8" ht="12.75">
      <c r="A60" s="2219"/>
      <c r="B60" s="2219"/>
      <c r="C60" s="2219"/>
      <c r="D60" s="717"/>
      <c r="E60" s="717"/>
      <c r="F60" s="717"/>
      <c r="G60" s="717"/>
      <c r="H60" s="717"/>
    </row>
    <row r="61" spans="1:8" ht="12.75">
      <c r="A61" s="2219"/>
      <c r="B61" s="2219"/>
      <c r="C61" s="2219"/>
      <c r="D61" s="717"/>
      <c r="E61" s="717"/>
      <c r="F61" s="717"/>
      <c r="G61" s="717"/>
      <c r="H61" s="717"/>
    </row>
    <row r="62" spans="1:8" ht="12.75">
      <c r="A62" s="2219"/>
      <c r="B62" s="2219"/>
      <c r="C62" s="2219"/>
      <c r="D62" s="717"/>
      <c r="E62" s="717"/>
      <c r="F62" s="717"/>
      <c r="G62" s="717"/>
      <c r="H62" s="717"/>
    </row>
    <row r="63" spans="1:8" ht="12.75">
      <c r="A63" s="2219"/>
      <c r="B63" s="2219"/>
      <c r="C63" s="2219"/>
      <c r="D63" s="717"/>
      <c r="E63" s="717"/>
      <c r="F63" s="717"/>
      <c r="G63" s="717"/>
      <c r="H63" s="717"/>
    </row>
    <row r="64" spans="1:8" ht="12.75">
      <c r="A64" s="2219"/>
      <c r="B64" s="2219"/>
      <c r="C64" s="2219"/>
      <c r="D64" s="717"/>
      <c r="E64" s="717"/>
      <c r="F64" s="717"/>
      <c r="G64" s="717"/>
      <c r="H64" s="717"/>
    </row>
    <row r="65" spans="1:8" ht="12.75">
      <c r="A65" s="2219"/>
      <c r="B65" s="2219"/>
      <c r="C65" s="2219"/>
      <c r="D65" s="717"/>
      <c r="E65" s="717"/>
      <c r="F65" s="717"/>
      <c r="G65" s="717"/>
      <c r="H65" s="717"/>
    </row>
    <row r="66" spans="1:8" ht="12.75">
      <c r="A66" s="2219"/>
      <c r="B66" s="2219"/>
      <c r="C66" s="2219"/>
      <c r="D66" s="717"/>
      <c r="E66" s="717"/>
      <c r="F66" s="717"/>
      <c r="G66" s="717"/>
      <c r="H66" s="717"/>
    </row>
    <row r="67" spans="1:8" ht="12.75">
      <c r="A67" s="2219"/>
      <c r="B67" s="2219"/>
      <c r="C67" s="2219"/>
      <c r="D67" s="717"/>
      <c r="E67" s="717"/>
      <c r="F67" s="717"/>
      <c r="G67" s="717"/>
      <c r="H67" s="717"/>
    </row>
    <row r="68" spans="1:8" ht="12.75">
      <c r="A68" s="2219"/>
      <c r="B68" s="2219"/>
      <c r="C68" s="2219"/>
      <c r="D68" s="717"/>
      <c r="E68" s="717"/>
      <c r="F68" s="717"/>
      <c r="G68" s="717"/>
      <c r="H68" s="717"/>
    </row>
    <row r="69" spans="1:8" ht="12.75">
      <c r="A69" s="2219"/>
      <c r="B69" s="2219"/>
      <c r="C69" s="2219"/>
      <c r="D69" s="717"/>
      <c r="E69" s="717"/>
      <c r="F69" s="717"/>
      <c r="G69" s="717"/>
      <c r="H69" s="717"/>
    </row>
    <row r="70" spans="1:8" ht="12.75">
      <c r="A70" s="2219"/>
      <c r="B70" s="2219"/>
      <c r="C70" s="2219"/>
      <c r="D70" s="717"/>
      <c r="E70" s="717"/>
      <c r="F70" s="717"/>
      <c r="G70" s="717"/>
      <c r="H70" s="717"/>
    </row>
    <row r="71" spans="1:8" ht="12.75">
      <c r="A71" s="2219"/>
      <c r="B71" s="2219"/>
      <c r="C71" s="2219"/>
      <c r="D71" s="717"/>
      <c r="E71" s="717"/>
      <c r="F71" s="717"/>
      <c r="G71" s="717"/>
      <c r="H71" s="717"/>
    </row>
    <row r="72" spans="1:8" ht="12.75">
      <c r="A72" s="2219"/>
      <c r="B72" s="2219"/>
      <c r="C72" s="2219"/>
      <c r="D72" s="717"/>
      <c r="E72" s="717"/>
      <c r="F72" s="717"/>
      <c r="G72" s="717"/>
      <c r="H72" s="717"/>
    </row>
    <row r="73" spans="1:8" ht="12.75">
      <c r="A73" s="2219"/>
      <c r="B73" s="2219"/>
      <c r="C73" s="2219"/>
      <c r="D73" s="717"/>
      <c r="E73" s="717"/>
      <c r="F73" s="717"/>
      <c r="G73" s="717"/>
      <c r="H73" s="717"/>
    </row>
    <row r="74" spans="1:8" ht="12.75">
      <c r="A74" s="2219"/>
      <c r="B74" s="2219"/>
      <c r="C74" s="2219"/>
      <c r="D74" s="717"/>
      <c r="E74" s="717"/>
      <c r="F74" s="717"/>
      <c r="G74" s="717"/>
      <c r="H74" s="717"/>
    </row>
    <row r="75" spans="1:8" ht="12.75">
      <c r="A75" s="2219"/>
      <c r="B75" s="2219"/>
      <c r="C75" s="2219"/>
      <c r="D75" s="717"/>
      <c r="E75" s="717"/>
      <c r="F75" s="717"/>
      <c r="G75" s="717"/>
      <c r="H75" s="717"/>
    </row>
    <row r="76" spans="1:8" ht="12.75">
      <c r="A76" s="2219"/>
      <c r="B76" s="2219"/>
      <c r="C76" s="2219"/>
      <c r="D76" s="717"/>
      <c r="E76" s="717"/>
      <c r="F76" s="717"/>
      <c r="G76" s="717"/>
      <c r="H76" s="717"/>
    </row>
    <row r="77" spans="1:8" ht="12.75">
      <c r="A77" s="2219"/>
      <c r="B77" s="2219"/>
      <c r="C77" s="2219"/>
      <c r="D77" s="717"/>
      <c r="E77" s="717"/>
      <c r="F77" s="717"/>
      <c r="G77" s="717"/>
      <c r="H77" s="717"/>
    </row>
    <row r="78" spans="1:8" ht="12.75">
      <c r="A78" s="2219"/>
      <c r="B78" s="2219"/>
      <c r="C78" s="2219"/>
      <c r="D78" s="717"/>
      <c r="E78" s="717"/>
      <c r="F78" s="717"/>
      <c r="G78" s="717"/>
      <c r="H78" s="717"/>
    </row>
    <row r="79" spans="1:8" ht="12.75">
      <c r="A79" s="2219"/>
      <c r="B79" s="2219"/>
      <c r="C79" s="2219" t="s">
        <v>272</v>
      </c>
      <c r="D79" s="717"/>
      <c r="E79" s="717"/>
      <c r="F79" s="717"/>
      <c r="G79" s="717"/>
      <c r="H79" s="717"/>
    </row>
    <row r="80" spans="1:8" ht="12.75">
      <c r="A80" s="2219"/>
      <c r="B80" s="2219"/>
      <c r="C80" s="2219"/>
      <c r="D80" s="717"/>
      <c r="E80" s="717"/>
      <c r="F80" s="717"/>
      <c r="G80" s="717"/>
      <c r="H80" s="717"/>
    </row>
    <row r="81" spans="1:8" ht="12.75">
      <c r="A81" s="2219"/>
      <c r="B81" s="2219"/>
      <c r="C81" s="2219"/>
      <c r="D81" s="717"/>
      <c r="E81" s="717"/>
      <c r="F81" s="717"/>
      <c r="G81" s="717"/>
      <c r="H81" s="717"/>
    </row>
    <row r="82" spans="1:8" ht="12.75">
      <c r="A82" s="2219"/>
      <c r="B82" s="2219"/>
      <c r="C82" s="2219"/>
      <c r="D82" s="717"/>
      <c r="E82" s="717"/>
      <c r="F82" s="717"/>
      <c r="G82" s="717"/>
      <c r="H82" s="717"/>
    </row>
    <row r="83" spans="1:8" ht="12.75">
      <c r="A83" s="2219"/>
      <c r="B83" s="2219"/>
      <c r="C83" s="2219"/>
      <c r="D83" s="717"/>
      <c r="E83" s="717"/>
      <c r="F83" s="717"/>
      <c r="G83" s="717"/>
      <c r="H83" s="717"/>
    </row>
    <row r="84" spans="1:8" ht="12.75">
      <c r="A84" s="2219"/>
      <c r="B84" s="2219"/>
      <c r="C84" s="2219"/>
      <c r="D84" s="717"/>
      <c r="E84" s="717"/>
      <c r="F84" s="717"/>
      <c r="G84" s="717"/>
      <c r="H84" s="717"/>
    </row>
    <row r="85" spans="1:8" ht="12.75">
      <c r="A85" s="2219"/>
      <c r="B85" s="2219"/>
      <c r="C85" s="2219"/>
      <c r="D85" s="717"/>
      <c r="E85" s="717"/>
      <c r="F85" s="717"/>
      <c r="G85" s="717"/>
      <c r="H85" s="717"/>
    </row>
    <row r="86" spans="1:8" ht="12.75">
      <c r="A86" s="2219"/>
      <c r="B86" s="2219"/>
      <c r="C86" s="2219"/>
      <c r="D86" s="717"/>
      <c r="E86" s="717"/>
      <c r="F86" s="717"/>
      <c r="G86" s="717"/>
      <c r="H86" s="717"/>
    </row>
    <row r="87" spans="1:8" ht="12.75">
      <c r="A87" s="2219"/>
      <c r="B87" s="2219"/>
      <c r="C87" s="2219"/>
      <c r="D87" s="717"/>
      <c r="E87" s="717"/>
      <c r="F87" s="717"/>
      <c r="G87" s="717"/>
      <c r="H87" s="717"/>
    </row>
    <row r="88" spans="1:8" ht="12.75">
      <c r="A88" s="2219"/>
      <c r="B88" s="2219"/>
      <c r="C88" s="2219"/>
      <c r="D88" s="717"/>
      <c r="E88" s="717"/>
      <c r="F88" s="717"/>
      <c r="G88" s="717"/>
      <c r="H88" s="717"/>
    </row>
    <row r="89" spans="1:8" ht="12.75">
      <c r="A89" s="2219"/>
      <c r="B89" s="2219"/>
      <c r="C89" s="2219"/>
      <c r="D89" s="717"/>
      <c r="E89" s="717"/>
      <c r="F89" s="717"/>
      <c r="G89" s="717"/>
      <c r="H89" s="717"/>
    </row>
    <row r="90" spans="1:8" ht="12.75">
      <c r="A90" s="2219"/>
      <c r="B90" s="2219"/>
      <c r="C90" s="2219"/>
      <c r="D90" s="717"/>
      <c r="E90" s="717"/>
      <c r="F90" s="717"/>
      <c r="G90" s="717"/>
      <c r="H90" s="717"/>
    </row>
    <row r="91" spans="1:8" ht="12.75">
      <c r="A91" s="2219"/>
      <c r="B91" s="2219"/>
      <c r="C91" s="2219"/>
      <c r="D91" s="717"/>
      <c r="E91" s="717"/>
      <c r="F91" s="717"/>
      <c r="G91" s="717"/>
      <c r="H91" s="717"/>
    </row>
    <row r="92" spans="1:8" ht="12.75">
      <c r="A92" s="2219"/>
      <c r="B92" s="2219"/>
      <c r="C92" s="2219"/>
      <c r="D92" s="717"/>
      <c r="E92" s="717"/>
      <c r="F92" s="717"/>
      <c r="G92" s="717"/>
      <c r="H92" s="717"/>
    </row>
    <row r="93" spans="1:8" ht="12.75">
      <c r="A93" s="2219"/>
      <c r="B93" s="2219"/>
      <c r="C93" s="2219"/>
      <c r="D93" s="717"/>
      <c r="E93" s="717"/>
      <c r="F93" s="717"/>
      <c r="G93" s="717"/>
      <c r="H93" s="717"/>
    </row>
    <row r="94" spans="1:8" ht="12.75">
      <c r="A94" s="2219"/>
      <c r="B94" s="2219"/>
      <c r="C94" s="2219"/>
      <c r="D94" s="717"/>
      <c r="E94" s="717"/>
      <c r="F94" s="717"/>
      <c r="G94" s="717"/>
      <c r="H94" s="717"/>
    </row>
    <row r="95" spans="1:8" ht="12.75">
      <c r="A95" s="2219"/>
      <c r="B95" s="2219"/>
      <c r="C95" s="2219"/>
      <c r="D95" s="717"/>
      <c r="E95" s="717"/>
      <c r="F95" s="717"/>
      <c r="G95" s="717"/>
      <c r="H95" s="717"/>
    </row>
    <row r="96" spans="1:8" ht="12.75">
      <c r="A96" s="2219"/>
      <c r="B96" s="2219"/>
      <c r="C96" s="2219"/>
      <c r="D96" s="717"/>
      <c r="E96" s="717"/>
      <c r="F96" s="717"/>
      <c r="G96" s="717"/>
      <c r="H96" s="717"/>
    </row>
    <row r="97" spans="1:8" ht="12.75">
      <c r="A97" s="2219"/>
      <c r="B97" s="2219"/>
      <c r="C97" s="2219"/>
      <c r="D97" s="717"/>
      <c r="E97" s="717"/>
      <c r="F97" s="717"/>
      <c r="G97" s="717"/>
      <c r="H97" s="717"/>
    </row>
    <row r="98" spans="1:8" ht="12.75">
      <c r="A98" s="2219"/>
      <c r="B98" s="2219"/>
      <c r="C98" s="2219"/>
      <c r="D98" s="717"/>
      <c r="E98" s="717"/>
      <c r="F98" s="717"/>
      <c r="G98" s="717"/>
      <c r="H98" s="717"/>
    </row>
    <row r="99" spans="1:8" ht="12.75">
      <c r="A99" s="2219"/>
      <c r="B99" s="2219"/>
      <c r="C99" s="2219"/>
      <c r="D99" s="717"/>
      <c r="E99" s="717"/>
      <c r="F99" s="717"/>
      <c r="G99" s="717"/>
      <c r="H99" s="717"/>
    </row>
    <row r="100" spans="1:8" ht="12.75">
      <c r="A100" s="2219"/>
      <c r="B100" s="2219"/>
      <c r="C100" s="2219"/>
      <c r="D100" s="717"/>
      <c r="E100" s="717"/>
      <c r="F100" s="717"/>
      <c r="G100" s="717"/>
      <c r="H100" s="717"/>
    </row>
    <row r="101" spans="1:8" ht="12.75">
      <c r="A101" s="2219"/>
      <c r="B101" s="2219"/>
      <c r="C101" s="2219"/>
      <c r="D101" s="717"/>
      <c r="E101" s="717"/>
      <c r="F101" s="717"/>
      <c r="G101" s="717"/>
      <c r="H101" s="717"/>
    </row>
    <row r="102" spans="1:8" ht="12.75">
      <c r="A102" s="2219"/>
      <c r="B102" s="2219"/>
      <c r="C102" s="2219"/>
      <c r="D102" s="717"/>
      <c r="E102" s="717"/>
      <c r="F102" s="717"/>
      <c r="G102" s="717"/>
      <c r="H102" s="717"/>
    </row>
    <row r="103" spans="1:8" ht="12.75">
      <c r="A103" s="2219"/>
      <c r="B103" s="2219"/>
      <c r="C103" s="2219"/>
      <c r="D103" s="717"/>
      <c r="E103" s="717"/>
      <c r="F103" s="717"/>
      <c r="G103" s="717"/>
      <c r="H103" s="717"/>
    </row>
    <row r="104" spans="1:8" ht="12.75">
      <c r="A104" s="2219"/>
      <c r="B104" s="2219"/>
      <c r="C104" s="2219"/>
      <c r="D104" s="717"/>
      <c r="E104" s="717"/>
      <c r="F104" s="717"/>
      <c r="G104" s="717"/>
      <c r="H104" s="717"/>
    </row>
    <row r="105" spans="1:8" ht="12.75">
      <c r="A105" s="2219"/>
      <c r="B105" s="2219"/>
      <c r="C105" s="2219"/>
      <c r="D105" s="717"/>
      <c r="E105" s="717"/>
      <c r="F105" s="717"/>
      <c r="G105" s="717"/>
      <c r="H105" s="717"/>
    </row>
    <row r="106" spans="1:8" ht="12.75">
      <c r="A106" s="717"/>
      <c r="B106" s="717"/>
      <c r="C106" s="717"/>
      <c r="D106" s="717"/>
      <c r="E106" s="717"/>
      <c r="F106" s="717"/>
      <c r="G106" s="717"/>
      <c r="H106" s="717"/>
    </row>
    <row r="107" spans="1:8" ht="12.75">
      <c r="A107" s="717"/>
      <c r="B107" s="717"/>
      <c r="C107" s="717"/>
      <c r="D107" s="717"/>
      <c r="E107" s="717"/>
      <c r="F107" s="717"/>
      <c r="G107" s="717"/>
      <c r="H107" s="717"/>
    </row>
    <row r="108" spans="1:8" ht="12.75">
      <c r="A108" s="717"/>
      <c r="B108" s="717"/>
      <c r="C108" s="717"/>
      <c r="D108" s="717"/>
      <c r="E108" s="717"/>
      <c r="F108" s="717"/>
      <c r="G108" s="717"/>
      <c r="H108" s="717"/>
    </row>
    <row r="109" spans="1:8" ht="12.75">
      <c r="A109" s="717"/>
      <c r="B109" s="717"/>
      <c r="C109" s="717"/>
      <c r="D109" s="717"/>
      <c r="E109" s="717"/>
      <c r="F109" s="717"/>
      <c r="G109" s="717"/>
      <c r="H109" s="717"/>
    </row>
    <row r="110" spans="1:8" ht="12.75">
      <c r="A110" s="717"/>
      <c r="B110" s="717"/>
      <c r="C110" s="717"/>
      <c r="D110" s="717"/>
      <c r="E110" s="717"/>
      <c r="F110" s="717"/>
      <c r="G110" s="717"/>
      <c r="H110" s="717"/>
    </row>
    <row r="111" spans="1:8" ht="12.75">
      <c r="A111" s="717"/>
      <c r="B111" s="717"/>
      <c r="C111" s="717"/>
      <c r="D111" s="717"/>
      <c r="E111" s="717"/>
      <c r="F111" s="717"/>
      <c r="G111" s="717"/>
      <c r="H111" s="717"/>
    </row>
    <row r="112" spans="1:8" ht="12.75">
      <c r="A112" s="717"/>
      <c r="B112" s="717"/>
      <c r="C112" s="717"/>
      <c r="D112" s="717"/>
      <c r="E112" s="717"/>
      <c r="F112" s="717"/>
      <c r="G112" s="717"/>
      <c r="H112" s="717"/>
    </row>
    <row r="113" spans="1:8" ht="12.75">
      <c r="A113" s="717"/>
      <c r="B113" s="717"/>
      <c r="C113" s="717"/>
      <c r="D113" s="717"/>
      <c r="E113" s="717"/>
      <c r="F113" s="717"/>
      <c r="G113" s="717"/>
      <c r="H113" s="717"/>
    </row>
    <row r="114" spans="1:8" ht="12.75">
      <c r="A114" s="717"/>
      <c r="B114" s="717"/>
      <c r="C114" s="717"/>
      <c r="D114" s="717"/>
      <c r="E114" s="717"/>
      <c r="F114" s="717"/>
      <c r="G114" s="717"/>
      <c r="H114" s="717"/>
    </row>
    <row r="115" spans="1:8" ht="12.75">
      <c r="A115" s="717"/>
      <c r="B115" s="717"/>
      <c r="C115" s="717"/>
      <c r="D115" s="717"/>
      <c r="E115" s="717"/>
      <c r="F115" s="717"/>
      <c r="G115" s="717"/>
      <c r="H115" s="717"/>
    </row>
  </sheetData>
  <sheetProtection/>
  <mergeCells count="13">
    <mergeCell ref="F1:H1"/>
    <mergeCell ref="A8:A9"/>
    <mergeCell ref="D8:D9"/>
    <mergeCell ref="E8:E9"/>
    <mergeCell ref="F8:F9"/>
    <mergeCell ref="A7:H7"/>
    <mergeCell ref="B36:H36"/>
    <mergeCell ref="A11:B11"/>
    <mergeCell ref="A12:B12"/>
    <mergeCell ref="A13:B13"/>
    <mergeCell ref="B35:H35"/>
    <mergeCell ref="A15:C15"/>
    <mergeCell ref="B21:H21"/>
  </mergeCells>
  <printOptions/>
  <pageMargins left="0.5905511811023623" right="0.5905511811023623" top="0.5905511811023623" bottom="0.5905511811023623" header="0.5905511811023623" footer="0.5905511811023623"/>
  <pageSetup fitToHeight="1" fitToWidth="1" horizontalDpi="600" verticalDpi="600" orientation="portrait" paperSize="9" scale="71" r:id="rId1"/>
  <headerFooter alignWithMargins="0">
    <oddFooter>&amp;R&amp;P</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G105"/>
  <sheetViews>
    <sheetView showGridLines="0" tabSelected="1" view="pageBreakPreview" zoomScale="75" zoomScaleNormal="75" zoomScaleSheetLayoutView="75" zoomScalePageLayoutView="0" workbookViewId="0" topLeftCell="A32">
      <selection activeCell="A84" sqref="A84"/>
    </sheetView>
  </sheetViews>
  <sheetFormatPr defaultColWidth="8.00390625" defaultRowHeight="14.25"/>
  <cols>
    <col min="1" max="1" width="5.25390625" style="4" customWidth="1"/>
    <col min="2" max="2" width="72.50390625" style="4" customWidth="1"/>
    <col min="3" max="3" width="15.00390625" style="4" customWidth="1"/>
    <col min="4" max="4" width="2.25390625" style="4" customWidth="1"/>
    <col min="5" max="5" width="4.00390625" style="4" customWidth="1"/>
    <col min="6" max="6" width="15.25390625" style="4" customWidth="1"/>
    <col min="7" max="7" width="14.375" style="4" customWidth="1"/>
    <col min="8" max="16384" width="8.00390625" style="4" customWidth="1"/>
  </cols>
  <sheetData>
    <row r="1" spans="1:6" ht="12.75">
      <c r="A1" s="2304" t="s">
        <v>1571</v>
      </c>
      <c r="B1" s="2371"/>
      <c r="C1" s="2371"/>
      <c r="D1" s="2"/>
      <c r="E1" s="2"/>
      <c r="F1" s="19" t="s">
        <v>1671</v>
      </c>
    </row>
    <row r="2" spans="1:3" ht="12.75">
      <c r="A2" s="2160"/>
      <c r="B2" s="2160"/>
      <c r="C2" s="2160"/>
    </row>
    <row r="3" spans="1:3" ht="12.75">
      <c r="A3" s="2159" t="s">
        <v>745</v>
      </c>
      <c r="B3" s="2160"/>
      <c r="C3" s="2160"/>
    </row>
    <row r="4" spans="1:3" ht="12.75">
      <c r="A4" s="2161"/>
      <c r="B4" s="2160"/>
      <c r="C4" s="2160"/>
    </row>
    <row r="5" spans="1:3" ht="12.75">
      <c r="A5" s="2218" t="s">
        <v>1680</v>
      </c>
      <c r="B5" s="2160"/>
      <c r="C5" s="2160"/>
    </row>
    <row r="6" spans="1:7" ht="15.75">
      <c r="A6" s="2372"/>
      <c r="B6" s="2160"/>
      <c r="C6" s="2160"/>
      <c r="F6" s="1"/>
      <c r="G6" s="1"/>
    </row>
    <row r="7" spans="1:6" s="212" customFormat="1" ht="15" customHeight="1">
      <c r="A7" s="3026"/>
      <c r="B7" s="3026"/>
      <c r="C7" s="2220"/>
      <c r="D7" s="210"/>
      <c r="E7" s="210"/>
      <c r="F7" s="150"/>
    </row>
    <row r="8" spans="1:6" ht="12.75">
      <c r="A8" s="2373"/>
      <c r="B8" s="2373"/>
      <c r="C8" s="2214">
        <v>2008</v>
      </c>
      <c r="D8" s="117"/>
      <c r="E8" s="117"/>
      <c r="F8" s="217">
        <v>2007</v>
      </c>
    </row>
    <row r="9" spans="1:6" ht="12.75">
      <c r="A9" s="2167"/>
      <c r="B9" s="2212"/>
      <c r="C9" s="2217" t="s">
        <v>1400</v>
      </c>
      <c r="D9" s="30"/>
      <c r="E9" s="30"/>
      <c r="F9" s="220" t="s">
        <v>1400</v>
      </c>
    </row>
    <row r="10" spans="1:6" ht="7.5" customHeight="1">
      <c r="A10" s="2160"/>
      <c r="B10" s="2160"/>
      <c r="C10" s="2231"/>
      <c r="D10" s="42"/>
      <c r="E10" s="42"/>
      <c r="F10" s="42"/>
    </row>
    <row r="11" spans="1:6" ht="12.75">
      <c r="A11" s="2161" t="s">
        <v>1408</v>
      </c>
      <c r="B11" s="2211"/>
      <c r="C11" s="2374"/>
      <c r="D11" s="213"/>
      <c r="E11" s="213"/>
      <c r="F11" s="44"/>
    </row>
    <row r="12" spans="1:6" ht="16.5" customHeight="1">
      <c r="A12" s="2237" t="s">
        <v>1303</v>
      </c>
      <c r="B12" s="2071"/>
      <c r="C12" s="2374"/>
      <c r="D12" s="213"/>
      <c r="E12" s="213"/>
      <c r="F12" s="44"/>
    </row>
    <row r="13" spans="1:6" ht="16.5" customHeight="1">
      <c r="A13" s="2375" t="s">
        <v>250</v>
      </c>
      <c r="B13" s="2071"/>
      <c r="C13" s="2376">
        <v>2056</v>
      </c>
      <c r="D13" s="861"/>
      <c r="E13" s="861"/>
      <c r="F13" s="862">
        <v>1258</v>
      </c>
    </row>
    <row r="14" spans="1:6" s="38" customFormat="1" ht="16.5" customHeight="1">
      <c r="A14" s="2375" t="s">
        <v>251</v>
      </c>
      <c r="B14" s="2237"/>
      <c r="C14" s="2377">
        <v>111</v>
      </c>
      <c r="D14" s="861"/>
      <c r="E14" s="861"/>
      <c r="F14" s="1312">
        <v>111</v>
      </c>
    </row>
    <row r="15" spans="1:6" ht="12.75">
      <c r="A15" s="2378"/>
      <c r="B15" s="2071"/>
      <c r="C15" s="2379">
        <f>SUM(C13:C14)</f>
        <v>2167</v>
      </c>
      <c r="D15" s="861"/>
      <c r="E15" s="861"/>
      <c r="F15" s="1313">
        <f>SUM(F13:F14)</f>
        <v>1369</v>
      </c>
    </row>
    <row r="16" spans="1:6" ht="7.5" customHeight="1">
      <c r="A16" s="2237"/>
      <c r="B16" s="2071"/>
      <c r="C16" s="2380"/>
      <c r="D16" s="861"/>
      <c r="E16" s="861"/>
      <c r="F16" s="784"/>
    </row>
    <row r="17" spans="1:6" ht="16.5" customHeight="1">
      <c r="A17" s="2237" t="s">
        <v>333</v>
      </c>
      <c r="B17" s="2071"/>
      <c r="C17" s="2380"/>
      <c r="D17" s="861"/>
      <c r="E17" s="861"/>
      <c r="F17" s="784"/>
    </row>
    <row r="18" spans="1:6" ht="16.5" customHeight="1">
      <c r="A18" s="2375" t="s">
        <v>250</v>
      </c>
      <c r="B18" s="2071"/>
      <c r="C18" s="2376">
        <v>167</v>
      </c>
      <c r="D18" s="861"/>
      <c r="E18" s="861"/>
      <c r="F18" s="862">
        <v>111</v>
      </c>
    </row>
    <row r="19" spans="1:6" ht="16.5" customHeight="1">
      <c r="A19" s="2375" t="s">
        <v>251</v>
      </c>
      <c r="B19" s="2071"/>
      <c r="C19" s="2381">
        <v>61</v>
      </c>
      <c r="D19" s="861"/>
      <c r="E19" s="861"/>
      <c r="F19" s="863">
        <v>61</v>
      </c>
    </row>
    <row r="20" spans="1:6" ht="12.75" customHeight="1">
      <c r="A20" s="2375"/>
      <c r="B20" s="2378"/>
      <c r="C20" s="2379">
        <f>SUM(C18:C19)</f>
        <v>228</v>
      </c>
      <c r="D20" s="861"/>
      <c r="E20" s="861"/>
      <c r="F20" s="1313">
        <f>SUM(F18:F19)</f>
        <v>172</v>
      </c>
    </row>
    <row r="21" spans="1:6" ht="11.25" customHeight="1">
      <c r="A21" s="2375"/>
      <c r="B21" s="2237"/>
      <c r="C21" s="2380"/>
      <c r="D21" s="861"/>
      <c r="E21" s="861"/>
      <c r="F21" s="784"/>
    </row>
    <row r="22" spans="1:6" ht="16.5" customHeight="1">
      <c r="A22" s="2382" t="s">
        <v>556</v>
      </c>
      <c r="B22" s="2306"/>
      <c r="C22" s="2383">
        <f>C15+C20</f>
        <v>2395</v>
      </c>
      <c r="D22" s="1186"/>
      <c r="E22" s="1186"/>
      <c r="F22" s="1187">
        <f>F15+F20</f>
        <v>1541</v>
      </c>
    </row>
    <row r="23" spans="1:6" ht="7.5" customHeight="1">
      <c r="A23" s="2211"/>
      <c r="B23" s="2211"/>
      <c r="C23" s="2380"/>
      <c r="D23" s="861"/>
      <c r="E23" s="861"/>
      <c r="F23" s="784"/>
    </row>
    <row r="24" spans="1:6" ht="16.5" customHeight="1">
      <c r="A24" s="2161" t="s">
        <v>353</v>
      </c>
      <c r="B24" s="2211"/>
      <c r="C24" s="2380"/>
      <c r="D24" s="861"/>
      <c r="E24" s="861"/>
      <c r="F24" s="784"/>
    </row>
    <row r="25" spans="1:6" ht="7.5" customHeight="1">
      <c r="A25" s="2237"/>
      <c r="B25" s="2071"/>
      <c r="C25" s="2380"/>
      <c r="D25" s="861"/>
      <c r="E25" s="861"/>
      <c r="F25" s="784"/>
    </row>
    <row r="26" spans="1:6" ht="16.5" customHeight="1">
      <c r="A26" s="2237" t="s">
        <v>957</v>
      </c>
      <c r="B26" s="2071"/>
      <c r="C26" s="2380">
        <v>1698</v>
      </c>
      <c r="D26" s="861"/>
      <c r="E26" s="861"/>
      <c r="F26" s="784">
        <v>2690</v>
      </c>
    </row>
    <row r="27" spans="1:6" ht="16.5" customHeight="1">
      <c r="A27" s="2237" t="s">
        <v>60</v>
      </c>
      <c r="B27" s="2071"/>
      <c r="C27" s="2380">
        <v>114</v>
      </c>
      <c r="D27" s="861"/>
      <c r="E27" s="861"/>
      <c r="F27" s="784">
        <v>81</v>
      </c>
    </row>
    <row r="28" spans="1:6" ht="7.5" customHeight="1">
      <c r="A28" s="2237"/>
      <c r="B28" s="2237"/>
      <c r="C28" s="2380"/>
      <c r="D28" s="861"/>
      <c r="E28" s="861"/>
      <c r="F28" s="784"/>
    </row>
    <row r="29" spans="1:6" ht="16.5" customHeight="1">
      <c r="A29" s="2382" t="s">
        <v>556</v>
      </c>
      <c r="B29" s="2382"/>
      <c r="C29" s="2383">
        <f>C26+C27</f>
        <v>1812</v>
      </c>
      <c r="D29" s="1186"/>
      <c r="E29" s="1186"/>
      <c r="F29" s="1187">
        <f>F26+F27</f>
        <v>2771</v>
      </c>
    </row>
    <row r="30" spans="1:6" ht="7.5" customHeight="1">
      <c r="A30" s="2161"/>
      <c r="B30" s="2211"/>
      <c r="C30" s="2380"/>
      <c r="D30" s="861"/>
      <c r="E30" s="861"/>
      <c r="F30" s="784"/>
    </row>
    <row r="31" spans="1:6" ht="16.5" customHeight="1">
      <c r="A31" s="2159" t="s">
        <v>352</v>
      </c>
      <c r="B31" s="2160"/>
      <c r="C31" s="2384"/>
      <c r="D31" s="801"/>
      <c r="E31" s="801"/>
      <c r="F31" s="801"/>
    </row>
    <row r="32" spans="1:6" ht="16.5" customHeight="1">
      <c r="A32" s="2237" t="s">
        <v>1303</v>
      </c>
      <c r="B32" s="2160"/>
      <c r="C32" s="2380">
        <v>1655</v>
      </c>
      <c r="D32" s="864"/>
      <c r="E32" s="864"/>
      <c r="F32" s="784">
        <v>1364</v>
      </c>
    </row>
    <row r="33" spans="1:6" ht="7.5" customHeight="1">
      <c r="A33" s="2237"/>
      <c r="B33" s="2160"/>
      <c r="C33" s="2380"/>
      <c r="D33" s="864"/>
      <c r="E33" s="864"/>
      <c r="F33" s="784"/>
    </row>
    <row r="34" spans="1:6" ht="16.5" customHeight="1">
      <c r="A34" s="2237" t="s">
        <v>369</v>
      </c>
      <c r="B34" s="2160"/>
      <c r="C34" s="2380"/>
      <c r="D34" s="864"/>
      <c r="E34" s="864"/>
      <c r="F34" s="784"/>
    </row>
    <row r="35" spans="1:6" ht="16.5" customHeight="1">
      <c r="A35" s="2375" t="s">
        <v>250</v>
      </c>
      <c r="B35" s="2160"/>
      <c r="C35" s="2376">
        <v>147</v>
      </c>
      <c r="D35" s="864"/>
      <c r="E35" s="864"/>
      <c r="F35" s="862">
        <v>271</v>
      </c>
    </row>
    <row r="36" spans="1:6" ht="16.5" customHeight="1">
      <c r="A36" s="2375" t="s">
        <v>251</v>
      </c>
      <c r="B36" s="2160"/>
      <c r="C36" s="2381">
        <v>1153</v>
      </c>
      <c r="D36" s="861"/>
      <c r="E36" s="861"/>
      <c r="F36" s="863">
        <v>1153</v>
      </c>
    </row>
    <row r="37" spans="1:6" ht="16.5" customHeight="1">
      <c r="A37" s="2375"/>
      <c r="B37" s="2160"/>
      <c r="C37" s="2379">
        <f>SUM(C35:C36)</f>
        <v>1300</v>
      </c>
      <c r="D37" s="861"/>
      <c r="E37" s="861"/>
      <c r="F37" s="1313">
        <f>SUM(F35:F36)</f>
        <v>1424</v>
      </c>
    </row>
    <row r="38" spans="1:5" ht="9" customHeight="1">
      <c r="A38" s="2237"/>
      <c r="B38" s="2160"/>
      <c r="C38" s="2380"/>
      <c r="D38" s="861"/>
      <c r="E38" s="861"/>
    </row>
    <row r="39" spans="1:6" s="214" customFormat="1" ht="16.5" customHeight="1">
      <c r="A39" s="2385" t="s">
        <v>556</v>
      </c>
      <c r="B39" s="2228"/>
      <c r="C39" s="2386">
        <f>C37+C32</f>
        <v>2955</v>
      </c>
      <c r="D39" s="1189"/>
      <c r="E39" s="1189"/>
      <c r="F39" s="1188">
        <f>+F32+F37</f>
        <v>2788</v>
      </c>
    </row>
    <row r="40" spans="1:6" ht="12" customHeight="1">
      <c r="A40" s="2211"/>
      <c r="B40" s="2211"/>
      <c r="C40" s="2380"/>
      <c r="D40" s="861"/>
      <c r="E40" s="861"/>
      <c r="F40" s="784"/>
    </row>
    <row r="41" spans="1:6" ht="12.75">
      <c r="A41" s="2161" t="s">
        <v>1095</v>
      </c>
      <c r="B41" s="2211"/>
      <c r="C41" s="2380"/>
      <c r="D41" s="861"/>
      <c r="E41" s="861"/>
      <c r="F41" s="784"/>
    </row>
    <row r="42" spans="1:6" ht="17.25" customHeight="1">
      <c r="A42" s="2237" t="s">
        <v>958</v>
      </c>
      <c r="B42" s="2160"/>
      <c r="C42" s="2380">
        <v>-1620</v>
      </c>
      <c r="D42" s="861"/>
      <c r="E42" s="861"/>
      <c r="F42" s="784">
        <v>-911</v>
      </c>
    </row>
    <row r="43" spans="1:6" ht="25.5" customHeight="1">
      <c r="A43" s="3027" t="s">
        <v>197</v>
      </c>
      <c r="B43" s="3027"/>
      <c r="C43" s="2380">
        <v>-31</v>
      </c>
      <c r="D43" s="861"/>
      <c r="E43" s="861"/>
      <c r="F43" s="784">
        <v>-41</v>
      </c>
    </row>
    <row r="44" spans="1:6" ht="16.5" customHeight="1">
      <c r="A44" s="2237" t="s">
        <v>44</v>
      </c>
      <c r="B44" s="2160"/>
      <c r="C44" s="2380">
        <v>-453</v>
      </c>
      <c r="D44" s="861"/>
      <c r="E44" s="861"/>
      <c r="F44" s="784">
        <v>-86</v>
      </c>
    </row>
    <row r="45" spans="1:6" ht="12.75">
      <c r="A45" s="2237"/>
      <c r="B45" s="2211"/>
      <c r="C45" s="2380"/>
      <c r="D45" s="861"/>
      <c r="E45" s="861"/>
      <c r="F45" s="784"/>
    </row>
    <row r="46" spans="1:6" s="38" customFormat="1" ht="16.5" customHeight="1">
      <c r="A46" s="2382" t="s">
        <v>556</v>
      </c>
      <c r="B46" s="2306"/>
      <c r="C46" s="2383">
        <f>SUM(C42:C44)</f>
        <v>-2104</v>
      </c>
      <c r="D46" s="1186"/>
      <c r="E46" s="1186"/>
      <c r="F46" s="1187">
        <f>SUM(F42:F44)</f>
        <v>-1038</v>
      </c>
    </row>
    <row r="47" spans="1:6" s="38" customFormat="1" ht="7.5" customHeight="1">
      <c r="A47" s="2211"/>
      <c r="B47" s="2211"/>
      <c r="C47" s="2380"/>
      <c r="D47" s="861"/>
      <c r="E47" s="861"/>
      <c r="F47" s="784"/>
    </row>
    <row r="48" spans="1:6" s="38" customFormat="1" ht="13.5" thickBot="1">
      <c r="A48" s="2387" t="s">
        <v>556</v>
      </c>
      <c r="B48" s="2388"/>
      <c r="C48" s="2389">
        <f>SUM(C39,C29,C22,C46)</f>
        <v>5058</v>
      </c>
      <c r="D48" s="1184"/>
      <c r="E48" s="1184"/>
      <c r="F48" s="1185">
        <f>SUM(F39,F29,F22,F46)</f>
        <v>6062</v>
      </c>
    </row>
    <row r="49" spans="1:6" ht="12.75">
      <c r="A49" s="2211"/>
      <c r="B49" s="2211"/>
      <c r="C49" s="2211"/>
      <c r="D49" s="38"/>
      <c r="E49" s="38"/>
      <c r="F49" s="121"/>
    </row>
    <row r="50" spans="1:6" ht="12.75">
      <c r="A50" s="2210" t="s">
        <v>900</v>
      </c>
      <c r="B50" s="2160"/>
      <c r="C50" s="2160"/>
      <c r="F50" s="17"/>
    </row>
    <row r="51" spans="1:6" ht="12.75">
      <c r="A51" s="2160"/>
      <c r="B51" s="2160"/>
      <c r="C51" s="2160"/>
      <c r="F51" s="17"/>
    </row>
    <row r="52" spans="1:6" ht="12.75">
      <c r="A52" s="2159" t="s">
        <v>1672</v>
      </c>
      <c r="B52" s="2160" t="s">
        <v>1616</v>
      </c>
      <c r="C52" s="2160"/>
      <c r="D52" s="14"/>
      <c r="E52" s="14"/>
      <c r="F52" s="14"/>
    </row>
    <row r="53" spans="1:6" ht="12.75">
      <c r="A53" s="2160"/>
      <c r="B53" s="2390"/>
      <c r="C53" s="2391">
        <v>2008</v>
      </c>
      <c r="D53" s="581"/>
      <c r="E53" s="581"/>
      <c r="F53" s="1802">
        <v>2007</v>
      </c>
    </row>
    <row r="54" spans="1:6" ht="12.75">
      <c r="A54" s="2160"/>
      <c r="B54" s="2392"/>
      <c r="C54" s="2393" t="s">
        <v>1400</v>
      </c>
      <c r="D54" s="1803"/>
      <c r="E54" s="1803"/>
      <c r="F54" s="1804" t="s">
        <v>1400</v>
      </c>
    </row>
    <row r="55" spans="1:6" ht="12.75">
      <c r="A55" s="2160"/>
      <c r="B55" s="2394" t="s">
        <v>1286</v>
      </c>
      <c r="C55" s="2395"/>
      <c r="D55" s="1805"/>
      <c r="E55" s="1805"/>
      <c r="F55" s="1806"/>
    </row>
    <row r="56" spans="1:6" ht="12.75">
      <c r="A56" s="2160"/>
      <c r="B56" s="2396" t="s">
        <v>1287</v>
      </c>
      <c r="C56" s="2395">
        <v>1059</v>
      </c>
      <c r="D56" s="1805"/>
      <c r="E56" s="1805"/>
      <c r="F56" s="1806">
        <v>763</v>
      </c>
    </row>
    <row r="57" spans="1:6" ht="12.75">
      <c r="A57" s="2160"/>
      <c r="B57" s="2396" t="s">
        <v>630</v>
      </c>
      <c r="C57" s="2395">
        <v>928</v>
      </c>
      <c r="D57" s="1805"/>
      <c r="E57" s="1805"/>
      <c r="F57" s="1806">
        <v>807</v>
      </c>
    </row>
    <row r="58" spans="1:6" ht="12" customHeight="1">
      <c r="A58" s="2160"/>
      <c r="B58" s="2396" t="s">
        <v>631</v>
      </c>
      <c r="C58" s="2395"/>
      <c r="D58" s="1805"/>
      <c r="E58" s="1805"/>
      <c r="F58" s="1806"/>
    </row>
    <row r="59" spans="1:6" ht="12.75">
      <c r="A59" s="2160"/>
      <c r="B59" s="2396">
        <v>2009</v>
      </c>
      <c r="C59" s="2395">
        <v>249</v>
      </c>
      <c r="D59" s="1805"/>
      <c r="E59" s="1805"/>
      <c r="F59" s="1806">
        <v>248</v>
      </c>
    </row>
    <row r="60" spans="1:6" ht="12.75">
      <c r="A60" s="2160"/>
      <c r="B60" s="2396">
        <v>2023</v>
      </c>
      <c r="C60" s="2395">
        <v>300</v>
      </c>
      <c r="D60" s="1805"/>
      <c r="E60" s="1805"/>
      <c r="F60" s="1806">
        <v>300</v>
      </c>
    </row>
    <row r="61" spans="1:6" ht="12.75">
      <c r="A61" s="2160"/>
      <c r="B61" s="2397">
        <v>2029</v>
      </c>
      <c r="C61" s="2398">
        <v>249</v>
      </c>
      <c r="D61" s="1807"/>
      <c r="E61" s="1807"/>
      <c r="F61" s="1808">
        <v>249</v>
      </c>
    </row>
    <row r="62" spans="1:6" ht="13.5" customHeight="1">
      <c r="A62" s="2160"/>
      <c r="B62" s="2399" t="s">
        <v>632</v>
      </c>
      <c r="C62" s="2400">
        <v>2785</v>
      </c>
      <c r="D62" s="1832"/>
      <c r="E62" s="1832"/>
      <c r="F62" s="1833">
        <v>2367</v>
      </c>
    </row>
    <row r="63" spans="1:6" s="38" customFormat="1" ht="29.25" customHeight="1">
      <c r="A63" s="2211"/>
      <c r="B63" s="2397" t="s">
        <v>1525</v>
      </c>
      <c r="C63" s="2398">
        <v>-1165</v>
      </c>
      <c r="D63" s="1807"/>
      <c r="E63" s="1807"/>
      <c r="F63" s="1810">
        <v>-1456</v>
      </c>
    </row>
    <row r="64" spans="1:6" ht="14.25" customHeight="1">
      <c r="A64" s="2160"/>
      <c r="B64" s="2396" t="s">
        <v>574</v>
      </c>
      <c r="C64" s="2395">
        <f>SUM(C62:C63)</f>
        <v>1620</v>
      </c>
      <c r="D64" s="1805"/>
      <c r="E64" s="1805"/>
      <c r="F64" s="1809">
        <f>SUM(F62:F63)</f>
        <v>911</v>
      </c>
    </row>
    <row r="65" spans="1:6" ht="13.5" customHeight="1">
      <c r="A65" s="2159"/>
      <c r="B65" s="2397" t="s">
        <v>633</v>
      </c>
      <c r="C65" s="2398">
        <v>173</v>
      </c>
      <c r="D65" s="1807"/>
      <c r="E65" s="1807"/>
      <c r="F65" s="1808">
        <v>125</v>
      </c>
    </row>
    <row r="66" spans="1:6" ht="12.75">
      <c r="A66" s="2160"/>
      <c r="B66" s="2401" t="s">
        <v>634</v>
      </c>
      <c r="C66" s="2398">
        <f>SUM(C64:C65)</f>
        <v>1793</v>
      </c>
      <c r="D66" s="1807"/>
      <c r="E66" s="1807"/>
      <c r="F66" s="1808">
        <f>SUM(F64:F65)</f>
        <v>1036</v>
      </c>
    </row>
    <row r="67" spans="1:6" ht="12.75">
      <c r="A67" s="2160"/>
      <c r="B67" s="2402" t="s">
        <v>1523</v>
      </c>
      <c r="C67" s="2078"/>
      <c r="D67" s="204"/>
      <c r="E67" s="17"/>
      <c r="F67" s="17"/>
    </row>
    <row r="68" spans="1:6" ht="12.75">
      <c r="A68" s="2160"/>
      <c r="B68" s="2402" t="s">
        <v>1524</v>
      </c>
      <c r="C68" s="2078"/>
      <c r="D68" s="204"/>
      <c r="E68" s="17"/>
      <c r="F68" s="17"/>
    </row>
    <row r="69" spans="1:3" ht="12.75">
      <c r="A69" s="2160"/>
      <c r="B69" s="2160"/>
      <c r="C69" s="2160"/>
    </row>
    <row r="70" spans="1:3" ht="12.75">
      <c r="A70" s="2160"/>
      <c r="B70" s="2160"/>
      <c r="C70" s="2160"/>
    </row>
    <row r="71" spans="1:3" ht="12.75">
      <c r="A71" s="2160"/>
      <c r="B71" s="2160"/>
      <c r="C71" s="2160"/>
    </row>
    <row r="72" spans="1:3" ht="12.75">
      <c r="A72" s="2160"/>
      <c r="B72" s="2160"/>
      <c r="C72" s="2160"/>
    </row>
    <row r="73" spans="1:3" ht="12.75">
      <c r="A73" s="2160"/>
      <c r="B73" s="2160"/>
      <c r="C73" s="2160"/>
    </row>
    <row r="74" spans="1:3" ht="12.75">
      <c r="A74" s="2160"/>
      <c r="B74" s="2160"/>
      <c r="C74" s="2160"/>
    </row>
    <row r="75" spans="1:3" ht="12.75">
      <c r="A75" s="2160"/>
      <c r="B75" s="2160"/>
      <c r="C75" s="2160"/>
    </row>
    <row r="76" spans="1:3" ht="12.75">
      <c r="A76" s="2160"/>
      <c r="B76" s="2160"/>
      <c r="C76" s="2160"/>
    </row>
    <row r="77" spans="1:3" ht="12.75">
      <c r="A77" s="2160"/>
      <c r="B77" s="2160"/>
      <c r="C77" s="2160"/>
    </row>
    <row r="78" spans="1:3" ht="12.75">
      <c r="A78" s="2160"/>
      <c r="B78" s="2160"/>
      <c r="C78" s="2160"/>
    </row>
    <row r="79" spans="1:3" ht="12.75">
      <c r="A79" s="2160"/>
      <c r="B79" s="2160"/>
      <c r="C79" s="2160" t="s">
        <v>272</v>
      </c>
    </row>
    <row r="80" spans="1:3" ht="12.75">
      <c r="A80" s="2160"/>
      <c r="B80" s="2160"/>
      <c r="C80" s="2160"/>
    </row>
    <row r="81" spans="1:3" ht="12.75">
      <c r="A81" s="2160"/>
      <c r="B81" s="2160"/>
      <c r="C81" s="2160"/>
    </row>
    <row r="82" spans="1:3" ht="12.75">
      <c r="A82" s="2160"/>
      <c r="B82" s="2160"/>
      <c r="C82" s="2160"/>
    </row>
    <row r="83" spans="1:3" ht="12.75">
      <c r="A83" s="2160"/>
      <c r="B83" s="2160"/>
      <c r="C83" s="2160"/>
    </row>
    <row r="84" spans="1:3" ht="12.75">
      <c r="A84" s="2160"/>
      <c r="B84" s="2160"/>
      <c r="C84" s="2160"/>
    </row>
    <row r="85" spans="1:3" ht="12.75">
      <c r="A85" s="2160"/>
      <c r="B85" s="2160"/>
      <c r="C85" s="2160"/>
    </row>
    <row r="86" spans="1:3" ht="12.75">
      <c r="A86" s="2160"/>
      <c r="B86" s="2160"/>
      <c r="C86" s="2160"/>
    </row>
    <row r="87" spans="1:3" ht="12.75">
      <c r="A87" s="2160"/>
      <c r="B87" s="2160"/>
      <c r="C87" s="2160"/>
    </row>
    <row r="88" spans="1:3" ht="12.75">
      <c r="A88" s="2160"/>
      <c r="B88" s="2160"/>
      <c r="C88" s="2160"/>
    </row>
    <row r="89" spans="1:3" ht="12.75">
      <c r="A89" s="2160"/>
      <c r="B89" s="2160"/>
      <c r="C89" s="2160"/>
    </row>
    <row r="90" spans="1:3" ht="12.75">
      <c r="A90" s="2160"/>
      <c r="B90" s="2160"/>
      <c r="C90" s="2160"/>
    </row>
    <row r="91" spans="1:3" ht="12.75">
      <c r="A91" s="2160"/>
      <c r="B91" s="2160"/>
      <c r="C91" s="2160"/>
    </row>
    <row r="92" spans="1:3" ht="12.75">
      <c r="A92" s="2160"/>
      <c r="B92" s="2160"/>
      <c r="C92" s="2160"/>
    </row>
    <row r="93" spans="1:3" ht="12.75">
      <c r="A93" s="2160"/>
      <c r="B93" s="2160"/>
      <c r="C93" s="2160"/>
    </row>
    <row r="94" spans="1:3" ht="12.75">
      <c r="A94" s="2160"/>
      <c r="B94" s="2160"/>
      <c r="C94" s="2160"/>
    </row>
    <row r="95" spans="1:3" ht="12.75">
      <c r="A95" s="2160"/>
      <c r="B95" s="2160"/>
      <c r="C95" s="2160"/>
    </row>
    <row r="96" spans="1:3" ht="12.75">
      <c r="A96" s="2160"/>
      <c r="B96" s="2160"/>
      <c r="C96" s="2160"/>
    </row>
    <row r="97" spans="1:3" ht="12.75">
      <c r="A97" s="2160"/>
      <c r="B97" s="2160"/>
      <c r="C97" s="2160"/>
    </row>
    <row r="98" spans="1:3" ht="12.75">
      <c r="A98" s="2160"/>
      <c r="B98" s="2160"/>
      <c r="C98" s="2160"/>
    </row>
    <row r="99" spans="1:3" ht="12.75">
      <c r="A99" s="2160"/>
      <c r="B99" s="2160"/>
      <c r="C99" s="2160"/>
    </row>
    <row r="100" spans="1:3" ht="12.75">
      <c r="A100" s="2160"/>
      <c r="B100" s="2160"/>
      <c r="C100" s="2160"/>
    </row>
    <row r="101" spans="1:3" ht="12.75">
      <c r="A101" s="2160"/>
      <c r="B101" s="2160"/>
      <c r="C101" s="2160"/>
    </row>
    <row r="102" spans="1:3" ht="12.75">
      <c r="A102" s="2160"/>
      <c r="B102" s="2160"/>
      <c r="C102" s="2160"/>
    </row>
    <row r="103" spans="1:3" ht="12.75">
      <c r="A103" s="2160"/>
      <c r="B103" s="2160"/>
      <c r="C103" s="2160"/>
    </row>
    <row r="104" spans="1:3" ht="12.75">
      <c r="A104" s="2160"/>
      <c r="B104" s="2160"/>
      <c r="C104" s="2160"/>
    </row>
    <row r="105" spans="1:3" ht="12.75">
      <c r="A105" s="2160"/>
      <c r="B105" s="2160"/>
      <c r="C105" s="2160"/>
    </row>
  </sheetData>
  <sheetProtection/>
  <mergeCells count="2">
    <mergeCell ref="A7:B7"/>
    <mergeCell ref="A43:B43"/>
  </mergeCells>
  <printOptions/>
  <pageMargins left="0.5905511811023623" right="0.5905511811023623" top="0.5905511811023623" bottom="0.5905511811023623" header="0.5905511811023623" footer="0.5905511811023623"/>
  <pageSetup fitToHeight="1" fitToWidth="1" horizontalDpi="600" verticalDpi="600" orientation="portrait" paperSize="9" scale="73" r:id="rId1"/>
  <headerFooter alignWithMargins="0">
    <oddFooter>&amp;R&amp;P</oddFooter>
  </headerFooter>
</worksheet>
</file>

<file path=xl/worksheets/sheet28.xml><?xml version="1.0" encoding="utf-8"?>
<worksheet xmlns="http://schemas.openxmlformats.org/spreadsheetml/2006/main" xmlns:r="http://schemas.openxmlformats.org/officeDocument/2006/relationships">
  <dimension ref="A1:E105"/>
  <sheetViews>
    <sheetView tabSelected="1" view="pageBreakPreview" zoomScale="75" zoomScaleNormal="75" zoomScaleSheetLayoutView="75" zoomScalePageLayoutView="0" workbookViewId="0" topLeftCell="A1">
      <selection activeCell="A84" sqref="A84"/>
    </sheetView>
  </sheetViews>
  <sheetFormatPr defaultColWidth="8.75390625" defaultRowHeight="14.25"/>
  <cols>
    <col min="1" max="1" width="4.375" style="1193" customWidth="1"/>
    <col min="2" max="2" width="89.25390625" style="1193" customWidth="1"/>
    <col min="3" max="3" width="10.875" style="1193" customWidth="1"/>
    <col min="4" max="5" width="11.25390625" style="1193" customWidth="1"/>
    <col min="6" max="16384" width="8.75390625" style="1193" customWidth="1"/>
  </cols>
  <sheetData>
    <row r="1" spans="1:5" ht="15.75">
      <c r="A1" s="2354" t="s">
        <v>1571</v>
      </c>
      <c r="B1" s="2355"/>
      <c r="C1" s="2355"/>
      <c r="D1" s="1190"/>
      <c r="E1" s="1192" t="s">
        <v>959</v>
      </c>
    </row>
    <row r="2" spans="1:5" ht="15">
      <c r="A2" s="2356"/>
      <c r="B2" s="2356"/>
      <c r="C2" s="2356"/>
      <c r="D2" s="1191"/>
      <c r="E2" s="1191"/>
    </row>
    <row r="3" spans="1:5" ht="15.75">
      <c r="A3" s="2357" t="s">
        <v>745</v>
      </c>
      <c r="B3" s="2356"/>
      <c r="C3" s="2356"/>
      <c r="D3" s="1191"/>
      <c r="E3" s="1191"/>
    </row>
    <row r="4" spans="1:5" ht="15.75">
      <c r="A4" s="2292"/>
      <c r="B4" s="2287"/>
      <c r="C4" s="2287"/>
      <c r="D4" s="1195"/>
      <c r="E4" s="1196"/>
    </row>
    <row r="5" spans="1:5" ht="16.5" customHeight="1">
      <c r="A5" s="2358" t="s">
        <v>1700</v>
      </c>
      <c r="B5" s="2359"/>
      <c r="C5" s="2359"/>
      <c r="E5" s="1196"/>
    </row>
    <row r="6" spans="1:5" ht="16.5" customHeight="1">
      <c r="A6" s="2358"/>
      <c r="B6" s="2359"/>
      <c r="C6" s="2360" t="s">
        <v>341</v>
      </c>
      <c r="D6" s="1197"/>
      <c r="E6" s="1198"/>
    </row>
    <row r="7" spans="1:5" ht="16.5" customHeight="1">
      <c r="A7" s="2359"/>
      <c r="B7" s="2359"/>
      <c r="C7" s="2360" t="s">
        <v>1021</v>
      </c>
      <c r="D7" s="1197">
        <v>2008</v>
      </c>
      <c r="E7" s="1198">
        <v>2007</v>
      </c>
    </row>
    <row r="8" spans="1:5" ht="16.5" customHeight="1">
      <c r="A8" s="2361"/>
      <c r="B8" s="2361"/>
      <c r="C8" s="2362" t="s">
        <v>1450</v>
      </c>
      <c r="D8" s="1199" t="s">
        <v>1400</v>
      </c>
      <c r="E8" s="1200" t="s">
        <v>1400</v>
      </c>
    </row>
    <row r="9" spans="1:5" ht="16.5" customHeight="1">
      <c r="A9" s="2363" t="s">
        <v>1022</v>
      </c>
      <c r="B9" s="2363"/>
      <c r="C9" s="2363">
        <v>15</v>
      </c>
      <c r="D9" s="1195">
        <v>-450</v>
      </c>
      <c r="E9" s="1202">
        <v>1063</v>
      </c>
    </row>
    <row r="10" spans="1:5" ht="16.5" customHeight="1">
      <c r="A10" s="2361" t="s">
        <v>1023</v>
      </c>
      <c r="B10" s="2361"/>
      <c r="C10" s="2361">
        <v>18</v>
      </c>
      <c r="D10" s="1203">
        <v>59</v>
      </c>
      <c r="E10" s="1204">
        <v>-354</v>
      </c>
    </row>
    <row r="11" spans="1:5" ht="16.5" customHeight="1">
      <c r="A11" s="2359" t="s">
        <v>1024</v>
      </c>
      <c r="B11" s="2359"/>
      <c r="C11" s="2359"/>
      <c r="D11" s="1195">
        <f>SUM(D9:D10)</f>
        <v>-391</v>
      </c>
      <c r="E11" s="1205">
        <f>SUM(E9:E10)</f>
        <v>709</v>
      </c>
    </row>
    <row r="12" spans="1:5" ht="16.5" customHeight="1">
      <c r="A12" s="2361" t="s">
        <v>1025</v>
      </c>
      <c r="B12" s="2361"/>
      <c r="C12" s="2361"/>
      <c r="D12" s="1206">
        <v>0</v>
      </c>
      <c r="E12" s="1204">
        <v>241</v>
      </c>
    </row>
    <row r="13" spans="1:5" ht="25.5" customHeight="1">
      <c r="A13" s="2359" t="s">
        <v>1309</v>
      </c>
      <c r="B13" s="2359"/>
      <c r="C13" s="2359"/>
      <c r="D13" s="1195">
        <v>-391</v>
      </c>
      <c r="E13" s="1205">
        <f>SUM(E11:E12)</f>
        <v>950</v>
      </c>
    </row>
    <row r="14" spans="1:5" s="1201" customFormat="1" ht="16.5" customHeight="1">
      <c r="A14" s="2361" t="s">
        <v>1159</v>
      </c>
      <c r="B14" s="2361"/>
      <c r="C14" s="2361"/>
      <c r="D14" s="1203">
        <v>-5</v>
      </c>
      <c r="E14" s="1204">
        <v>-3</v>
      </c>
    </row>
    <row r="15" spans="1:5" ht="16.5" customHeight="1">
      <c r="A15" s="2363" t="s">
        <v>198</v>
      </c>
      <c r="B15" s="2363"/>
      <c r="C15" s="2363"/>
      <c r="D15" s="1195">
        <f>SUM(D13:D14)</f>
        <v>-396</v>
      </c>
      <c r="E15" s="1202">
        <f>SUM(E13:E14)</f>
        <v>947</v>
      </c>
    </row>
    <row r="16" spans="1:5" ht="16.5" customHeight="1">
      <c r="A16" s="2363" t="s">
        <v>1026</v>
      </c>
      <c r="B16" s="2363"/>
      <c r="C16" s="2363"/>
      <c r="D16" s="1195"/>
      <c r="E16" s="1202"/>
    </row>
    <row r="17" spans="1:5" ht="16.5" customHeight="1">
      <c r="A17" s="2359"/>
      <c r="B17" s="2364" t="s">
        <v>1027</v>
      </c>
      <c r="C17" s="2363"/>
      <c r="D17" s="1195"/>
      <c r="E17" s="1202"/>
    </row>
    <row r="18" spans="1:5" ht="16.5" customHeight="1">
      <c r="A18" s="2359"/>
      <c r="B18" s="2365" t="s">
        <v>1028</v>
      </c>
      <c r="C18" s="2359"/>
      <c r="D18" s="1195">
        <v>631</v>
      </c>
      <c r="E18" s="1205">
        <v>11</v>
      </c>
    </row>
    <row r="19" spans="1:5" ht="16.5" customHeight="1">
      <c r="A19" s="2359"/>
      <c r="B19" s="2365" t="s">
        <v>552</v>
      </c>
      <c r="C19" s="2359"/>
      <c r="D19" s="1812">
        <v>119</v>
      </c>
      <c r="E19" s="1205">
        <v>2</v>
      </c>
    </row>
    <row r="20" spans="1:5" ht="16.5" customHeight="1">
      <c r="A20" s="2359"/>
      <c r="B20" s="2366" t="s">
        <v>1029</v>
      </c>
      <c r="C20" s="2366"/>
      <c r="D20" s="964"/>
      <c r="E20" s="1205"/>
    </row>
    <row r="21" spans="1:5" ht="16.5" customHeight="1">
      <c r="A21" s="2359"/>
      <c r="B21" s="2365" t="s">
        <v>1030</v>
      </c>
      <c r="C21" s="2359"/>
      <c r="D21" s="1195">
        <v>-2710</v>
      </c>
      <c r="E21" s="1205">
        <v>-244</v>
      </c>
    </row>
    <row r="22" spans="1:5" ht="16.5" customHeight="1">
      <c r="A22" s="2359"/>
      <c r="B22" s="2365" t="s">
        <v>1161</v>
      </c>
      <c r="C22" s="2359"/>
      <c r="D22" s="1195">
        <v>1070</v>
      </c>
      <c r="E22" s="1205">
        <v>88</v>
      </c>
    </row>
    <row r="23" spans="1:5" ht="16.5" customHeight="1">
      <c r="A23" s="2359"/>
      <c r="B23" s="2365" t="s">
        <v>552</v>
      </c>
      <c r="C23" s="2359"/>
      <c r="D23" s="1812">
        <v>569</v>
      </c>
      <c r="E23" s="1205">
        <v>53</v>
      </c>
    </row>
    <row r="24" spans="1:5" ht="16.5" customHeight="1">
      <c r="A24" s="2361"/>
      <c r="B24" s="2367" t="s">
        <v>1031</v>
      </c>
      <c r="C24" s="2361"/>
      <c r="D24" s="1813" t="s">
        <v>1407</v>
      </c>
      <c r="E24" s="1204">
        <v>-4</v>
      </c>
    </row>
    <row r="25" spans="1:5" ht="16.5" customHeight="1">
      <c r="A25" s="2361" t="s">
        <v>1032</v>
      </c>
      <c r="B25" s="2361"/>
      <c r="C25" s="2361"/>
      <c r="D25" s="1203">
        <f>SUM(D18:D24)</f>
        <v>-321</v>
      </c>
      <c r="E25" s="1204">
        <f>SUM(E18:E24)</f>
        <v>-94</v>
      </c>
    </row>
    <row r="26" spans="1:5" ht="16.5" customHeight="1">
      <c r="A26" s="2368" t="s">
        <v>1651</v>
      </c>
      <c r="B26" s="2368"/>
      <c r="C26" s="2368"/>
      <c r="D26" s="1207">
        <f>+D15+D25</f>
        <v>-717</v>
      </c>
      <c r="E26" s="1209">
        <f>E15+E25</f>
        <v>853</v>
      </c>
    </row>
    <row r="27" spans="1:5" ht="16.5" customHeight="1">
      <c r="A27" s="2359"/>
      <c r="B27" s="2359"/>
      <c r="C27" s="2359"/>
      <c r="D27" s="1195"/>
      <c r="E27" s="1205"/>
    </row>
    <row r="28" spans="1:5" ht="16.5" customHeight="1">
      <c r="A28" s="2359" t="s">
        <v>1652</v>
      </c>
      <c r="B28" s="2359"/>
      <c r="C28" s="2359"/>
      <c r="D28" s="1195">
        <v>-453</v>
      </c>
      <c r="E28" s="1205">
        <v>-426</v>
      </c>
    </row>
    <row r="29" spans="1:5" ht="16.5" customHeight="1">
      <c r="A29" s="2359" t="s">
        <v>1653</v>
      </c>
      <c r="B29" s="2359"/>
      <c r="C29" s="2359"/>
      <c r="D29" s="1195">
        <v>170</v>
      </c>
      <c r="E29" s="1205">
        <v>182</v>
      </c>
    </row>
    <row r="30" spans="1:5" ht="16.5" customHeight="1">
      <c r="A30" s="2359" t="s">
        <v>1498</v>
      </c>
      <c r="B30" s="2359"/>
      <c r="C30" s="2359"/>
      <c r="D30" s="1195">
        <v>-4</v>
      </c>
      <c r="E30" s="1205">
        <v>29</v>
      </c>
    </row>
    <row r="31" spans="1:5" ht="16.5" customHeight="1">
      <c r="A31" s="2363"/>
      <c r="B31" s="2363"/>
      <c r="C31" s="2361"/>
      <c r="D31" s="1203"/>
      <c r="E31" s="1202"/>
    </row>
    <row r="32" spans="1:5" ht="16.5" customHeight="1">
      <c r="A32" s="2369" t="s">
        <v>199</v>
      </c>
      <c r="B32" s="2369"/>
      <c r="C32" s="2363"/>
      <c r="D32" s="1195">
        <f>SUM(D26:D31)</f>
        <v>-1004</v>
      </c>
      <c r="E32" s="1210">
        <f>SUM(E26:E30)</f>
        <v>638</v>
      </c>
    </row>
    <row r="33" spans="1:5" ht="16.5" customHeight="1">
      <c r="A33" s="2363" t="s">
        <v>1654</v>
      </c>
      <c r="B33" s="2363"/>
      <c r="C33" s="2363"/>
      <c r="D33" s="1195"/>
      <c r="E33" s="1202"/>
    </row>
    <row r="34" spans="1:5" ht="16.5" customHeight="1">
      <c r="A34" s="2359"/>
      <c r="B34" s="2363" t="s">
        <v>1660</v>
      </c>
      <c r="C34" s="2363"/>
      <c r="D34" s="1195">
        <v>6201</v>
      </c>
      <c r="E34" s="1202">
        <v>5488</v>
      </c>
    </row>
    <row r="35" spans="1:5" ht="16.5" customHeight="1">
      <c r="A35" s="2359"/>
      <c r="B35" s="2363" t="s">
        <v>127</v>
      </c>
      <c r="C35" s="2363">
        <v>25</v>
      </c>
      <c r="D35" s="1195">
        <v>-139</v>
      </c>
      <c r="E35" s="1202">
        <v>-64</v>
      </c>
    </row>
    <row r="36" spans="1:5" ht="16.5" customHeight="1">
      <c r="A36" s="2368" t="s">
        <v>383</v>
      </c>
      <c r="B36" s="2368"/>
      <c r="C36" s="2368"/>
      <c r="D36" s="1207">
        <f>SUM(D34:D35)</f>
        <v>6062</v>
      </c>
      <c r="E36" s="1208">
        <f>SUM(E34:E35)</f>
        <v>5424</v>
      </c>
    </row>
    <row r="37" spans="1:5" ht="16.5" customHeight="1" thickBot="1">
      <c r="A37" s="2370" t="s">
        <v>1655</v>
      </c>
      <c r="B37" s="2370"/>
      <c r="C37" s="2370">
        <v>20</v>
      </c>
      <c r="D37" s="1211">
        <f>+D36+D32</f>
        <v>5058</v>
      </c>
      <c r="E37" s="1212">
        <f>+E36+E32</f>
        <v>6062</v>
      </c>
    </row>
    <row r="38" spans="1:5" ht="15.75">
      <c r="A38" s="2356"/>
      <c r="B38" s="2356"/>
      <c r="C38" s="2356"/>
      <c r="D38" s="964"/>
      <c r="E38" s="1191"/>
    </row>
    <row r="39" spans="1:3" ht="15">
      <c r="A39" s="2359"/>
      <c r="B39" s="2359"/>
      <c r="C39" s="2359"/>
    </row>
    <row r="40" spans="1:3" ht="15">
      <c r="A40" s="2359"/>
      <c r="B40" s="2359"/>
      <c r="C40" s="2359"/>
    </row>
    <row r="41" spans="1:3" ht="15">
      <c r="A41" s="2359"/>
      <c r="B41" s="2359"/>
      <c r="C41" s="2359"/>
    </row>
    <row r="42" spans="1:3" ht="15">
      <c r="A42" s="2359"/>
      <c r="B42" s="2359"/>
      <c r="C42" s="2359"/>
    </row>
    <row r="43" spans="1:3" ht="15">
      <c r="A43" s="2359"/>
      <c r="B43" s="2359"/>
      <c r="C43" s="2359"/>
    </row>
    <row r="44" spans="1:3" ht="15">
      <c r="A44" s="2359"/>
      <c r="B44" s="2359"/>
      <c r="C44" s="2359"/>
    </row>
    <row r="45" spans="1:3" ht="15">
      <c r="A45" s="2359"/>
      <c r="B45" s="2359"/>
      <c r="C45" s="2359"/>
    </row>
    <row r="46" spans="1:3" ht="15">
      <c r="A46" s="2359"/>
      <c r="B46" s="2359"/>
      <c r="C46" s="2359"/>
    </row>
    <row r="47" spans="1:3" ht="15">
      <c r="A47" s="2359"/>
      <c r="B47" s="2359"/>
      <c r="C47" s="2359"/>
    </row>
    <row r="48" spans="1:3" ht="15">
      <c r="A48" s="2359"/>
      <c r="B48" s="2359"/>
      <c r="C48" s="2359"/>
    </row>
    <row r="49" spans="1:3" ht="15">
      <c r="A49" s="2359"/>
      <c r="B49" s="2359"/>
      <c r="C49" s="2359"/>
    </row>
    <row r="50" spans="1:3" ht="15">
      <c r="A50" s="2359"/>
      <c r="B50" s="2359"/>
      <c r="C50" s="2359"/>
    </row>
    <row r="51" spans="1:3" ht="15">
      <c r="A51" s="2359"/>
      <c r="B51" s="2359"/>
      <c r="C51" s="2359"/>
    </row>
    <row r="52" spans="1:3" ht="15">
      <c r="A52" s="2359"/>
      <c r="B52" s="2359"/>
      <c r="C52" s="2359"/>
    </row>
    <row r="53" spans="1:3" ht="15">
      <c r="A53" s="2359"/>
      <c r="B53" s="2359"/>
      <c r="C53" s="2359"/>
    </row>
    <row r="54" spans="1:3" ht="15">
      <c r="A54" s="2359"/>
      <c r="B54" s="2359"/>
      <c r="C54" s="2359"/>
    </row>
    <row r="55" spans="1:3" ht="15">
      <c r="A55" s="2359"/>
      <c r="B55" s="2359"/>
      <c r="C55" s="2359"/>
    </row>
    <row r="56" spans="1:3" ht="15">
      <c r="A56" s="2359"/>
      <c r="B56" s="2359"/>
      <c r="C56" s="2359"/>
    </row>
    <row r="57" spans="1:3" ht="15">
      <c r="A57" s="2359"/>
      <c r="B57" s="2359"/>
      <c r="C57" s="2359"/>
    </row>
    <row r="58" spans="1:3" ht="15">
      <c r="A58" s="2359"/>
      <c r="B58" s="2359"/>
      <c r="C58" s="2359"/>
    </row>
    <row r="59" spans="1:3" ht="15">
      <c r="A59" s="2359"/>
      <c r="B59" s="2359"/>
      <c r="C59" s="2359"/>
    </row>
    <row r="60" spans="1:3" ht="15">
      <c r="A60" s="2359"/>
      <c r="B60" s="2359"/>
      <c r="C60" s="2359"/>
    </row>
    <row r="61" spans="1:3" ht="15">
      <c r="A61" s="2359"/>
      <c r="B61" s="2359"/>
      <c r="C61" s="2359"/>
    </row>
    <row r="62" spans="1:3" ht="15">
      <c r="A62" s="2359"/>
      <c r="B62" s="2359"/>
      <c r="C62" s="2359"/>
    </row>
    <row r="63" spans="1:3" ht="15">
      <c r="A63" s="2359"/>
      <c r="B63" s="2359"/>
      <c r="C63" s="2359"/>
    </row>
    <row r="64" spans="1:3" ht="15">
      <c r="A64" s="2359"/>
      <c r="B64" s="2359"/>
      <c r="C64" s="2359"/>
    </row>
    <row r="65" spans="1:3" ht="15">
      <c r="A65" s="2359"/>
      <c r="B65" s="2359"/>
      <c r="C65" s="2359"/>
    </row>
    <row r="66" spans="1:3" ht="15">
      <c r="A66" s="2359"/>
      <c r="B66" s="2359"/>
      <c r="C66" s="2359"/>
    </row>
    <row r="67" spans="1:3" ht="15">
      <c r="A67" s="2359"/>
      <c r="B67" s="2359"/>
      <c r="C67" s="2359"/>
    </row>
    <row r="68" spans="1:3" ht="15">
      <c r="A68" s="2359"/>
      <c r="B68" s="2359"/>
      <c r="C68" s="2359"/>
    </row>
    <row r="69" spans="1:3" ht="15">
      <c r="A69" s="2359"/>
      <c r="B69" s="2359"/>
      <c r="C69" s="2359"/>
    </row>
    <row r="70" spans="1:3" ht="15">
      <c r="A70" s="2359"/>
      <c r="B70" s="2359"/>
      <c r="C70" s="2359"/>
    </row>
    <row r="71" spans="1:3" ht="15">
      <c r="A71" s="2359"/>
      <c r="B71" s="2359"/>
      <c r="C71" s="2359"/>
    </row>
    <row r="72" spans="1:3" ht="15">
      <c r="A72" s="2359"/>
      <c r="B72" s="2359"/>
      <c r="C72" s="2359"/>
    </row>
    <row r="73" spans="1:3" ht="15">
      <c r="A73" s="2359"/>
      <c r="B73" s="2359"/>
      <c r="C73" s="2359"/>
    </row>
    <row r="74" spans="1:3" ht="15">
      <c r="A74" s="2359"/>
      <c r="B74" s="2359"/>
      <c r="C74" s="2359"/>
    </row>
    <row r="75" spans="1:3" ht="15">
      <c r="A75" s="2359"/>
      <c r="B75" s="2359"/>
      <c r="C75" s="2359"/>
    </row>
    <row r="76" spans="1:3" ht="15">
      <c r="A76" s="2359"/>
      <c r="B76" s="2359"/>
      <c r="C76" s="2359"/>
    </row>
    <row r="77" spans="1:3" ht="15">
      <c r="A77" s="2359"/>
      <c r="B77" s="2359"/>
      <c r="C77" s="2359"/>
    </row>
    <row r="78" spans="1:3" ht="15">
      <c r="A78" s="2359"/>
      <c r="B78" s="2359"/>
      <c r="C78" s="2359"/>
    </row>
    <row r="79" spans="1:3" ht="15">
      <c r="A79" s="2359"/>
      <c r="B79" s="2359"/>
      <c r="C79" s="2359" t="s">
        <v>272</v>
      </c>
    </row>
    <row r="80" spans="1:3" ht="15">
      <c r="A80" s="2359"/>
      <c r="B80" s="2359"/>
      <c r="C80" s="2359"/>
    </row>
    <row r="81" spans="1:3" ht="15">
      <c r="A81" s="2359"/>
      <c r="B81" s="2359"/>
      <c r="C81" s="2359"/>
    </row>
    <row r="82" spans="1:3" ht="15">
      <c r="A82" s="2359"/>
      <c r="B82" s="2359"/>
      <c r="C82" s="2359"/>
    </row>
    <row r="83" spans="1:3" ht="15">
      <c r="A83" s="2359"/>
      <c r="B83" s="2359"/>
      <c r="C83" s="2359"/>
    </row>
    <row r="84" spans="1:3" ht="15">
      <c r="A84" s="2359"/>
      <c r="B84" s="2359"/>
      <c r="C84" s="2359"/>
    </row>
    <row r="85" spans="1:3" ht="15">
      <c r="A85" s="2359"/>
      <c r="B85" s="2359"/>
      <c r="C85" s="2359"/>
    </row>
    <row r="86" spans="1:3" ht="15">
      <c r="A86" s="2359"/>
      <c r="B86" s="2359"/>
      <c r="C86" s="2359"/>
    </row>
    <row r="87" spans="1:3" ht="15">
      <c r="A87" s="2359"/>
      <c r="B87" s="2359"/>
      <c r="C87" s="2359"/>
    </row>
    <row r="88" spans="1:3" ht="15">
      <c r="A88" s="2359"/>
      <c r="B88" s="2359"/>
      <c r="C88" s="2359"/>
    </row>
    <row r="89" spans="1:3" ht="15">
      <c r="A89" s="2359"/>
      <c r="B89" s="2359"/>
      <c r="C89" s="2359"/>
    </row>
    <row r="90" spans="1:3" ht="15">
      <c r="A90" s="2359"/>
      <c r="B90" s="2359"/>
      <c r="C90" s="2359"/>
    </row>
    <row r="91" spans="1:3" ht="15">
      <c r="A91" s="2359"/>
      <c r="B91" s="2359"/>
      <c r="C91" s="2359"/>
    </row>
    <row r="92" spans="1:3" ht="15">
      <c r="A92" s="2359"/>
      <c r="B92" s="2359"/>
      <c r="C92" s="2359"/>
    </row>
    <row r="93" spans="1:3" ht="15">
      <c r="A93" s="2359"/>
      <c r="B93" s="2359"/>
      <c r="C93" s="2359"/>
    </row>
    <row r="94" spans="1:3" ht="15">
      <c r="A94" s="2359"/>
      <c r="B94" s="2359"/>
      <c r="C94" s="2359"/>
    </row>
    <row r="95" spans="1:3" ht="15">
      <c r="A95" s="2359"/>
      <c r="B95" s="2359"/>
      <c r="C95" s="2359"/>
    </row>
    <row r="96" spans="1:3" ht="15">
      <c r="A96" s="2359"/>
      <c r="B96" s="2359"/>
      <c r="C96" s="2359"/>
    </row>
    <row r="97" spans="1:3" ht="15">
      <c r="A97" s="2359"/>
      <c r="B97" s="2359"/>
      <c r="C97" s="2359"/>
    </row>
    <row r="98" spans="1:3" ht="15">
      <c r="A98" s="2359"/>
      <c r="B98" s="2359"/>
      <c r="C98" s="2359"/>
    </row>
    <row r="99" spans="1:3" ht="15">
      <c r="A99" s="2359"/>
      <c r="B99" s="2359"/>
      <c r="C99" s="2359"/>
    </row>
    <row r="100" spans="1:3" ht="15">
      <c r="A100" s="2359"/>
      <c r="B100" s="2359"/>
      <c r="C100" s="2359"/>
    </row>
    <row r="101" spans="1:3" ht="15">
      <c r="A101" s="2359"/>
      <c r="B101" s="2359"/>
      <c r="C101" s="2359"/>
    </row>
    <row r="102" spans="1:3" ht="15">
      <c r="A102" s="2359"/>
      <c r="B102" s="2359"/>
      <c r="C102" s="2359"/>
    </row>
    <row r="103" spans="1:3" ht="15">
      <c r="A103" s="2359"/>
      <c r="B103" s="2359"/>
      <c r="C103" s="2359"/>
    </row>
    <row r="104" spans="1:3" ht="15">
      <c r="A104" s="2359"/>
      <c r="B104" s="2359"/>
      <c r="C104" s="2359"/>
    </row>
    <row r="105" spans="1:3" ht="15">
      <c r="A105" s="2359"/>
      <c r="B105" s="2359"/>
      <c r="C105" s="2359"/>
    </row>
  </sheetData>
  <sheetProtection/>
  <printOptions/>
  <pageMargins left="0.5905511811023623" right="0.5905511811023623" top="0.5905511811023623" bottom="0.5905511811023623" header="0.5905511811023623" footer="0.5905511811023623"/>
  <pageSetup horizontalDpi="600" verticalDpi="600" orientation="portrait" paperSize="9" scale="65" r:id="rId1"/>
  <headerFooter alignWithMargins="0">
    <oddFooter>&amp;R&amp;P</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E105"/>
  <sheetViews>
    <sheetView tabSelected="1" view="pageBreakPreview" zoomScale="75" zoomScaleNormal="70" zoomScaleSheetLayoutView="75" zoomScalePageLayoutView="0" workbookViewId="0" topLeftCell="A1">
      <selection activeCell="A84" sqref="A84"/>
    </sheetView>
  </sheetViews>
  <sheetFormatPr defaultColWidth="8.75390625" defaultRowHeight="14.25"/>
  <cols>
    <col min="1" max="1" width="54.00390625" style="1175" customWidth="1"/>
    <col min="2" max="5" width="15.375" style="1175" customWidth="1"/>
    <col min="6" max="16384" width="8.75390625" style="1175" customWidth="1"/>
  </cols>
  <sheetData>
    <row r="1" spans="1:5" ht="15">
      <c r="A1" s="2277" t="s">
        <v>1571</v>
      </c>
      <c r="B1" s="2326"/>
      <c r="C1" s="2326"/>
      <c r="D1" s="1167"/>
      <c r="E1" s="1169" t="s">
        <v>436</v>
      </c>
    </row>
    <row r="2" spans="1:5" ht="14.25">
      <c r="A2" s="2284"/>
      <c r="B2" s="2284"/>
      <c r="C2" s="2284"/>
      <c r="D2" s="1168"/>
      <c r="E2" s="1168"/>
    </row>
    <row r="3" spans="1:5" ht="15">
      <c r="A3" s="2266" t="s">
        <v>745</v>
      </c>
      <c r="B3" s="2284"/>
      <c r="C3" s="2284"/>
      <c r="D3" s="1168"/>
      <c r="E3" s="1168"/>
    </row>
    <row r="4" spans="1:5" ht="15">
      <c r="A4" s="2327"/>
      <c r="B4" s="2328"/>
      <c r="C4" s="2328"/>
      <c r="D4" s="1877"/>
      <c r="E4" s="1878"/>
    </row>
    <row r="5" spans="1:5" ht="28.5" customHeight="1">
      <c r="A5" s="3029" t="s">
        <v>200</v>
      </c>
      <c r="B5" s="3030"/>
      <c r="C5" s="3030"/>
      <c r="D5" s="3031"/>
      <c r="E5" s="3031"/>
    </row>
    <row r="6" spans="1:5" ht="22.5" customHeight="1">
      <c r="A6" s="2329" t="s">
        <v>391</v>
      </c>
      <c r="B6" s="2330"/>
      <c r="C6" s="2330"/>
      <c r="D6" s="1905"/>
      <c r="E6" s="1905"/>
    </row>
    <row r="7" spans="1:5" ht="24.75" customHeight="1">
      <c r="A7" s="2907" t="s">
        <v>201</v>
      </c>
      <c r="B7" s="2907"/>
      <c r="C7" s="2907"/>
      <c r="D7" s="3028"/>
      <c r="E7" s="3028"/>
    </row>
    <row r="8" spans="1:3" ht="14.25">
      <c r="A8" s="2111"/>
      <c r="B8" s="2111"/>
      <c r="C8" s="2111"/>
    </row>
    <row r="9" spans="1:5" ht="13.5" customHeight="1">
      <c r="A9" s="2342"/>
      <c r="B9" s="3035" t="s">
        <v>1303</v>
      </c>
      <c r="C9" s="3035"/>
      <c r="D9" s="3036"/>
      <c r="E9" s="3036"/>
    </row>
    <row r="10" spans="1:5" ht="15">
      <c r="A10" s="3032"/>
      <c r="B10" s="3033" t="s">
        <v>384</v>
      </c>
      <c r="C10" s="3033" t="s">
        <v>170</v>
      </c>
      <c r="D10" s="3034" t="s">
        <v>385</v>
      </c>
      <c r="E10" s="1947"/>
    </row>
    <row r="11" spans="1:5" ht="15">
      <c r="A11" s="3032"/>
      <c r="B11" s="3033"/>
      <c r="C11" s="3033"/>
      <c r="D11" s="3034"/>
      <c r="E11" s="1930" t="s">
        <v>790</v>
      </c>
    </row>
    <row r="12" spans="1:5" ht="15">
      <c r="A12" s="2343"/>
      <c r="B12" s="2344" t="s">
        <v>1400</v>
      </c>
      <c r="C12" s="2344" t="s">
        <v>1400</v>
      </c>
      <c r="D12" s="1177" t="s">
        <v>1400</v>
      </c>
      <c r="E12" s="1177" t="s">
        <v>1400</v>
      </c>
    </row>
    <row r="13" spans="1:5" ht="14.25">
      <c r="A13" s="2345"/>
      <c r="B13" s="2345"/>
      <c r="C13" s="2345"/>
      <c r="D13" s="1529"/>
      <c r="E13" s="1529"/>
    </row>
    <row r="14" spans="1:5" ht="15">
      <c r="A14" s="2345" t="s">
        <v>437</v>
      </c>
      <c r="B14" s="2346">
        <v>133904</v>
      </c>
      <c r="C14" s="2346">
        <v>31746</v>
      </c>
      <c r="D14" s="1879">
        <v>12889</v>
      </c>
      <c r="E14" s="1970">
        <f>SUM(B14:D14)</f>
        <v>178539</v>
      </c>
    </row>
    <row r="15" spans="1:5" ht="15">
      <c r="A15" s="2345" t="s">
        <v>438</v>
      </c>
      <c r="B15" s="2346">
        <v>8853</v>
      </c>
      <c r="C15" s="2346">
        <v>6352</v>
      </c>
      <c r="D15" s="1879">
        <v>3958</v>
      </c>
      <c r="E15" s="1970">
        <f aca="true" t="shared" si="0" ref="E15:E21">SUM(B15:D15)</f>
        <v>19163</v>
      </c>
    </row>
    <row r="16" spans="1:5" ht="15">
      <c r="A16" s="2345" t="s">
        <v>439</v>
      </c>
      <c r="B16" s="2346">
        <v>-4528</v>
      </c>
      <c r="C16" s="2346">
        <v>-3476</v>
      </c>
      <c r="D16" s="1879">
        <v>-1032</v>
      </c>
      <c r="E16" s="1970">
        <f t="shared" si="0"/>
        <v>-9036</v>
      </c>
    </row>
    <row r="17" spans="1:5" ht="15">
      <c r="A17" s="2345" t="s">
        <v>440</v>
      </c>
      <c r="B17" s="2346">
        <v>-6787</v>
      </c>
      <c r="C17" s="2346">
        <v>-490</v>
      </c>
      <c r="D17" s="1879">
        <v>-395</v>
      </c>
      <c r="E17" s="1970">
        <f t="shared" si="0"/>
        <v>-7672</v>
      </c>
    </row>
    <row r="18" spans="1:5" ht="15">
      <c r="A18" s="2345" t="s">
        <v>441</v>
      </c>
      <c r="B18" s="2346">
        <v>-279</v>
      </c>
      <c r="C18" s="2347" t="s">
        <v>1407</v>
      </c>
      <c r="D18" s="1879">
        <v>-21</v>
      </c>
      <c r="E18" s="1970">
        <f t="shared" si="0"/>
        <v>-300</v>
      </c>
    </row>
    <row r="19" spans="1:5" ht="15">
      <c r="A19" s="2345" t="s">
        <v>442</v>
      </c>
      <c r="B19" s="2348">
        <v>7194</v>
      </c>
      <c r="C19" s="2348">
        <v>1225</v>
      </c>
      <c r="D19" s="1527">
        <v>1458</v>
      </c>
      <c r="E19" s="1970">
        <f t="shared" si="0"/>
        <v>9877</v>
      </c>
    </row>
    <row r="20" spans="1:5" ht="15">
      <c r="A20" s="2349" t="s">
        <v>443</v>
      </c>
      <c r="B20" s="2350">
        <v>-67</v>
      </c>
      <c r="C20" s="2350">
        <v>-509</v>
      </c>
      <c r="D20" s="1528">
        <v>322</v>
      </c>
      <c r="E20" s="1968">
        <f t="shared" si="0"/>
        <v>-254</v>
      </c>
    </row>
    <row r="21" spans="1:5" ht="15">
      <c r="A21" s="2345" t="s">
        <v>444</v>
      </c>
      <c r="B21" s="2346">
        <v>138290</v>
      </c>
      <c r="C21" s="2346">
        <v>34848</v>
      </c>
      <c r="D21" s="1879">
        <v>17179</v>
      </c>
      <c r="E21" s="1970">
        <f t="shared" si="0"/>
        <v>190317</v>
      </c>
    </row>
    <row r="22" spans="1:5" s="1948" customFormat="1" ht="15">
      <c r="A22" s="2345"/>
      <c r="B22" s="2346"/>
      <c r="C22" s="2346"/>
      <c r="D22" s="1879"/>
      <c r="E22" s="1970"/>
    </row>
    <row r="23" spans="1:5" ht="15">
      <c r="A23" s="2345" t="s">
        <v>438</v>
      </c>
      <c r="B23" s="2346">
        <v>9372</v>
      </c>
      <c r="C23" s="2346">
        <v>6728</v>
      </c>
      <c r="D23" s="1879">
        <v>4162</v>
      </c>
      <c r="E23" s="1970">
        <f aca="true" t="shared" si="1" ref="E23:E28">SUM(B23:D23)</f>
        <v>20262</v>
      </c>
    </row>
    <row r="24" spans="1:5" ht="15">
      <c r="A24" s="2345" t="s">
        <v>439</v>
      </c>
      <c r="B24" s="2346">
        <v>-4281</v>
      </c>
      <c r="C24" s="2346">
        <v>-3852</v>
      </c>
      <c r="D24" s="1879">
        <v>-1191</v>
      </c>
      <c r="E24" s="1970">
        <f t="shared" si="1"/>
        <v>-9324</v>
      </c>
    </row>
    <row r="25" spans="1:5" ht="15">
      <c r="A25" s="2345" t="s">
        <v>440</v>
      </c>
      <c r="B25" s="2346">
        <v>-8324</v>
      </c>
      <c r="C25" s="2346">
        <v>-564</v>
      </c>
      <c r="D25" s="1879">
        <v>-354</v>
      </c>
      <c r="E25" s="1970">
        <f t="shared" si="1"/>
        <v>-9242</v>
      </c>
    </row>
    <row r="26" spans="1:5" ht="15">
      <c r="A26" s="2345" t="s">
        <v>441</v>
      </c>
      <c r="B26" s="2346">
        <v>-284</v>
      </c>
      <c r="C26" s="2346">
        <v>0</v>
      </c>
      <c r="D26" s="1879">
        <v>-23</v>
      </c>
      <c r="E26" s="1970">
        <f t="shared" si="1"/>
        <v>-307</v>
      </c>
    </row>
    <row r="27" spans="1:5" ht="15">
      <c r="A27" s="2345" t="s">
        <v>442</v>
      </c>
      <c r="B27" s="2346">
        <v>-16331</v>
      </c>
      <c r="C27" s="2346">
        <v>-4552</v>
      </c>
      <c r="D27" s="1879">
        <v>-4293</v>
      </c>
      <c r="E27" s="1970">
        <f t="shared" si="1"/>
        <v>-25176</v>
      </c>
    </row>
    <row r="28" spans="1:5" ht="15">
      <c r="A28" s="2345" t="s">
        <v>443</v>
      </c>
      <c r="B28" s="2346">
        <v>-2481</v>
      </c>
      <c r="C28" s="2346">
        <v>12753</v>
      </c>
      <c r="D28" s="1879">
        <v>5589</v>
      </c>
      <c r="E28" s="1970">
        <f t="shared" si="1"/>
        <v>15861</v>
      </c>
    </row>
    <row r="29" spans="1:5" ht="14.25">
      <c r="A29" s="2343"/>
      <c r="B29" s="2351"/>
      <c r="C29" s="2351"/>
      <c r="D29" s="1880"/>
      <c r="E29" s="1880"/>
    </row>
    <row r="30" spans="1:5" s="918" customFormat="1" ht="15.75" thickBot="1">
      <c r="A30" s="2352" t="s">
        <v>445</v>
      </c>
      <c r="B30" s="2353">
        <v>115961</v>
      </c>
      <c r="C30" s="2353">
        <v>45361</v>
      </c>
      <c r="D30" s="1969">
        <v>21069</v>
      </c>
      <c r="E30" s="1969">
        <f>SUM(B30:D30)</f>
        <v>182391</v>
      </c>
    </row>
    <row r="31" spans="1:3" ht="14.25">
      <c r="A31" s="2111"/>
      <c r="B31" s="2111"/>
      <c r="C31" s="2111"/>
    </row>
    <row r="32" spans="1:5" ht="29.25" customHeight="1">
      <c r="A32" s="2907" t="s">
        <v>230</v>
      </c>
      <c r="B32" s="2907"/>
      <c r="C32" s="2907"/>
      <c r="D32" s="3028"/>
      <c r="E32" s="3028"/>
    </row>
    <row r="33" spans="1:3" ht="14.25">
      <c r="A33" s="2111"/>
      <c r="B33" s="2111"/>
      <c r="C33" s="2111"/>
    </row>
    <row r="34" spans="1:3" ht="14.25">
      <c r="A34" s="2111"/>
      <c r="B34" s="2111"/>
      <c r="C34" s="2111"/>
    </row>
    <row r="35" spans="1:3" ht="14.25">
      <c r="A35" s="2111"/>
      <c r="B35" s="2111"/>
      <c r="C35" s="2111"/>
    </row>
    <row r="36" spans="1:3" ht="14.25">
      <c r="A36" s="2111"/>
      <c r="B36" s="2111"/>
      <c r="C36" s="2111"/>
    </row>
    <row r="37" spans="1:3" ht="14.25">
      <c r="A37" s="2111"/>
      <c r="B37" s="2111"/>
      <c r="C37" s="2111"/>
    </row>
    <row r="38" spans="1:3" ht="14.25">
      <c r="A38" s="2111"/>
      <c r="B38" s="2111"/>
      <c r="C38" s="2111"/>
    </row>
    <row r="39" spans="1:3" ht="14.25">
      <c r="A39" s="2111"/>
      <c r="B39" s="2111"/>
      <c r="C39" s="2111"/>
    </row>
    <row r="40" spans="1:3" ht="14.25">
      <c r="A40" s="2111"/>
      <c r="B40" s="2111"/>
      <c r="C40" s="2111"/>
    </row>
    <row r="41" spans="1:3" ht="14.25">
      <c r="A41" s="2111"/>
      <c r="B41" s="2111"/>
      <c r="C41" s="2111"/>
    </row>
    <row r="42" spans="1:3" ht="14.25">
      <c r="A42" s="2111"/>
      <c r="B42" s="2111"/>
      <c r="C42" s="2111"/>
    </row>
    <row r="43" spans="1:3" ht="14.25">
      <c r="A43" s="2111"/>
      <c r="B43" s="2111"/>
      <c r="C43" s="2111"/>
    </row>
    <row r="44" spans="1:3" ht="14.25">
      <c r="A44" s="2111"/>
      <c r="B44" s="2111"/>
      <c r="C44" s="2111"/>
    </row>
    <row r="45" spans="1:3" ht="14.25">
      <c r="A45" s="2111"/>
      <c r="B45" s="2111"/>
      <c r="C45" s="2111"/>
    </row>
    <row r="46" spans="1:3" ht="14.25">
      <c r="A46" s="2111"/>
      <c r="B46" s="2111"/>
      <c r="C46" s="2111"/>
    </row>
    <row r="47" spans="1:3" ht="14.25">
      <c r="A47" s="2111"/>
      <c r="B47" s="2111"/>
      <c r="C47" s="2111"/>
    </row>
    <row r="48" spans="1:3" ht="14.25">
      <c r="A48" s="2111"/>
      <c r="B48" s="2111"/>
      <c r="C48" s="2111"/>
    </row>
    <row r="49" spans="1:3" ht="14.25">
      <c r="A49" s="2111"/>
      <c r="B49" s="2111"/>
      <c r="C49" s="2111"/>
    </row>
    <row r="50" spans="1:3" ht="14.25">
      <c r="A50" s="2111"/>
      <c r="B50" s="2111"/>
      <c r="C50" s="2111"/>
    </row>
    <row r="51" spans="1:3" ht="14.25">
      <c r="A51" s="2111"/>
      <c r="B51" s="2111"/>
      <c r="C51" s="2111"/>
    </row>
    <row r="52" spans="1:3" ht="14.25">
      <c r="A52" s="2111"/>
      <c r="B52" s="2111"/>
      <c r="C52" s="2111"/>
    </row>
    <row r="53" spans="1:3" ht="14.25">
      <c r="A53" s="2111"/>
      <c r="B53" s="2111"/>
      <c r="C53" s="2111"/>
    </row>
    <row r="54" spans="1:3" ht="14.25">
      <c r="A54" s="2111"/>
      <c r="B54" s="2111"/>
      <c r="C54" s="2111"/>
    </row>
    <row r="55" spans="1:3" ht="14.25">
      <c r="A55" s="2111"/>
      <c r="B55" s="2111"/>
      <c r="C55" s="2111"/>
    </row>
    <row r="56" spans="1:3" ht="14.25">
      <c r="A56" s="2111"/>
      <c r="B56" s="2111"/>
      <c r="C56" s="2111"/>
    </row>
    <row r="57" spans="1:3" ht="14.25">
      <c r="A57" s="2111"/>
      <c r="B57" s="2111"/>
      <c r="C57" s="2111"/>
    </row>
    <row r="58" spans="1:3" ht="14.25">
      <c r="A58" s="2111"/>
      <c r="B58" s="2111"/>
      <c r="C58" s="2111"/>
    </row>
    <row r="59" spans="1:3" ht="14.25">
      <c r="A59" s="2111"/>
      <c r="B59" s="2111"/>
      <c r="C59" s="2111"/>
    </row>
    <row r="60" spans="1:3" ht="14.25">
      <c r="A60" s="2111"/>
      <c r="B60" s="2111"/>
      <c r="C60" s="2111"/>
    </row>
    <row r="61" spans="1:3" ht="14.25">
      <c r="A61" s="2111"/>
      <c r="B61" s="2111"/>
      <c r="C61" s="2111"/>
    </row>
    <row r="62" spans="1:3" ht="14.25">
      <c r="A62" s="2111"/>
      <c r="B62" s="2111"/>
      <c r="C62" s="2111"/>
    </row>
    <row r="63" spans="1:3" ht="14.25">
      <c r="A63" s="2111"/>
      <c r="B63" s="2111"/>
      <c r="C63" s="2111"/>
    </row>
    <row r="64" spans="1:3" ht="14.25">
      <c r="A64" s="2111"/>
      <c r="B64" s="2111"/>
      <c r="C64" s="2111"/>
    </row>
    <row r="65" spans="1:3" ht="14.25">
      <c r="A65" s="2111"/>
      <c r="B65" s="2111"/>
      <c r="C65" s="2111"/>
    </row>
    <row r="66" spans="1:3" ht="14.25">
      <c r="A66" s="2111"/>
      <c r="B66" s="2111"/>
      <c r="C66" s="2111"/>
    </row>
    <row r="67" spans="1:3" ht="14.25">
      <c r="A67" s="2111"/>
      <c r="B67" s="2111"/>
      <c r="C67" s="2111"/>
    </row>
    <row r="68" spans="1:3" ht="14.25">
      <c r="A68" s="2111"/>
      <c r="B68" s="2111"/>
      <c r="C68" s="2111"/>
    </row>
    <row r="69" spans="1:3" ht="14.25">
      <c r="A69" s="2111"/>
      <c r="B69" s="2111"/>
      <c r="C69" s="2111"/>
    </row>
    <row r="70" spans="1:3" ht="14.25">
      <c r="A70" s="2111"/>
      <c r="B70" s="2111"/>
      <c r="C70" s="2111"/>
    </row>
    <row r="71" spans="1:3" ht="14.25">
      <c r="A71" s="2111"/>
      <c r="B71" s="2111"/>
      <c r="C71" s="2111"/>
    </row>
    <row r="72" spans="1:3" ht="14.25">
      <c r="A72" s="2111"/>
      <c r="B72" s="2111"/>
      <c r="C72" s="2111"/>
    </row>
    <row r="73" spans="1:3" ht="14.25">
      <c r="A73" s="2111"/>
      <c r="B73" s="2111"/>
      <c r="C73" s="2111"/>
    </row>
    <row r="74" spans="1:3" ht="14.25">
      <c r="A74" s="2111"/>
      <c r="B74" s="2111"/>
      <c r="C74" s="2111"/>
    </row>
    <row r="75" spans="1:3" ht="14.25">
      <c r="A75" s="2111"/>
      <c r="B75" s="2111"/>
      <c r="C75" s="2111"/>
    </row>
    <row r="76" spans="1:3" ht="14.25">
      <c r="A76" s="2111"/>
      <c r="B76" s="2111"/>
      <c r="C76" s="2111"/>
    </row>
    <row r="77" spans="1:3" ht="14.25">
      <c r="A77" s="2111"/>
      <c r="B77" s="2111"/>
      <c r="C77" s="2111"/>
    </row>
    <row r="78" spans="1:3" ht="14.25">
      <c r="A78" s="2111"/>
      <c r="B78" s="2111"/>
      <c r="C78" s="2111"/>
    </row>
    <row r="79" spans="1:3" ht="14.25">
      <c r="A79" s="2111"/>
      <c r="B79" s="2111"/>
      <c r="C79" s="2111" t="s">
        <v>272</v>
      </c>
    </row>
    <row r="80" spans="1:3" ht="14.25">
      <c r="A80" s="2111"/>
      <c r="B80" s="2111"/>
      <c r="C80" s="2111"/>
    </row>
    <row r="81" spans="1:3" ht="14.25">
      <c r="A81" s="2111"/>
      <c r="B81" s="2111"/>
      <c r="C81" s="2111"/>
    </row>
    <row r="82" spans="1:3" ht="14.25">
      <c r="A82" s="2111"/>
      <c r="B82" s="2111"/>
      <c r="C82" s="2111"/>
    </row>
    <row r="83" spans="1:3" ht="14.25">
      <c r="A83" s="2111"/>
      <c r="B83" s="2111"/>
      <c r="C83" s="2111"/>
    </row>
    <row r="84" spans="1:3" ht="14.25">
      <c r="A84" s="2111"/>
      <c r="B84" s="2111"/>
      <c r="C84" s="2111"/>
    </row>
    <row r="85" spans="1:3" ht="14.25">
      <c r="A85" s="2111"/>
      <c r="B85" s="2111"/>
      <c r="C85" s="2111"/>
    </row>
    <row r="86" spans="1:3" ht="14.25">
      <c r="A86" s="2111"/>
      <c r="B86" s="2111"/>
      <c r="C86" s="2111"/>
    </row>
    <row r="87" spans="1:3" ht="14.25">
      <c r="A87" s="2111"/>
      <c r="B87" s="2111"/>
      <c r="C87" s="2111"/>
    </row>
    <row r="88" spans="1:3" ht="14.25">
      <c r="A88" s="2111"/>
      <c r="B88" s="2111"/>
      <c r="C88" s="2111"/>
    </row>
    <row r="89" spans="1:3" ht="14.25">
      <c r="A89" s="2111"/>
      <c r="B89" s="2111"/>
      <c r="C89" s="2111"/>
    </row>
    <row r="90" spans="1:3" ht="14.25">
      <c r="A90" s="2111"/>
      <c r="B90" s="2111"/>
      <c r="C90" s="2111"/>
    </row>
    <row r="91" spans="1:3" ht="14.25">
      <c r="A91" s="2111"/>
      <c r="B91" s="2111"/>
      <c r="C91" s="2111"/>
    </row>
    <row r="92" spans="1:3" ht="14.25">
      <c r="A92" s="2111"/>
      <c r="B92" s="2111"/>
      <c r="C92" s="2111"/>
    </row>
    <row r="93" spans="1:3" ht="14.25">
      <c r="A93" s="2111"/>
      <c r="B93" s="2111"/>
      <c r="C93" s="2111"/>
    </row>
    <row r="94" spans="1:3" ht="14.25">
      <c r="A94" s="2111"/>
      <c r="B94" s="2111"/>
      <c r="C94" s="2111"/>
    </row>
    <row r="95" spans="1:3" ht="14.25">
      <c r="A95" s="2111"/>
      <c r="B95" s="2111"/>
      <c r="C95" s="2111"/>
    </row>
    <row r="96" spans="1:3" ht="14.25">
      <c r="A96" s="2111"/>
      <c r="B96" s="2111"/>
      <c r="C96" s="2111"/>
    </row>
    <row r="97" spans="1:3" ht="14.25">
      <c r="A97" s="2111"/>
      <c r="B97" s="2111"/>
      <c r="C97" s="2111"/>
    </row>
    <row r="98" spans="1:3" ht="14.25">
      <c r="A98" s="2111"/>
      <c r="B98" s="2111"/>
      <c r="C98" s="2111"/>
    </row>
    <row r="99" spans="1:3" ht="14.25">
      <c r="A99" s="2111"/>
      <c r="B99" s="2111"/>
      <c r="C99" s="2111"/>
    </row>
    <row r="100" spans="1:3" ht="14.25">
      <c r="A100" s="2111"/>
      <c r="B100" s="2111"/>
      <c r="C100" s="2111"/>
    </row>
    <row r="101" spans="1:3" ht="14.25">
      <c r="A101" s="2111"/>
      <c r="B101" s="2111"/>
      <c r="C101" s="2111"/>
    </row>
    <row r="102" spans="1:3" ht="14.25">
      <c r="A102" s="2111"/>
      <c r="B102" s="2111"/>
      <c r="C102" s="2111"/>
    </row>
    <row r="103" spans="1:3" ht="14.25">
      <c r="A103" s="2111"/>
      <c r="B103" s="2111"/>
      <c r="C103" s="2111"/>
    </row>
    <row r="104" spans="1:3" ht="14.25">
      <c r="A104" s="2111"/>
      <c r="B104" s="2111"/>
      <c r="C104" s="2111"/>
    </row>
    <row r="105" spans="1:3" ht="14.25">
      <c r="A105" s="2111"/>
      <c r="B105" s="2111"/>
      <c r="C105" s="2111"/>
    </row>
  </sheetData>
  <sheetProtection/>
  <mergeCells count="8">
    <mergeCell ref="A32:E32"/>
    <mergeCell ref="A5:E5"/>
    <mergeCell ref="A10:A11"/>
    <mergeCell ref="B10:B11"/>
    <mergeCell ref="C10:C11"/>
    <mergeCell ref="D10:D11"/>
    <mergeCell ref="A7:E7"/>
    <mergeCell ref="B9:E9"/>
  </mergeCells>
  <printOptions/>
  <pageMargins left="0.5905511811023623" right="0.5905511811023623" top="0.5905511811023623" bottom="0.5905511811023623" header="0.5905511811023623" footer="0.5905511811023623"/>
  <pageSetup fitToHeight="1" fitToWidth="1" horizontalDpi="600" verticalDpi="600" orientation="portrait" paperSize="9" scale="49"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79"/>
  <sheetViews>
    <sheetView showGridLines="0" tabSelected="1" view="pageBreakPreview" zoomScale="75" zoomScaleNormal="75" zoomScaleSheetLayoutView="75" zoomScalePageLayoutView="0" workbookViewId="0" topLeftCell="B3">
      <selection activeCell="A84" sqref="A84"/>
    </sheetView>
  </sheetViews>
  <sheetFormatPr defaultColWidth="8.00390625" defaultRowHeight="14.25"/>
  <cols>
    <col min="1" max="1" width="4.75390625" style="9" customWidth="1"/>
    <col min="2" max="2" width="28.625" style="4" customWidth="1"/>
    <col min="3" max="3" width="14.125" style="4" customWidth="1"/>
    <col min="4" max="4" width="12.50390625" style="4" customWidth="1"/>
    <col min="5" max="5" width="16.625" style="4" customWidth="1"/>
    <col min="6" max="6" width="15.375" style="4" customWidth="1"/>
    <col min="7" max="7" width="16.00390625" style="4" customWidth="1"/>
    <col min="8" max="9" width="12.50390625" style="4" customWidth="1"/>
    <col min="10" max="10" width="11.75390625" style="4" customWidth="1"/>
    <col min="11" max="11" width="11.375" style="4" customWidth="1"/>
    <col min="12" max="14" width="11.75390625" style="4" customWidth="1"/>
    <col min="15" max="15" width="12.125" style="4" customWidth="1"/>
    <col min="16" max="16" width="13.25390625" style="4" customWidth="1"/>
    <col min="17" max="16384" width="8.00390625" style="4" customWidth="1"/>
  </cols>
  <sheetData>
    <row r="1" spans="1:10" ht="14.25">
      <c r="A1" s="224" t="s">
        <v>1571</v>
      </c>
      <c r="H1" s="2667" t="s">
        <v>1406</v>
      </c>
      <c r="I1" s="2667"/>
      <c r="J1" s="2668"/>
    </row>
    <row r="2" spans="1:10" ht="12.75">
      <c r="A2" s="18"/>
      <c r="J2" s="19"/>
    </row>
    <row r="3" spans="1:9" ht="14.25">
      <c r="A3" s="8" t="s">
        <v>745</v>
      </c>
      <c r="B3" s="17"/>
      <c r="C3" s="17"/>
      <c r="D3" s="17"/>
      <c r="E3" s="17"/>
      <c r="F3" s="22"/>
      <c r="G3" s="22"/>
      <c r="H3" s="22"/>
      <c r="I3" s="22"/>
    </row>
    <row r="4" spans="1:9" ht="14.25">
      <c r="A4" s="23"/>
      <c r="B4" s="17"/>
      <c r="C4" s="17"/>
      <c r="D4" s="17"/>
      <c r="E4" s="17"/>
      <c r="F4" s="22"/>
      <c r="G4" s="22"/>
      <c r="H4" s="22"/>
      <c r="I4" s="22"/>
    </row>
    <row r="5" spans="1:2" ht="15" customHeight="1">
      <c r="A5" s="25" t="s">
        <v>1544</v>
      </c>
      <c r="B5" s="17"/>
    </row>
    <row r="6" spans="1:2" ht="12.75">
      <c r="A6" s="25"/>
      <c r="B6" s="17"/>
    </row>
    <row r="7" spans="1:10" ht="15" customHeight="1">
      <c r="A7" s="558"/>
      <c r="B7" s="154"/>
      <c r="C7" s="154"/>
      <c r="D7" s="154"/>
      <c r="E7" s="154"/>
      <c r="F7" s="154"/>
      <c r="G7" s="154"/>
      <c r="H7" s="154"/>
      <c r="I7" s="154"/>
      <c r="J7" s="16"/>
    </row>
    <row r="8" spans="1:2" ht="17.25" customHeight="1">
      <c r="A8" s="2669">
        <v>2007</v>
      </c>
      <c r="B8" s="2669"/>
    </row>
    <row r="9" spans="1:10" ht="54.75" customHeight="1">
      <c r="A9" s="1815" t="s">
        <v>533</v>
      </c>
      <c r="B9" s="1815"/>
      <c r="C9" s="2665" t="s">
        <v>459</v>
      </c>
      <c r="D9" s="2665" t="s">
        <v>1111</v>
      </c>
      <c r="E9" s="2665" t="s">
        <v>145</v>
      </c>
      <c r="F9" s="2665" t="s">
        <v>1325</v>
      </c>
      <c r="G9" s="2665" t="s">
        <v>460</v>
      </c>
      <c r="H9" s="2665" t="s">
        <v>219</v>
      </c>
      <c r="I9" s="2665" t="s">
        <v>111</v>
      </c>
      <c r="J9" s="2665" t="s">
        <v>467</v>
      </c>
    </row>
    <row r="10" spans="1:10" ht="50.25" customHeight="1">
      <c r="A10" s="1815"/>
      <c r="B10" s="1815"/>
      <c r="C10" s="2666"/>
      <c r="D10" s="2666"/>
      <c r="E10" s="2666"/>
      <c r="F10" s="2666"/>
      <c r="G10" s="2666"/>
      <c r="H10" s="2666"/>
      <c r="I10" s="2666"/>
      <c r="J10" s="2666"/>
    </row>
    <row r="11" spans="1:9" ht="8.25" customHeight="1">
      <c r="A11" s="1815"/>
      <c r="B11" s="1815"/>
      <c r="C11" s="1887"/>
      <c r="D11" s="526"/>
      <c r="E11" s="1887"/>
      <c r="F11" s="1887"/>
      <c r="G11" s="1887"/>
      <c r="H11" s="13"/>
      <c r="I11" s="13"/>
    </row>
    <row r="12" spans="1:10" ht="11.25" customHeight="1">
      <c r="A12" s="2661"/>
      <c r="B12" s="2670"/>
      <c r="C12" s="3" t="s">
        <v>365</v>
      </c>
      <c r="D12" s="3" t="s">
        <v>1094</v>
      </c>
      <c r="E12" s="3" t="s">
        <v>1094</v>
      </c>
      <c r="F12" s="3" t="s">
        <v>1094</v>
      </c>
      <c r="G12" s="3" t="s">
        <v>1094</v>
      </c>
      <c r="H12" s="117" t="s">
        <v>556</v>
      </c>
      <c r="I12" s="117"/>
      <c r="J12" s="117" t="s">
        <v>556</v>
      </c>
    </row>
    <row r="13" spans="1:10" ht="15" customHeight="1">
      <c r="A13" s="2673" t="s">
        <v>865</v>
      </c>
      <c r="B13" s="2674"/>
      <c r="C13" s="30" t="s">
        <v>1400</v>
      </c>
      <c r="D13" s="30" t="s">
        <v>1400</v>
      </c>
      <c r="E13" s="30" t="s">
        <v>1400</v>
      </c>
      <c r="F13" s="30" t="s">
        <v>1400</v>
      </c>
      <c r="G13" s="30" t="s">
        <v>1400</v>
      </c>
      <c r="H13" s="30" t="s">
        <v>1400</v>
      </c>
      <c r="I13" s="30" t="s">
        <v>1400</v>
      </c>
      <c r="J13" s="30" t="s">
        <v>1400</v>
      </c>
    </row>
    <row r="14" spans="1:2" ht="12" customHeight="1">
      <c r="A14" s="2671"/>
      <c r="B14" s="2672"/>
    </row>
    <row r="15" spans="1:10" ht="15" customHeight="1">
      <c r="A15" s="2661" t="s">
        <v>1267</v>
      </c>
      <c r="B15" s="2662"/>
      <c r="C15" s="2017">
        <v>2530</v>
      </c>
      <c r="D15" s="2017">
        <v>174</v>
      </c>
      <c r="E15" s="2017">
        <v>223</v>
      </c>
      <c r="F15" s="2017">
        <v>-5</v>
      </c>
      <c r="G15" s="2018">
        <v>748</v>
      </c>
      <c r="H15" s="2018">
        <f>SUM(C15:G15)</f>
        <v>3670</v>
      </c>
      <c r="I15" s="2018">
        <v>222</v>
      </c>
      <c r="J15" s="2018">
        <f>H15+I15</f>
        <v>3892</v>
      </c>
    </row>
    <row r="16" spans="1:10" ht="15" customHeight="1">
      <c r="A16" s="2659" t="s">
        <v>461</v>
      </c>
      <c r="B16" s="2660"/>
      <c r="C16" s="2019">
        <v>-692</v>
      </c>
      <c r="D16" s="2020">
        <v>-22</v>
      </c>
      <c r="E16" s="2019"/>
      <c r="F16" s="2019">
        <v>0</v>
      </c>
      <c r="G16" s="2019">
        <v>-213</v>
      </c>
      <c r="H16" s="2021">
        <f>SUM(C16:G16)</f>
        <v>-927</v>
      </c>
      <c r="I16" s="2019">
        <v>19</v>
      </c>
      <c r="J16" s="2021">
        <f>H16+I16</f>
        <v>-908</v>
      </c>
    </row>
    <row r="17" spans="1:10" ht="15" customHeight="1">
      <c r="A17" s="2661" t="s">
        <v>468</v>
      </c>
      <c r="B17" s="2662"/>
      <c r="C17" s="2017">
        <f aca="true" t="shared" si="0" ref="C17:J17">SUM(C15:C16)</f>
        <v>1838</v>
      </c>
      <c r="D17" s="2017">
        <f t="shared" si="0"/>
        <v>152</v>
      </c>
      <c r="E17" s="2017">
        <f t="shared" si="0"/>
        <v>223</v>
      </c>
      <c r="F17" s="2017">
        <f t="shared" si="0"/>
        <v>-5</v>
      </c>
      <c r="G17" s="2017">
        <f t="shared" si="0"/>
        <v>535</v>
      </c>
      <c r="H17" s="2017">
        <f t="shared" si="0"/>
        <v>2743</v>
      </c>
      <c r="I17" s="2017">
        <f t="shared" si="0"/>
        <v>241</v>
      </c>
      <c r="J17" s="2017">
        <f t="shared" si="0"/>
        <v>2984</v>
      </c>
    </row>
    <row r="18" spans="1:10" ht="15" customHeight="1">
      <c r="A18" s="2659" t="s">
        <v>393</v>
      </c>
      <c r="B18" s="2660"/>
      <c r="C18" s="2022">
        <v>-17</v>
      </c>
      <c r="D18" s="2022">
        <v>-2</v>
      </c>
      <c r="E18" s="2022"/>
      <c r="F18" s="2022"/>
      <c r="G18" s="2022">
        <v>-2</v>
      </c>
      <c r="H18" s="2021">
        <f>SUM(C18:G18)</f>
        <v>-21</v>
      </c>
      <c r="I18" s="2022"/>
      <c r="J18" s="2021">
        <f>H18+I18</f>
        <v>-21</v>
      </c>
    </row>
    <row r="19" spans="1:10" ht="15" customHeight="1">
      <c r="A19" s="2661" t="s">
        <v>863</v>
      </c>
      <c r="B19" s="2662"/>
      <c r="C19" s="2017">
        <f aca="true" t="shared" si="1" ref="C19:J19">SUM(C17:C18)</f>
        <v>1821</v>
      </c>
      <c r="D19" s="2017">
        <f t="shared" si="1"/>
        <v>150</v>
      </c>
      <c r="E19" s="2017">
        <f t="shared" si="1"/>
        <v>223</v>
      </c>
      <c r="F19" s="2017">
        <f t="shared" si="1"/>
        <v>-5</v>
      </c>
      <c r="G19" s="2017">
        <f t="shared" si="1"/>
        <v>533</v>
      </c>
      <c r="H19" s="2017">
        <f t="shared" si="1"/>
        <v>2722</v>
      </c>
      <c r="I19" s="2017">
        <f t="shared" si="1"/>
        <v>241</v>
      </c>
      <c r="J19" s="2017">
        <f t="shared" si="1"/>
        <v>2963</v>
      </c>
    </row>
    <row r="20" spans="1:10" ht="35.25" customHeight="1" thickBot="1">
      <c r="A20" s="2663" t="s">
        <v>463</v>
      </c>
      <c r="B20" s="2664"/>
      <c r="C20" s="1893">
        <v>74.5</v>
      </c>
      <c r="D20" s="1893">
        <v>6.1</v>
      </c>
      <c r="E20" s="1893">
        <v>9.1</v>
      </c>
      <c r="F20" s="1893">
        <v>-0.2</v>
      </c>
      <c r="G20" s="1893">
        <v>21.8</v>
      </c>
      <c r="H20" s="1893">
        <v>111.3</v>
      </c>
      <c r="I20" s="1893">
        <v>9.9</v>
      </c>
      <c r="J20" s="1893">
        <v>121.2</v>
      </c>
    </row>
    <row r="21" ht="12" customHeight="1"/>
    <row r="22" spans="1:10" ht="30" customHeight="1">
      <c r="A22" s="497" t="s">
        <v>1278</v>
      </c>
      <c r="B22" s="2684" t="s">
        <v>549</v>
      </c>
      <c r="C22" s="2685"/>
      <c r="D22" s="2685"/>
      <c r="E22" s="2685"/>
      <c r="F22" s="2685"/>
      <c r="G22" s="2685"/>
      <c r="H22" s="2685"/>
      <c r="I22" s="2685"/>
      <c r="J22" s="2685"/>
    </row>
    <row r="23" spans="1:10" ht="33.75" customHeight="1">
      <c r="A23" s="558" t="s">
        <v>1279</v>
      </c>
      <c r="B23" s="2684" t="s">
        <v>249</v>
      </c>
      <c r="C23" s="2685"/>
      <c r="D23" s="2685"/>
      <c r="E23" s="2685"/>
      <c r="F23" s="2685"/>
      <c r="G23" s="2685"/>
      <c r="H23" s="2685"/>
      <c r="I23" s="2685"/>
      <c r="J23" s="2685"/>
    </row>
    <row r="24" spans="1:10" ht="33" customHeight="1">
      <c r="A24" s="558" t="s">
        <v>1280</v>
      </c>
      <c r="B24" s="2684" t="s">
        <v>1504</v>
      </c>
      <c r="C24" s="2688"/>
      <c r="D24" s="2688"/>
      <c r="E24" s="2688"/>
      <c r="F24" s="2688"/>
      <c r="G24" s="2688"/>
      <c r="H24" s="2688"/>
      <c r="I24" s="2688"/>
      <c r="J24" s="2688"/>
    </row>
    <row r="25" spans="1:10" ht="15" customHeight="1">
      <c r="A25" s="558" t="s">
        <v>715</v>
      </c>
      <c r="B25" s="2684" t="s">
        <v>716</v>
      </c>
      <c r="C25" s="2688"/>
      <c r="D25" s="2688"/>
      <c r="E25" s="2688"/>
      <c r="F25" s="2688"/>
      <c r="G25" s="2688"/>
      <c r="H25" s="2688"/>
      <c r="I25" s="2688"/>
      <c r="J25" s="2688"/>
    </row>
    <row r="26" ht="18.75" customHeight="1"/>
    <row r="27" spans="1:9" ht="22.5" customHeight="1">
      <c r="A27" s="2680" t="s">
        <v>1626</v>
      </c>
      <c r="B27" s="2666"/>
      <c r="I27" s="2678" t="s">
        <v>259</v>
      </c>
    </row>
    <row r="28" spans="1:11" ht="26.25" customHeight="1">
      <c r="A28" s="2686"/>
      <c r="B28" s="2666"/>
      <c r="C28" s="2027"/>
      <c r="D28" s="38"/>
      <c r="E28" s="38"/>
      <c r="F28" s="38"/>
      <c r="G28" s="29"/>
      <c r="H28" s="29"/>
      <c r="I28" s="2679"/>
      <c r="J28" s="197">
        <v>2007</v>
      </c>
      <c r="K28" s="510"/>
    </row>
    <row r="29" spans="1:10" ht="12.75">
      <c r="A29" s="2023"/>
      <c r="B29" s="2024"/>
      <c r="C29" s="2028"/>
      <c r="D29" s="2026"/>
      <c r="E29" s="2026"/>
      <c r="F29" s="2026"/>
      <c r="I29" s="26"/>
      <c r="J29" s="131"/>
    </row>
    <row r="30" spans="1:11" ht="15" customHeight="1">
      <c r="A30" s="2661" t="s">
        <v>112</v>
      </c>
      <c r="B30" s="2687"/>
      <c r="C30" s="2687"/>
      <c r="D30" s="2687"/>
      <c r="E30" s="2687"/>
      <c r="F30" s="2687"/>
      <c r="G30" s="1854"/>
      <c r="H30" s="1854"/>
      <c r="I30" s="601" t="s">
        <v>464</v>
      </c>
      <c r="J30" s="1821" t="s">
        <v>1628</v>
      </c>
      <c r="K30" s="1821"/>
    </row>
    <row r="31" spans="1:11" s="38" customFormat="1" ht="12.75" customHeight="1">
      <c r="A31" s="2661" t="s">
        <v>1629</v>
      </c>
      <c r="B31" s="2687"/>
      <c r="C31" s="2687"/>
      <c r="D31" s="584"/>
      <c r="E31" s="584"/>
      <c r="F31" s="584"/>
      <c r="I31" s="511">
        <v>13</v>
      </c>
      <c r="J31" s="1822" t="s">
        <v>1631</v>
      </c>
      <c r="K31" s="1822"/>
    </row>
    <row r="32" spans="1:11" ht="22.5" customHeight="1">
      <c r="A32" s="2659" t="s">
        <v>1626</v>
      </c>
      <c r="B32" s="2675"/>
      <c r="C32" s="2675"/>
      <c r="D32" s="2010"/>
      <c r="E32" s="2010"/>
      <c r="F32" s="2010"/>
      <c r="G32" s="29"/>
      <c r="H32" s="29"/>
      <c r="I32" s="1823"/>
      <c r="J32" s="1824">
        <f>1821/11803</f>
        <v>0.15428280945522324</v>
      </c>
      <c r="K32" s="1890"/>
    </row>
    <row r="33" spans="2:11" ht="33" customHeight="1">
      <c r="B33" s="572"/>
      <c r="C33" s="572"/>
      <c r="I33" s="2676"/>
      <c r="J33" s="2676"/>
      <c r="K33" s="131"/>
    </row>
    <row r="34" spans="1:11" ht="14.25">
      <c r="A34" s="2680" t="s">
        <v>1632</v>
      </c>
      <c r="B34" s="2666"/>
      <c r="C34" s="572"/>
      <c r="I34" s="1825"/>
      <c r="J34" s="131"/>
      <c r="K34" s="131"/>
    </row>
    <row r="35" spans="2:11" ht="12" customHeight="1">
      <c r="B35" s="1820"/>
      <c r="C35" s="572"/>
      <c r="D35" s="38"/>
      <c r="E35" s="38"/>
      <c r="F35" s="29"/>
      <c r="G35" s="29"/>
      <c r="H35" s="29"/>
      <c r="I35" s="1827"/>
      <c r="J35" s="197">
        <v>2007</v>
      </c>
      <c r="K35" s="131"/>
    </row>
    <row r="36" spans="1:11" ht="12.75">
      <c r="A36" s="2023"/>
      <c r="B36" s="2024"/>
      <c r="C36" s="2025"/>
      <c r="D36" s="2026"/>
      <c r="E36" s="2026"/>
      <c r="F36" s="38"/>
      <c r="G36" s="38"/>
      <c r="H36" s="38"/>
      <c r="I36" s="1567"/>
      <c r="J36" s="510"/>
      <c r="K36" s="131"/>
    </row>
    <row r="37" spans="1:11" s="38" customFormat="1" ht="14.25">
      <c r="A37" s="2661" t="s">
        <v>1633</v>
      </c>
      <c r="B37" s="2687"/>
      <c r="C37" s="2687"/>
      <c r="D37" s="584"/>
      <c r="E37" s="584"/>
      <c r="I37" s="511">
        <v>8</v>
      </c>
      <c r="J37" s="1826" t="s">
        <v>1630</v>
      </c>
      <c r="K37" s="1826"/>
    </row>
    <row r="38" spans="1:11" ht="21.75" customHeight="1">
      <c r="A38" s="2659" t="s">
        <v>113</v>
      </c>
      <c r="B38" s="2675"/>
      <c r="C38" s="2675"/>
      <c r="D38" s="2675"/>
      <c r="E38" s="2675"/>
      <c r="F38" s="29"/>
      <c r="G38" s="29"/>
      <c r="H38" s="29"/>
      <c r="I38" s="1827"/>
      <c r="J38" s="1828" t="s">
        <v>1636</v>
      </c>
      <c r="K38" s="1891"/>
    </row>
    <row r="39" spans="1:11" ht="12.75">
      <c r="A39" s="572"/>
      <c r="B39" s="572"/>
      <c r="I39" s="1829"/>
      <c r="J39" s="1829"/>
      <c r="K39" s="1829"/>
    </row>
    <row r="40" spans="1:2" ht="12.75">
      <c r="A40" s="1830" t="s">
        <v>900</v>
      </c>
      <c r="B40" s="572"/>
    </row>
    <row r="41" spans="1:2" ht="12.75">
      <c r="A41" s="572" t="s">
        <v>470</v>
      </c>
      <c r="B41" s="1831" t="s">
        <v>485</v>
      </c>
    </row>
    <row r="79" ht="12.75">
      <c r="C79" s="4" t="s">
        <v>272</v>
      </c>
    </row>
  </sheetData>
  <sheetProtection/>
  <mergeCells count="33">
    <mergeCell ref="A34:B34"/>
    <mergeCell ref="A37:C37"/>
    <mergeCell ref="A38:E38"/>
    <mergeCell ref="A17:B17"/>
    <mergeCell ref="A20:B20"/>
    <mergeCell ref="A31:C31"/>
    <mergeCell ref="A32:C32"/>
    <mergeCell ref="A16:B16"/>
    <mergeCell ref="A27:B27"/>
    <mergeCell ref="A28:B28"/>
    <mergeCell ref="A30:F30"/>
    <mergeCell ref="B24:J24"/>
    <mergeCell ref="B25:J25"/>
    <mergeCell ref="H1:J1"/>
    <mergeCell ref="I27:I28"/>
    <mergeCell ref="B22:J22"/>
    <mergeCell ref="B23:J23"/>
    <mergeCell ref="A19:B19"/>
    <mergeCell ref="A8:B8"/>
    <mergeCell ref="A12:B12"/>
    <mergeCell ref="A13:B13"/>
    <mergeCell ref="A14:B14"/>
    <mergeCell ref="A15:B15"/>
    <mergeCell ref="I33:J33"/>
    <mergeCell ref="A18:B18"/>
    <mergeCell ref="J9:J10"/>
    <mergeCell ref="C9:C10"/>
    <mergeCell ref="D9:D10"/>
    <mergeCell ref="E9:E10"/>
    <mergeCell ref="F9:F10"/>
    <mergeCell ref="G9:G10"/>
    <mergeCell ref="H9:H10"/>
    <mergeCell ref="I9:I10"/>
  </mergeCells>
  <printOptions/>
  <pageMargins left="0.5905511811023623" right="0.5905511811023623" top="0.5905511811023623" bottom="0.5905511811023623" header="0.5905511811023623" footer="0.5905511811023623"/>
  <pageSetup fitToHeight="1" fitToWidth="1" horizontalDpi="600" verticalDpi="600" orientation="portrait" paperSize="9" scale="57" r:id="rId1"/>
  <headerFooter alignWithMargins="0">
    <oddFooter>&amp;R&amp;P</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F105"/>
  <sheetViews>
    <sheetView tabSelected="1" view="pageBreakPreview" zoomScale="75" zoomScaleSheetLayoutView="75" zoomScalePageLayoutView="0" workbookViewId="0" topLeftCell="A1">
      <selection activeCell="A84" sqref="A84"/>
    </sheetView>
  </sheetViews>
  <sheetFormatPr defaultColWidth="8.75390625" defaultRowHeight="14.25"/>
  <cols>
    <col min="1" max="1" width="5.125" style="1175" customWidth="1"/>
    <col min="2" max="2" width="54.00390625" style="1175" customWidth="1"/>
    <col min="3" max="6" width="13.25390625" style="1175" customWidth="1"/>
    <col min="7" max="16384" width="8.75390625" style="1175" customWidth="1"/>
  </cols>
  <sheetData>
    <row r="1" spans="1:6" ht="15">
      <c r="A1" s="2277" t="s">
        <v>1571</v>
      </c>
      <c r="B1" s="2111"/>
      <c r="C1" s="2326"/>
      <c r="D1" s="1167"/>
      <c r="E1" s="1167"/>
      <c r="F1" s="1169" t="s">
        <v>446</v>
      </c>
    </row>
    <row r="2" spans="1:6" ht="14.25">
      <c r="A2" s="2284"/>
      <c r="B2" s="2111"/>
      <c r="C2" s="2284"/>
      <c r="D2" s="1168"/>
      <c r="E2" s="1168"/>
      <c r="F2" s="1168"/>
    </row>
    <row r="3" spans="1:6" ht="15">
      <c r="A3" s="2266" t="s">
        <v>745</v>
      </c>
      <c r="B3" s="2111"/>
      <c r="C3" s="2284"/>
      <c r="D3" s="1168"/>
      <c r="E3" s="1168"/>
      <c r="F3" s="1168"/>
    </row>
    <row r="4" spans="1:6" ht="15">
      <c r="A4" s="2327"/>
      <c r="B4" s="2111"/>
      <c r="C4" s="2328"/>
      <c r="D4" s="1171"/>
      <c r="E4" s="1877"/>
      <c r="F4" s="1878"/>
    </row>
    <row r="5" spans="1:6" ht="28.5" customHeight="1">
      <c r="A5" s="3029" t="s">
        <v>200</v>
      </c>
      <c r="B5" s="2920"/>
      <c r="C5" s="2920"/>
      <c r="D5" s="2666"/>
      <c r="E5" s="2666"/>
      <c r="F5" s="2666"/>
    </row>
    <row r="6" spans="1:6" ht="22.5" customHeight="1">
      <c r="A6" s="3039" t="s">
        <v>854</v>
      </c>
      <c r="B6" s="2920"/>
      <c r="C6" s="2330"/>
      <c r="D6" s="1905"/>
      <c r="E6" s="1905"/>
      <c r="F6" s="1905"/>
    </row>
    <row r="7" spans="1:3" ht="14.25">
      <c r="A7" s="2111"/>
      <c r="B7" s="2111"/>
      <c r="C7" s="2111"/>
    </row>
    <row r="8" spans="1:6" ht="15.75" customHeight="1">
      <c r="A8" s="2982" t="s">
        <v>202</v>
      </c>
      <c r="B8" s="2920"/>
      <c r="C8" s="2920"/>
      <c r="D8" s="2666"/>
      <c r="E8" s="2666"/>
      <c r="F8" s="2666"/>
    </row>
    <row r="9" spans="1:3" ht="14.25">
      <c r="A9" s="2111"/>
      <c r="B9" s="2111"/>
      <c r="C9" s="2111"/>
    </row>
    <row r="10" spans="1:6" ht="15">
      <c r="A10" s="2111"/>
      <c r="B10" s="2111"/>
      <c r="C10" s="2110"/>
      <c r="D10" s="3038" t="s">
        <v>451</v>
      </c>
      <c r="E10" s="3038"/>
      <c r="F10" s="918"/>
    </row>
    <row r="11" spans="1:6" s="1170" customFormat="1" ht="45" customHeight="1">
      <c r="A11" s="2331"/>
      <c r="B11" s="2331"/>
      <c r="C11" s="2332" t="s">
        <v>452</v>
      </c>
      <c r="D11" s="1176" t="s">
        <v>89</v>
      </c>
      <c r="E11" s="1176" t="s">
        <v>453</v>
      </c>
      <c r="F11" s="1176" t="s">
        <v>231</v>
      </c>
    </row>
    <row r="12" spans="1:6" ht="15">
      <c r="A12" s="2333"/>
      <c r="B12" s="2333"/>
      <c r="C12" s="2334" t="s">
        <v>1400</v>
      </c>
      <c r="D12" s="1882" t="s">
        <v>1400</v>
      </c>
      <c r="E12" s="1882" t="s">
        <v>1400</v>
      </c>
      <c r="F12" s="1882" t="s">
        <v>1400</v>
      </c>
    </row>
    <row r="13" spans="1:6" ht="15">
      <c r="A13" s="2111" t="s">
        <v>437</v>
      </c>
      <c r="B13" s="2111"/>
      <c r="C13" s="2335">
        <v>101616</v>
      </c>
      <c r="D13" s="1883">
        <v>18187</v>
      </c>
      <c r="E13" s="1883">
        <v>14101</v>
      </c>
      <c r="F13" s="1971">
        <f aca="true" t="shared" si="0" ref="F13:F21">SUM(C13:E13)</f>
        <v>133904</v>
      </c>
    </row>
    <row r="14" spans="1:6" ht="15">
      <c r="A14" s="2111" t="s">
        <v>448</v>
      </c>
      <c r="B14" s="2111"/>
      <c r="C14" s="2335">
        <v>4459</v>
      </c>
      <c r="D14" s="1883">
        <v>2115</v>
      </c>
      <c r="E14" s="1883">
        <v>2279</v>
      </c>
      <c r="F14" s="1971">
        <f t="shared" si="0"/>
        <v>8853</v>
      </c>
    </row>
    <row r="15" spans="1:6" ht="15">
      <c r="A15" s="2111" t="s">
        <v>439</v>
      </c>
      <c r="B15" s="2111"/>
      <c r="C15" s="2335">
        <v>-2879</v>
      </c>
      <c r="D15" s="1883">
        <v>-1636</v>
      </c>
      <c r="E15" s="1883">
        <v>-13</v>
      </c>
      <c r="F15" s="1971">
        <f t="shared" si="0"/>
        <v>-4528</v>
      </c>
    </row>
    <row r="16" spans="1:6" ht="15">
      <c r="A16" s="2111" t="s">
        <v>440</v>
      </c>
      <c r="B16" s="2111"/>
      <c r="C16" s="2335">
        <v>-4987</v>
      </c>
      <c r="D16" s="1883">
        <v>-790</v>
      </c>
      <c r="E16" s="1883">
        <v>-1010</v>
      </c>
      <c r="F16" s="1971">
        <f t="shared" si="0"/>
        <v>-6787</v>
      </c>
    </row>
    <row r="17" spans="1:6" ht="15">
      <c r="A17" s="2111" t="s">
        <v>441</v>
      </c>
      <c r="B17" s="2111"/>
      <c r="C17" s="2335">
        <v>-279</v>
      </c>
      <c r="D17" s="1883" t="s">
        <v>1407</v>
      </c>
      <c r="E17" s="1883" t="s">
        <v>1407</v>
      </c>
      <c r="F17" s="1971">
        <f t="shared" si="0"/>
        <v>-279</v>
      </c>
    </row>
    <row r="18" spans="1:6" ht="15">
      <c r="A18" s="2111" t="s">
        <v>450</v>
      </c>
      <c r="B18" s="2111"/>
      <c r="C18" s="2335">
        <v>-352</v>
      </c>
      <c r="D18" s="1883">
        <v>352</v>
      </c>
      <c r="E18" s="1883" t="s">
        <v>1407</v>
      </c>
      <c r="F18" s="1974">
        <f t="shared" si="0"/>
        <v>0</v>
      </c>
    </row>
    <row r="19" spans="1:6" ht="15">
      <c r="A19" s="2111" t="s">
        <v>454</v>
      </c>
      <c r="B19" s="2111"/>
      <c r="C19" s="2335" t="s">
        <v>1407</v>
      </c>
      <c r="D19" s="1883" t="s">
        <v>1407</v>
      </c>
      <c r="E19" s="1883">
        <v>-34</v>
      </c>
      <c r="F19" s="1971">
        <f t="shared" si="0"/>
        <v>-34</v>
      </c>
    </row>
    <row r="20" spans="1:6" ht="15">
      <c r="A20" s="2111" t="s">
        <v>442</v>
      </c>
      <c r="B20" s="2111"/>
      <c r="C20" s="2335">
        <v>6256</v>
      </c>
      <c r="D20" s="1883">
        <v>749</v>
      </c>
      <c r="E20" s="1883">
        <v>223</v>
      </c>
      <c r="F20" s="1971">
        <f t="shared" si="0"/>
        <v>7228</v>
      </c>
    </row>
    <row r="21" spans="1:6" ht="15">
      <c r="A21" s="2111" t="s">
        <v>443</v>
      </c>
      <c r="B21" s="2111"/>
      <c r="C21" s="2335">
        <v>-62</v>
      </c>
      <c r="D21" s="1883"/>
      <c r="E21" s="1883">
        <v>-5</v>
      </c>
      <c r="F21" s="1971">
        <f t="shared" si="0"/>
        <v>-67</v>
      </c>
    </row>
    <row r="22" spans="1:6" ht="15">
      <c r="A22" s="2333"/>
      <c r="B22" s="2333"/>
      <c r="C22" s="2336"/>
      <c r="D22" s="1884"/>
      <c r="E22" s="1884"/>
      <c r="F22" s="1972"/>
    </row>
    <row r="23" spans="1:6" ht="15">
      <c r="A23" s="2111" t="s">
        <v>444</v>
      </c>
      <c r="B23" s="2111"/>
      <c r="C23" s="2335">
        <f>SUM(C13:C21)</f>
        <v>103772</v>
      </c>
      <c r="D23" s="1883">
        <f>SUM(D13:D21)</f>
        <v>18977</v>
      </c>
      <c r="E23" s="1883">
        <f>SUM(E13:E21)</f>
        <v>15541</v>
      </c>
      <c r="F23" s="1971">
        <f>SUM(C23:E23)</f>
        <v>138290</v>
      </c>
    </row>
    <row r="24" spans="1:6" ht="15">
      <c r="A24" s="2111"/>
      <c r="B24" s="2111"/>
      <c r="C24" s="2335"/>
      <c r="D24" s="1883"/>
      <c r="E24" s="1883"/>
      <c r="F24" s="1971"/>
    </row>
    <row r="25" spans="1:6" ht="15">
      <c r="A25" s="2111" t="s">
        <v>448</v>
      </c>
      <c r="B25" s="2111"/>
      <c r="C25" s="2335">
        <v>3157</v>
      </c>
      <c r="D25" s="1883">
        <v>2435</v>
      </c>
      <c r="E25" s="1883">
        <v>3780</v>
      </c>
      <c r="F25" s="1971">
        <f aca="true" t="shared" si="1" ref="F25:F32">SUM(C25:E25)</f>
        <v>9372</v>
      </c>
    </row>
    <row r="26" spans="1:6" ht="15">
      <c r="A26" s="2111" t="s">
        <v>439</v>
      </c>
      <c r="B26" s="2111"/>
      <c r="C26" s="2335">
        <v>-2336</v>
      </c>
      <c r="D26" s="1883">
        <v>-1838</v>
      </c>
      <c r="E26" s="1883">
        <v>-107</v>
      </c>
      <c r="F26" s="1971">
        <f t="shared" si="1"/>
        <v>-4281</v>
      </c>
    </row>
    <row r="27" spans="1:6" ht="15">
      <c r="A27" s="2111" t="s">
        <v>440</v>
      </c>
      <c r="B27" s="2111"/>
      <c r="C27" s="2335">
        <v>-6309</v>
      </c>
      <c r="D27" s="1883">
        <v>-666</v>
      </c>
      <c r="E27" s="1883">
        <v>-1349</v>
      </c>
      <c r="F27" s="1971">
        <f t="shared" si="1"/>
        <v>-8324</v>
      </c>
    </row>
    <row r="28" spans="1:6" ht="15">
      <c r="A28" s="2111" t="s">
        <v>441</v>
      </c>
      <c r="B28" s="2111"/>
      <c r="C28" s="2335">
        <v>-284</v>
      </c>
      <c r="D28" s="1975">
        <v>0</v>
      </c>
      <c r="E28" s="1975">
        <v>0</v>
      </c>
      <c r="F28" s="1971">
        <f t="shared" si="1"/>
        <v>-284</v>
      </c>
    </row>
    <row r="29" spans="1:6" ht="15">
      <c r="A29" s="2111" t="s">
        <v>450</v>
      </c>
      <c r="B29" s="2111"/>
      <c r="C29" s="2335">
        <v>-360</v>
      </c>
      <c r="D29" s="1883">
        <v>360</v>
      </c>
      <c r="E29" s="1975">
        <v>0</v>
      </c>
      <c r="F29" s="1974">
        <f t="shared" si="1"/>
        <v>0</v>
      </c>
    </row>
    <row r="30" spans="1:6" ht="15">
      <c r="A30" s="2111" t="s">
        <v>454</v>
      </c>
      <c r="B30" s="2111"/>
      <c r="C30" s="2341">
        <v>0</v>
      </c>
      <c r="D30" s="1975">
        <v>0</v>
      </c>
      <c r="E30" s="1883">
        <v>447</v>
      </c>
      <c r="F30" s="1971">
        <f t="shared" si="1"/>
        <v>447</v>
      </c>
    </row>
    <row r="31" spans="1:6" ht="15">
      <c r="A31" s="2111" t="s">
        <v>128</v>
      </c>
      <c r="B31" s="2111"/>
      <c r="C31" s="2335">
        <v>-13049</v>
      </c>
      <c r="D31" s="1883">
        <v>-2952</v>
      </c>
      <c r="E31" s="1883">
        <v>-777</v>
      </c>
      <c r="F31" s="1971">
        <f t="shared" si="1"/>
        <v>-16778</v>
      </c>
    </row>
    <row r="32" spans="1:6" ht="15">
      <c r="A32" s="2111" t="s">
        <v>443</v>
      </c>
      <c r="B32" s="2111"/>
      <c r="C32" s="2335">
        <v>-2483</v>
      </c>
      <c r="D32" s="1883">
        <v>2</v>
      </c>
      <c r="E32" s="1975">
        <v>0</v>
      </c>
      <c r="F32" s="1971">
        <f t="shared" si="1"/>
        <v>-2481</v>
      </c>
    </row>
    <row r="33" spans="1:6" ht="15">
      <c r="A33" s="2333"/>
      <c r="B33" s="2111"/>
      <c r="C33" s="2336"/>
      <c r="D33" s="1884"/>
      <c r="E33" s="1884"/>
      <c r="F33" s="1972"/>
    </row>
    <row r="34" spans="1:6" s="918" customFormat="1" ht="15.75" thickBot="1">
      <c r="A34" s="2339" t="s">
        <v>445</v>
      </c>
      <c r="B34" s="2339"/>
      <c r="C34" s="2340">
        <f>SUM(C23:C32)</f>
        <v>82108</v>
      </c>
      <c r="D34" s="1973">
        <f>SUM(D23:D32)</f>
        <v>16318</v>
      </c>
      <c r="E34" s="1973">
        <f>SUM(E23:E32)</f>
        <v>17535</v>
      </c>
      <c r="F34" s="1973">
        <f>SUM(C34:E34)</f>
        <v>115961</v>
      </c>
    </row>
    <row r="35" spans="1:3" ht="15">
      <c r="A35" s="2254"/>
      <c r="B35" s="2111"/>
      <c r="C35" s="2111"/>
    </row>
    <row r="36" spans="1:6" ht="42" customHeight="1">
      <c r="A36" s="2255"/>
      <c r="B36" s="3005"/>
      <c r="C36" s="3005"/>
      <c r="D36" s="3037"/>
      <c r="E36" s="3037"/>
      <c r="F36" s="3037"/>
    </row>
    <row r="37" spans="1:3" ht="14.25">
      <c r="A37" s="2111"/>
      <c r="B37" s="2111"/>
      <c r="C37" s="2111"/>
    </row>
    <row r="38" spans="1:3" ht="14.25">
      <c r="A38" s="2111"/>
      <c r="B38" s="2111"/>
      <c r="C38" s="2111"/>
    </row>
    <row r="39" spans="1:3" ht="14.25">
      <c r="A39" s="2111"/>
      <c r="B39" s="2111"/>
      <c r="C39" s="2111"/>
    </row>
    <row r="40" spans="1:3" ht="14.25">
      <c r="A40" s="2111"/>
      <c r="B40" s="2111"/>
      <c r="C40" s="2111"/>
    </row>
    <row r="41" spans="1:3" ht="14.25">
      <c r="A41" s="2111"/>
      <c r="B41" s="2111"/>
      <c r="C41" s="2111"/>
    </row>
    <row r="42" spans="1:3" ht="14.25">
      <c r="A42" s="2111"/>
      <c r="B42" s="2111"/>
      <c r="C42" s="2111"/>
    </row>
    <row r="43" spans="1:3" ht="14.25">
      <c r="A43" s="2111"/>
      <c r="B43" s="2111"/>
      <c r="C43" s="2111"/>
    </row>
    <row r="44" spans="1:3" ht="14.25">
      <c r="A44" s="2111"/>
      <c r="B44" s="2111"/>
      <c r="C44" s="2111"/>
    </row>
    <row r="45" spans="1:3" ht="14.25">
      <c r="A45" s="2111"/>
      <c r="B45" s="2111"/>
      <c r="C45" s="2111"/>
    </row>
    <row r="46" spans="1:3" ht="14.25">
      <c r="A46" s="2111"/>
      <c r="B46" s="2111"/>
      <c r="C46" s="2111"/>
    </row>
    <row r="47" spans="1:3" ht="14.25">
      <c r="A47" s="2111"/>
      <c r="B47" s="2111"/>
      <c r="C47" s="2111"/>
    </row>
    <row r="48" spans="1:3" ht="14.25">
      <c r="A48" s="2111"/>
      <c r="B48" s="2111"/>
      <c r="C48" s="2111"/>
    </row>
    <row r="49" spans="1:3" ht="14.25">
      <c r="A49" s="2111"/>
      <c r="B49" s="2111"/>
      <c r="C49" s="2111"/>
    </row>
    <row r="50" spans="1:3" ht="14.25">
      <c r="A50" s="2111"/>
      <c r="B50" s="2111"/>
      <c r="C50" s="2111"/>
    </row>
    <row r="51" spans="1:3" ht="14.25">
      <c r="A51" s="2111"/>
      <c r="B51" s="2111"/>
      <c r="C51" s="2111"/>
    </row>
    <row r="52" spans="1:3" ht="14.25">
      <c r="A52" s="2111"/>
      <c r="B52" s="2111"/>
      <c r="C52" s="2111"/>
    </row>
    <row r="53" spans="1:3" ht="14.25">
      <c r="A53" s="2111"/>
      <c r="B53" s="2111"/>
      <c r="C53" s="2111"/>
    </row>
    <row r="54" spans="1:3" ht="14.25">
      <c r="A54" s="2111"/>
      <c r="B54" s="2111"/>
      <c r="C54" s="2111"/>
    </row>
    <row r="55" spans="1:3" ht="14.25">
      <c r="A55" s="2111"/>
      <c r="B55" s="2111"/>
      <c r="C55" s="2111"/>
    </row>
    <row r="56" spans="1:3" ht="14.25">
      <c r="A56" s="2111"/>
      <c r="B56" s="2111"/>
      <c r="C56" s="2111"/>
    </row>
    <row r="57" spans="1:3" ht="14.25">
      <c r="A57" s="2111"/>
      <c r="B57" s="2111"/>
      <c r="C57" s="2111"/>
    </row>
    <row r="58" spans="1:3" ht="14.25">
      <c r="A58" s="2111"/>
      <c r="B58" s="2111"/>
      <c r="C58" s="2111"/>
    </row>
    <row r="59" spans="1:3" ht="14.25">
      <c r="A59" s="2111"/>
      <c r="B59" s="2111"/>
      <c r="C59" s="2111"/>
    </row>
    <row r="60" spans="1:3" ht="14.25">
      <c r="A60" s="2111"/>
      <c r="B60" s="2111"/>
      <c r="C60" s="2111"/>
    </row>
    <row r="61" spans="1:3" ht="14.25">
      <c r="A61" s="2111"/>
      <c r="B61" s="2111"/>
      <c r="C61" s="2111"/>
    </row>
    <row r="62" spans="1:3" ht="14.25">
      <c r="A62" s="2111"/>
      <c r="B62" s="2111"/>
      <c r="C62" s="2111"/>
    </row>
    <row r="63" spans="1:3" ht="14.25">
      <c r="A63" s="2111"/>
      <c r="B63" s="2111"/>
      <c r="C63" s="2111"/>
    </row>
    <row r="64" spans="1:3" ht="14.25">
      <c r="A64" s="2111"/>
      <c r="B64" s="2111"/>
      <c r="C64" s="2111"/>
    </row>
    <row r="65" spans="1:3" ht="14.25">
      <c r="A65" s="2111"/>
      <c r="B65" s="2111"/>
      <c r="C65" s="2111"/>
    </row>
    <row r="66" spans="1:3" ht="14.25">
      <c r="A66" s="2111"/>
      <c r="B66" s="2111"/>
      <c r="C66" s="2111"/>
    </row>
    <row r="67" spans="1:3" ht="14.25">
      <c r="A67" s="2111"/>
      <c r="B67" s="2111"/>
      <c r="C67" s="2111"/>
    </row>
    <row r="68" spans="1:3" ht="14.25">
      <c r="A68" s="2111"/>
      <c r="B68" s="2111"/>
      <c r="C68" s="2111"/>
    </row>
    <row r="69" spans="1:3" ht="14.25">
      <c r="A69" s="2111"/>
      <c r="B69" s="2111"/>
      <c r="C69" s="2111"/>
    </row>
    <row r="70" spans="1:3" ht="14.25">
      <c r="A70" s="2111"/>
      <c r="B70" s="2111"/>
      <c r="C70" s="2111"/>
    </row>
    <row r="71" spans="1:3" ht="14.25">
      <c r="A71" s="2111"/>
      <c r="B71" s="2111"/>
      <c r="C71" s="2111"/>
    </row>
    <row r="72" spans="1:3" ht="14.25">
      <c r="A72" s="2111"/>
      <c r="B72" s="2111"/>
      <c r="C72" s="2111"/>
    </row>
    <row r="73" spans="1:3" ht="14.25">
      <c r="A73" s="2111"/>
      <c r="B73" s="2111"/>
      <c r="C73" s="2111"/>
    </row>
    <row r="74" spans="1:3" ht="14.25">
      <c r="A74" s="2111"/>
      <c r="B74" s="2111"/>
      <c r="C74" s="2111"/>
    </row>
    <row r="75" spans="1:3" ht="14.25">
      <c r="A75" s="2111"/>
      <c r="B75" s="2111"/>
      <c r="C75" s="2111"/>
    </row>
    <row r="76" spans="1:3" ht="14.25">
      <c r="A76" s="2111"/>
      <c r="B76" s="2111"/>
      <c r="C76" s="2111"/>
    </row>
    <row r="77" spans="1:3" ht="14.25">
      <c r="A77" s="2111"/>
      <c r="B77" s="2111"/>
      <c r="C77" s="2111"/>
    </row>
    <row r="78" spans="1:3" ht="14.25">
      <c r="A78" s="2111"/>
      <c r="B78" s="2111"/>
      <c r="C78" s="2111"/>
    </row>
    <row r="79" spans="1:3" ht="14.25">
      <c r="A79" s="2111"/>
      <c r="B79" s="2111"/>
      <c r="C79" s="2111" t="s">
        <v>272</v>
      </c>
    </row>
    <row r="80" spans="1:3" ht="14.25">
      <c r="A80" s="2111"/>
      <c r="B80" s="2111"/>
      <c r="C80" s="2111"/>
    </row>
    <row r="81" spans="1:3" ht="14.25">
      <c r="A81" s="2111"/>
      <c r="B81" s="2111"/>
      <c r="C81" s="2111"/>
    </row>
    <row r="82" spans="1:3" ht="14.25">
      <c r="A82" s="2111"/>
      <c r="B82" s="2111"/>
      <c r="C82" s="2111"/>
    </row>
    <row r="83" spans="1:3" ht="14.25">
      <c r="A83" s="2111"/>
      <c r="B83" s="2111"/>
      <c r="C83" s="2111"/>
    </row>
    <row r="84" spans="1:3" ht="14.25">
      <c r="A84" s="2111"/>
      <c r="B84" s="2111"/>
      <c r="C84" s="2111"/>
    </row>
    <row r="85" spans="1:3" ht="14.25">
      <c r="A85" s="2111"/>
      <c r="B85" s="2111"/>
      <c r="C85" s="2111"/>
    </row>
    <row r="86" spans="1:3" ht="14.25">
      <c r="A86" s="2111"/>
      <c r="B86" s="2111"/>
      <c r="C86" s="2111"/>
    </row>
    <row r="87" spans="1:3" ht="14.25">
      <c r="A87" s="2111"/>
      <c r="B87" s="2111"/>
      <c r="C87" s="2111"/>
    </row>
    <row r="88" spans="1:3" ht="14.25">
      <c r="A88" s="2111"/>
      <c r="B88" s="2111"/>
      <c r="C88" s="2111"/>
    </row>
    <row r="89" spans="1:3" ht="14.25">
      <c r="A89" s="2111"/>
      <c r="B89" s="2111"/>
      <c r="C89" s="2111"/>
    </row>
    <row r="90" spans="1:3" ht="14.25">
      <c r="A90" s="2111"/>
      <c r="B90" s="2111"/>
      <c r="C90" s="2111"/>
    </row>
    <row r="91" spans="1:3" ht="14.25">
      <c r="A91" s="2111"/>
      <c r="B91" s="2111"/>
      <c r="C91" s="2111"/>
    </row>
    <row r="92" spans="1:3" ht="14.25">
      <c r="A92" s="2111"/>
      <c r="B92" s="2111"/>
      <c r="C92" s="2111"/>
    </row>
    <row r="93" spans="1:3" ht="14.25">
      <c r="A93" s="2111"/>
      <c r="B93" s="2111"/>
      <c r="C93" s="2111"/>
    </row>
    <row r="94" spans="1:3" ht="14.25">
      <c r="A94" s="2111"/>
      <c r="B94" s="2111"/>
      <c r="C94" s="2111"/>
    </row>
    <row r="95" spans="1:3" ht="14.25">
      <c r="A95" s="2111"/>
      <c r="B95" s="2111"/>
      <c r="C95" s="2111"/>
    </row>
    <row r="96" spans="1:3" ht="14.25">
      <c r="A96" s="2111"/>
      <c r="B96" s="2111"/>
      <c r="C96" s="2111"/>
    </row>
    <row r="97" spans="1:3" ht="14.25">
      <c r="A97" s="2111"/>
      <c r="B97" s="2111"/>
      <c r="C97" s="2111"/>
    </row>
    <row r="98" spans="1:3" ht="14.25">
      <c r="A98" s="2111"/>
      <c r="B98" s="2111"/>
      <c r="C98" s="2111"/>
    </row>
    <row r="99" spans="1:3" ht="14.25">
      <c r="A99" s="2111"/>
      <c r="B99" s="2111"/>
      <c r="C99" s="2111"/>
    </row>
    <row r="100" spans="1:3" ht="14.25">
      <c r="A100" s="2111"/>
      <c r="B100" s="2111"/>
      <c r="C100" s="2111"/>
    </row>
    <row r="101" spans="1:3" ht="14.25">
      <c r="A101" s="2111"/>
      <c r="B101" s="2111"/>
      <c r="C101" s="2111"/>
    </row>
    <row r="102" spans="1:3" ht="14.25">
      <c r="A102" s="2111"/>
      <c r="B102" s="2111"/>
      <c r="C102" s="2111"/>
    </row>
    <row r="103" spans="1:3" ht="14.25">
      <c r="A103" s="2111"/>
      <c r="B103" s="2111"/>
      <c r="C103" s="2111"/>
    </row>
    <row r="104" spans="1:3" ht="14.25">
      <c r="A104" s="2111"/>
      <c r="B104" s="2111"/>
      <c r="C104" s="2111"/>
    </row>
    <row r="105" spans="1:3" ht="14.25">
      <c r="A105" s="2111"/>
      <c r="B105" s="2111"/>
      <c r="C105" s="2111"/>
    </row>
  </sheetData>
  <sheetProtection/>
  <mergeCells count="5">
    <mergeCell ref="B36:F36"/>
    <mergeCell ref="D10:E10"/>
    <mergeCell ref="A5:F5"/>
    <mergeCell ref="A6:B6"/>
    <mergeCell ref="A8:F8"/>
  </mergeCells>
  <printOptions/>
  <pageMargins left="0.5905511811023623" right="0.5905511811023623" top="0.5905511811023623" bottom="0.5905511811023623" header="0.5905511811023623" footer="0.5905511811023623"/>
  <pageSetup fitToHeight="1" fitToWidth="1" horizontalDpi="600" verticalDpi="600" orientation="portrait" paperSize="9" scale="49" r:id="rId1"/>
  <headerFooter alignWithMargins="0">
    <oddFooter>&amp;R&amp;P</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F105"/>
  <sheetViews>
    <sheetView tabSelected="1" view="pageBreakPreview" zoomScale="75" zoomScaleSheetLayoutView="75" zoomScalePageLayoutView="0" workbookViewId="0" topLeftCell="A1">
      <selection activeCell="A84" sqref="A84"/>
    </sheetView>
  </sheetViews>
  <sheetFormatPr defaultColWidth="8.75390625" defaultRowHeight="14.25"/>
  <cols>
    <col min="1" max="1" width="6.75390625" style="916" customWidth="1"/>
    <col min="2" max="2" width="45.50390625" style="916" customWidth="1"/>
    <col min="3" max="3" width="18.375" style="916" customWidth="1"/>
    <col min="4" max="4" width="16.25390625" style="916" customWidth="1"/>
    <col min="5" max="5" width="14.125" style="916" customWidth="1"/>
    <col min="6" max="16384" width="8.75390625" style="916" customWidth="1"/>
  </cols>
  <sheetData>
    <row r="1" spans="1:5" s="1175" customFormat="1" ht="15">
      <c r="A1" s="2277" t="s">
        <v>1571</v>
      </c>
      <c r="B1" s="2111"/>
      <c r="C1" s="2326"/>
      <c r="D1" s="1167"/>
      <c r="E1" s="1169" t="s">
        <v>455</v>
      </c>
    </row>
    <row r="2" spans="1:6" s="1175" customFormat="1" ht="14.25">
      <c r="A2" s="2284"/>
      <c r="B2" s="2111"/>
      <c r="C2" s="2284"/>
      <c r="D2" s="1168"/>
      <c r="E2" s="1168"/>
      <c r="F2" s="1168"/>
    </row>
    <row r="3" spans="1:6" s="1175" customFormat="1" ht="15">
      <c r="A3" s="2266" t="s">
        <v>745</v>
      </c>
      <c r="B3" s="2111"/>
      <c r="C3" s="2284"/>
      <c r="D3" s="1168"/>
      <c r="E3" s="1168"/>
      <c r="F3" s="1168"/>
    </row>
    <row r="4" spans="1:6" s="1175" customFormat="1" ht="15">
      <c r="A4" s="2111"/>
      <c r="B4" s="2327"/>
      <c r="C4" s="2328"/>
      <c r="D4" s="1171"/>
      <c r="E4" s="1877"/>
      <c r="F4" s="1878"/>
    </row>
    <row r="5" spans="1:5" s="1175" customFormat="1" ht="28.5" customHeight="1">
      <c r="A5" s="3029" t="s">
        <v>200</v>
      </c>
      <c r="B5" s="3030"/>
      <c r="C5" s="3030"/>
      <c r="D5" s="3031"/>
      <c r="E5" s="3031"/>
    </row>
    <row r="6" spans="1:5" s="1175" customFormat="1" ht="22.5" customHeight="1">
      <c r="A6" s="2329" t="s">
        <v>1047</v>
      </c>
      <c r="B6" s="2330"/>
      <c r="C6" s="2330"/>
      <c r="D6" s="1905"/>
      <c r="E6" s="1905"/>
    </row>
    <row r="7" spans="1:5" ht="26.25" customHeight="1">
      <c r="A7" s="2907" t="s">
        <v>203</v>
      </c>
      <c r="B7" s="2920"/>
      <c r="C7" s="2920"/>
      <c r="D7" s="2666"/>
      <c r="E7" s="2666"/>
    </row>
    <row r="8" spans="1:3" ht="14.25">
      <c r="A8" s="2111"/>
      <c r="B8" s="2111"/>
      <c r="C8" s="2111"/>
    </row>
    <row r="9" spans="1:5" s="1834" customFormat="1" ht="45" customHeight="1">
      <c r="A9" s="2331"/>
      <c r="B9" s="2331"/>
      <c r="C9" s="2332" t="s">
        <v>90</v>
      </c>
      <c r="D9" s="1176" t="s">
        <v>449</v>
      </c>
      <c r="E9" s="1176" t="s">
        <v>556</v>
      </c>
    </row>
    <row r="10" spans="1:5" ht="15">
      <c r="A10" s="2333"/>
      <c r="B10" s="2333"/>
      <c r="C10" s="2334" t="s">
        <v>1400</v>
      </c>
      <c r="D10" s="1882" t="s">
        <v>1400</v>
      </c>
      <c r="E10" s="1882" t="s">
        <v>1400</v>
      </c>
    </row>
    <row r="11" spans="1:5" ht="15">
      <c r="A11" s="2111" t="s">
        <v>437</v>
      </c>
      <c r="B11" s="2111"/>
      <c r="C11" s="2335">
        <v>11367</v>
      </c>
      <c r="D11" s="1885">
        <v>20379</v>
      </c>
      <c r="E11" s="1971">
        <v>31746</v>
      </c>
    </row>
    <row r="12" spans="1:5" ht="15">
      <c r="A12" s="2111"/>
      <c r="B12" s="2111"/>
      <c r="C12" s="2335"/>
      <c r="D12" s="1885"/>
      <c r="E12" s="1971"/>
    </row>
    <row r="13" spans="1:5" ht="15">
      <c r="A13" s="2111" t="s">
        <v>438</v>
      </c>
      <c r="B13" s="2111"/>
      <c r="C13" s="2335">
        <v>3970</v>
      </c>
      <c r="D13" s="1885">
        <v>2382</v>
      </c>
      <c r="E13" s="1971">
        <v>6352</v>
      </c>
    </row>
    <row r="14" spans="1:5" ht="15">
      <c r="A14" s="2111" t="s">
        <v>439</v>
      </c>
      <c r="B14" s="2111"/>
      <c r="C14" s="2335">
        <v>-960</v>
      </c>
      <c r="D14" s="1885">
        <v>-2516</v>
      </c>
      <c r="E14" s="1971">
        <v>-3476</v>
      </c>
    </row>
    <row r="15" spans="1:5" ht="15">
      <c r="A15" s="2111" t="s">
        <v>440</v>
      </c>
      <c r="B15" s="2111"/>
      <c r="C15" s="2335">
        <v>-92</v>
      </c>
      <c r="D15" s="1885">
        <v>-398</v>
      </c>
      <c r="E15" s="1971">
        <v>-490</v>
      </c>
    </row>
    <row r="16" spans="1:5" ht="15">
      <c r="A16" s="2111" t="s">
        <v>442</v>
      </c>
      <c r="B16" s="2111"/>
      <c r="C16" s="2335">
        <v>914</v>
      </c>
      <c r="D16" s="1885">
        <v>311</v>
      </c>
      <c r="E16" s="1971">
        <v>1225</v>
      </c>
    </row>
    <row r="17" spans="1:5" ht="15">
      <c r="A17" s="2111" t="s">
        <v>443</v>
      </c>
      <c r="B17" s="2111"/>
      <c r="C17" s="2335">
        <v>-172</v>
      </c>
      <c r="D17" s="1885">
        <v>-337</v>
      </c>
      <c r="E17" s="1971">
        <v>-509</v>
      </c>
    </row>
    <row r="18" spans="1:5" ht="15">
      <c r="A18" s="2333"/>
      <c r="B18" s="2333"/>
      <c r="C18" s="2336"/>
      <c r="D18" s="1886"/>
      <c r="E18" s="1972"/>
    </row>
    <row r="19" spans="1:5" ht="15">
      <c r="A19" s="2111" t="s">
        <v>444</v>
      </c>
      <c r="B19" s="2111"/>
      <c r="C19" s="2335">
        <v>15027</v>
      </c>
      <c r="D19" s="1885">
        <v>19821</v>
      </c>
      <c r="E19" s="1971">
        <v>34848</v>
      </c>
    </row>
    <row r="20" spans="1:5" ht="15">
      <c r="A20" s="2111"/>
      <c r="B20" s="2111"/>
      <c r="C20" s="2335"/>
      <c r="D20" s="1885"/>
      <c r="E20" s="1971"/>
    </row>
    <row r="21" spans="1:5" ht="15">
      <c r="A21" s="2111" t="s">
        <v>438</v>
      </c>
      <c r="B21" s="2111"/>
      <c r="C21" s="2335">
        <v>2637</v>
      </c>
      <c r="D21" s="1885">
        <v>4091</v>
      </c>
      <c r="E21" s="1971">
        <v>6728</v>
      </c>
    </row>
    <row r="22" spans="1:5" ht="15">
      <c r="A22" s="2111" t="s">
        <v>439</v>
      </c>
      <c r="B22" s="2111"/>
      <c r="C22" s="2335">
        <v>-1053</v>
      </c>
      <c r="D22" s="1885">
        <v>-2799</v>
      </c>
      <c r="E22" s="1971">
        <v>-3852</v>
      </c>
    </row>
    <row r="23" spans="1:5" ht="15">
      <c r="A23" s="2111" t="s">
        <v>440</v>
      </c>
      <c r="B23" s="2111"/>
      <c r="C23" s="2335">
        <v>-161</v>
      </c>
      <c r="D23" s="1885">
        <v>-403</v>
      </c>
      <c r="E23" s="1971">
        <v>-564</v>
      </c>
    </row>
    <row r="24" spans="1:5" ht="15">
      <c r="A24" s="2111" t="s">
        <v>179</v>
      </c>
      <c r="B24" s="2111"/>
      <c r="C24" s="2335">
        <v>-6288</v>
      </c>
      <c r="D24" s="1885">
        <v>1736</v>
      </c>
      <c r="E24" s="1971">
        <v>-4552</v>
      </c>
    </row>
    <row r="25" spans="1:5" ht="15">
      <c r="A25" s="2111" t="s">
        <v>443</v>
      </c>
      <c r="B25" s="2111"/>
      <c r="C25" s="2335">
        <v>4376</v>
      </c>
      <c r="D25" s="1885">
        <v>8377</v>
      </c>
      <c r="E25" s="1971">
        <v>12753</v>
      </c>
    </row>
    <row r="26" spans="1:5" ht="14.25">
      <c r="A26" s="2333"/>
      <c r="B26" s="2111"/>
      <c r="C26" s="2336"/>
      <c r="D26" s="1886"/>
      <c r="E26" s="1886"/>
    </row>
    <row r="27" spans="1:5" ht="15.75" thickBot="1">
      <c r="A27" s="2339" t="s">
        <v>445</v>
      </c>
      <c r="B27" s="2339"/>
      <c r="C27" s="2340">
        <v>14538</v>
      </c>
      <c r="D27" s="1973">
        <v>30823</v>
      </c>
      <c r="E27" s="1973">
        <v>45361</v>
      </c>
    </row>
    <row r="28" spans="1:3" ht="14.25">
      <c r="A28" s="2111"/>
      <c r="B28" s="2111"/>
      <c r="C28" s="2111"/>
    </row>
    <row r="29" spans="1:3" ht="15">
      <c r="A29" s="2254" t="s">
        <v>900</v>
      </c>
      <c r="B29" s="2111"/>
      <c r="C29" s="2111"/>
    </row>
    <row r="30" spans="1:5" ht="58.5" customHeight="1">
      <c r="A30" s="2255" t="s">
        <v>180</v>
      </c>
      <c r="B30" s="3005" t="s">
        <v>108</v>
      </c>
      <c r="C30" s="3005"/>
      <c r="D30" s="3006"/>
      <c r="E30" s="3006"/>
    </row>
    <row r="31" spans="1:3" ht="14.25">
      <c r="A31" s="2111"/>
      <c r="B31" s="2111"/>
      <c r="C31" s="2111"/>
    </row>
    <row r="32" spans="1:3" ht="14.25">
      <c r="A32" s="2111"/>
      <c r="B32" s="2111"/>
      <c r="C32" s="2111"/>
    </row>
    <row r="33" spans="1:3" ht="14.25">
      <c r="A33" s="2111"/>
      <c r="B33" s="2111"/>
      <c r="C33" s="2111"/>
    </row>
    <row r="34" spans="1:3" ht="14.25">
      <c r="A34" s="2111"/>
      <c r="B34" s="2111"/>
      <c r="C34" s="2111"/>
    </row>
    <row r="35" spans="1:3" ht="14.25">
      <c r="A35" s="2111"/>
      <c r="B35" s="2111"/>
      <c r="C35" s="2111"/>
    </row>
    <row r="36" spans="1:3" ht="14.25">
      <c r="A36" s="2111"/>
      <c r="B36" s="2111"/>
      <c r="C36" s="2111"/>
    </row>
    <row r="37" spans="1:3" ht="14.25">
      <c r="A37" s="2111"/>
      <c r="B37" s="2111"/>
      <c r="C37" s="2111"/>
    </row>
    <row r="38" spans="1:3" ht="14.25">
      <c r="A38" s="2111"/>
      <c r="B38" s="2111"/>
      <c r="C38" s="2111"/>
    </row>
    <row r="39" spans="1:3" ht="14.25">
      <c r="A39" s="2111"/>
      <c r="B39" s="2111"/>
      <c r="C39" s="2111"/>
    </row>
    <row r="40" spans="1:3" ht="14.25">
      <c r="A40" s="2111"/>
      <c r="B40" s="2111"/>
      <c r="C40" s="2111"/>
    </row>
    <row r="41" spans="1:3" ht="14.25">
      <c r="A41" s="2111"/>
      <c r="B41" s="2111"/>
      <c r="C41" s="2111"/>
    </row>
    <row r="42" spans="1:3" ht="14.25">
      <c r="A42" s="2111"/>
      <c r="B42" s="2111"/>
      <c r="C42" s="2111"/>
    </row>
    <row r="43" spans="1:3" ht="14.25">
      <c r="A43" s="2111"/>
      <c r="B43" s="2111"/>
      <c r="C43" s="2111"/>
    </row>
    <row r="44" spans="1:3" ht="14.25">
      <c r="A44" s="2111"/>
      <c r="B44" s="2111"/>
      <c r="C44" s="2111"/>
    </row>
    <row r="45" spans="1:3" ht="14.25">
      <c r="A45" s="2111"/>
      <c r="B45" s="2111"/>
      <c r="C45" s="2111"/>
    </row>
    <row r="46" spans="1:3" ht="14.25">
      <c r="A46" s="2111"/>
      <c r="B46" s="2111"/>
      <c r="C46" s="2111"/>
    </row>
    <row r="47" spans="1:3" ht="14.25">
      <c r="A47" s="2111"/>
      <c r="B47" s="2111"/>
      <c r="C47" s="2111"/>
    </row>
    <row r="48" spans="1:3" ht="14.25">
      <c r="A48" s="2111"/>
      <c r="B48" s="2111"/>
      <c r="C48" s="2111"/>
    </row>
    <row r="49" spans="1:3" ht="14.25">
      <c r="A49" s="2111"/>
      <c r="B49" s="2111"/>
      <c r="C49" s="2111"/>
    </row>
    <row r="50" spans="1:3" ht="14.25">
      <c r="A50" s="2111"/>
      <c r="B50" s="2111"/>
      <c r="C50" s="2111"/>
    </row>
    <row r="51" spans="1:3" ht="14.25">
      <c r="A51" s="2111"/>
      <c r="B51" s="2111"/>
      <c r="C51" s="2111"/>
    </row>
    <row r="52" spans="1:3" ht="14.25">
      <c r="A52" s="2111"/>
      <c r="B52" s="2111"/>
      <c r="C52" s="2111"/>
    </row>
    <row r="53" spans="1:3" ht="14.25">
      <c r="A53" s="2111"/>
      <c r="B53" s="2111"/>
      <c r="C53" s="2111"/>
    </row>
    <row r="54" spans="1:3" ht="14.25">
      <c r="A54" s="2111"/>
      <c r="B54" s="2111"/>
      <c r="C54" s="2111"/>
    </row>
    <row r="55" spans="1:3" ht="14.25">
      <c r="A55" s="2111"/>
      <c r="B55" s="2111"/>
      <c r="C55" s="2111"/>
    </row>
    <row r="56" spans="1:3" ht="14.25">
      <c r="A56" s="2111"/>
      <c r="B56" s="2111"/>
      <c r="C56" s="2111"/>
    </row>
    <row r="57" spans="1:3" ht="14.25">
      <c r="A57" s="2111"/>
      <c r="B57" s="2111"/>
      <c r="C57" s="2111"/>
    </row>
    <row r="58" spans="1:3" ht="14.25">
      <c r="A58" s="2111"/>
      <c r="B58" s="2111"/>
      <c r="C58" s="2111"/>
    </row>
    <row r="59" spans="1:3" ht="14.25">
      <c r="A59" s="2111"/>
      <c r="B59" s="2111"/>
      <c r="C59" s="2111"/>
    </row>
    <row r="60" spans="1:3" ht="14.25">
      <c r="A60" s="2111"/>
      <c r="B60" s="2111"/>
      <c r="C60" s="2111"/>
    </row>
    <row r="61" spans="1:3" ht="14.25">
      <c r="A61" s="2111"/>
      <c r="B61" s="2111"/>
      <c r="C61" s="2111"/>
    </row>
    <row r="62" spans="1:3" ht="14.25">
      <c r="A62" s="2111"/>
      <c r="B62" s="2111"/>
      <c r="C62" s="2111"/>
    </row>
    <row r="63" spans="1:3" ht="14.25">
      <c r="A63" s="2111"/>
      <c r="B63" s="2111"/>
      <c r="C63" s="2111"/>
    </row>
    <row r="64" spans="1:3" ht="14.25">
      <c r="A64" s="2111"/>
      <c r="B64" s="2111"/>
      <c r="C64" s="2111"/>
    </row>
    <row r="65" spans="1:3" ht="14.25">
      <c r="A65" s="2111"/>
      <c r="B65" s="2111"/>
      <c r="C65" s="2111"/>
    </row>
    <row r="66" spans="1:3" ht="14.25">
      <c r="A66" s="2111"/>
      <c r="B66" s="2111"/>
      <c r="C66" s="2111"/>
    </row>
    <row r="67" spans="1:3" ht="14.25">
      <c r="A67" s="2111"/>
      <c r="B67" s="2111"/>
      <c r="C67" s="2111"/>
    </row>
    <row r="68" spans="1:3" ht="14.25">
      <c r="A68" s="2111"/>
      <c r="B68" s="2111"/>
      <c r="C68" s="2111"/>
    </row>
    <row r="69" spans="1:3" ht="14.25">
      <c r="A69" s="2111"/>
      <c r="B69" s="2111"/>
      <c r="C69" s="2111"/>
    </row>
    <row r="70" spans="1:3" ht="14.25">
      <c r="A70" s="2111"/>
      <c r="B70" s="2111"/>
      <c r="C70" s="2111"/>
    </row>
    <row r="71" spans="1:3" ht="14.25">
      <c r="A71" s="2111"/>
      <c r="B71" s="2111"/>
      <c r="C71" s="2111"/>
    </row>
    <row r="72" spans="1:3" ht="14.25">
      <c r="A72" s="2111"/>
      <c r="B72" s="2111"/>
      <c r="C72" s="2111"/>
    </row>
    <row r="73" spans="1:3" ht="14.25">
      <c r="A73" s="2111"/>
      <c r="B73" s="2111"/>
      <c r="C73" s="2111"/>
    </row>
    <row r="74" spans="1:3" ht="14.25">
      <c r="A74" s="2111"/>
      <c r="B74" s="2111"/>
      <c r="C74" s="2111"/>
    </row>
    <row r="75" spans="1:3" ht="14.25">
      <c r="A75" s="2111"/>
      <c r="B75" s="2111"/>
      <c r="C75" s="2111"/>
    </row>
    <row r="76" spans="1:3" ht="14.25">
      <c r="A76" s="2111"/>
      <c r="B76" s="2111"/>
      <c r="C76" s="2111"/>
    </row>
    <row r="77" spans="1:3" ht="14.25">
      <c r="A77" s="2111"/>
      <c r="B77" s="2111"/>
      <c r="C77" s="2111"/>
    </row>
    <row r="78" spans="1:3" ht="14.25">
      <c r="A78" s="2111"/>
      <c r="B78" s="2111"/>
      <c r="C78" s="2111"/>
    </row>
    <row r="79" spans="1:3" ht="14.25">
      <c r="A79" s="2111"/>
      <c r="B79" s="2111"/>
      <c r="C79" s="2111" t="s">
        <v>272</v>
      </c>
    </row>
    <row r="80" spans="1:3" ht="14.25">
      <c r="A80" s="2111"/>
      <c r="B80" s="2111"/>
      <c r="C80" s="2111"/>
    </row>
    <row r="81" spans="1:3" ht="14.25">
      <c r="A81" s="2111"/>
      <c r="B81" s="2111"/>
      <c r="C81" s="2111"/>
    </row>
    <row r="82" spans="1:3" ht="14.25">
      <c r="A82" s="2111"/>
      <c r="B82" s="2111"/>
      <c r="C82" s="2111"/>
    </row>
    <row r="83" spans="1:3" ht="14.25">
      <c r="A83" s="2111"/>
      <c r="B83" s="2111"/>
      <c r="C83" s="2111"/>
    </row>
    <row r="84" spans="1:3" ht="14.25">
      <c r="A84" s="2111"/>
      <c r="B84" s="2111"/>
      <c r="C84" s="2111"/>
    </row>
    <row r="85" spans="1:3" ht="14.25">
      <c r="A85" s="2111"/>
      <c r="B85" s="2111"/>
      <c r="C85" s="2111"/>
    </row>
    <row r="86" spans="1:3" ht="14.25">
      <c r="A86" s="2111"/>
      <c r="B86" s="2111"/>
      <c r="C86" s="2111"/>
    </row>
    <row r="87" spans="1:3" ht="14.25">
      <c r="A87" s="2111"/>
      <c r="B87" s="2111"/>
      <c r="C87" s="2111"/>
    </row>
    <row r="88" spans="1:3" ht="14.25">
      <c r="A88" s="2111"/>
      <c r="B88" s="2111"/>
      <c r="C88" s="2111"/>
    </row>
    <row r="89" spans="1:3" ht="14.25">
      <c r="A89" s="2111"/>
      <c r="B89" s="2111"/>
      <c r="C89" s="2111"/>
    </row>
    <row r="90" spans="1:3" ht="14.25">
      <c r="A90" s="2111"/>
      <c r="B90" s="2111"/>
      <c r="C90" s="2111"/>
    </row>
    <row r="91" spans="1:3" ht="14.25">
      <c r="A91" s="2111"/>
      <c r="B91" s="2111"/>
      <c r="C91" s="2111"/>
    </row>
    <row r="92" spans="1:3" ht="14.25">
      <c r="A92" s="2111"/>
      <c r="B92" s="2111"/>
      <c r="C92" s="2111"/>
    </row>
    <row r="93" spans="1:3" ht="14.25">
      <c r="A93" s="2111"/>
      <c r="B93" s="2111"/>
      <c r="C93" s="2111"/>
    </row>
    <row r="94" spans="1:3" ht="14.25">
      <c r="A94" s="2111"/>
      <c r="B94" s="2111"/>
      <c r="C94" s="2111"/>
    </row>
    <row r="95" spans="1:3" ht="14.25">
      <c r="A95" s="2111"/>
      <c r="B95" s="2111"/>
      <c r="C95" s="2111"/>
    </row>
    <row r="96" spans="1:3" ht="14.25">
      <c r="A96" s="2111"/>
      <c r="B96" s="2111"/>
      <c r="C96" s="2111"/>
    </row>
    <row r="97" spans="1:3" ht="14.25">
      <c r="A97" s="2111"/>
      <c r="B97" s="2111"/>
      <c r="C97" s="2111"/>
    </row>
    <row r="98" spans="1:3" ht="14.25">
      <c r="A98" s="2111"/>
      <c r="B98" s="2111"/>
      <c r="C98" s="2111"/>
    </row>
    <row r="99" spans="1:3" ht="14.25">
      <c r="A99" s="2111"/>
      <c r="B99" s="2111"/>
      <c r="C99" s="2111"/>
    </row>
    <row r="100" spans="1:3" ht="14.25">
      <c r="A100" s="2111"/>
      <c r="B100" s="2111"/>
      <c r="C100" s="2111"/>
    </row>
    <row r="101" spans="1:3" ht="14.25">
      <c r="A101" s="2111"/>
      <c r="B101" s="2111"/>
      <c r="C101" s="2111"/>
    </row>
    <row r="102" spans="1:3" ht="14.25">
      <c r="A102" s="2111"/>
      <c r="B102" s="2111"/>
      <c r="C102" s="2111"/>
    </row>
    <row r="103" spans="1:3" ht="14.25">
      <c r="A103" s="2111"/>
      <c r="B103" s="2111"/>
      <c r="C103" s="2111"/>
    </row>
    <row r="104" spans="1:3" ht="14.25">
      <c r="A104" s="2111"/>
      <c r="B104" s="2111"/>
      <c r="C104" s="2111"/>
    </row>
    <row r="105" spans="1:3" ht="14.25">
      <c r="A105" s="2111"/>
      <c r="B105" s="2111"/>
      <c r="C105" s="2111"/>
    </row>
  </sheetData>
  <sheetProtection/>
  <mergeCells count="3">
    <mergeCell ref="B30:E30"/>
    <mergeCell ref="A5:E5"/>
    <mergeCell ref="A7:E7"/>
  </mergeCells>
  <printOptions/>
  <pageMargins left="0.5905511811023623" right="0.5905511811023623" top="0.5905511811023623" bottom="0.5905511811023623" header="0.5905511811023623" footer="0.5905511811023623"/>
  <pageSetup fitToHeight="1" fitToWidth="1" horizontalDpi="600" verticalDpi="600" orientation="portrait" paperSize="9" scale="82" r:id="rId1"/>
  <headerFooter alignWithMargins="0">
    <oddFooter>&amp;R&amp;P</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F105"/>
  <sheetViews>
    <sheetView tabSelected="1" view="pageBreakPreview" zoomScale="75" zoomScaleNormal="85" zoomScaleSheetLayoutView="75" zoomScalePageLayoutView="0" workbookViewId="0" topLeftCell="A1">
      <selection activeCell="A84" sqref="A84"/>
    </sheetView>
  </sheetViews>
  <sheetFormatPr defaultColWidth="8.75390625" defaultRowHeight="14.25"/>
  <cols>
    <col min="1" max="1" width="6.00390625" style="1175" customWidth="1"/>
    <col min="2" max="2" width="54.00390625" style="1175" customWidth="1"/>
    <col min="3" max="3" width="12.00390625" style="1175" customWidth="1"/>
    <col min="4" max="4" width="14.625" style="1175" customWidth="1"/>
    <col min="5" max="6" width="12.00390625" style="1175" customWidth="1"/>
    <col min="7" max="16384" width="8.75390625" style="1175" customWidth="1"/>
  </cols>
  <sheetData>
    <row r="1" spans="1:6" ht="15">
      <c r="A1" s="2277" t="s">
        <v>1571</v>
      </c>
      <c r="B1" s="2111"/>
      <c r="C1" s="2326"/>
      <c r="D1" s="1167"/>
      <c r="E1" s="1167"/>
      <c r="F1" s="1169" t="s">
        <v>456</v>
      </c>
    </row>
    <row r="2" spans="1:6" ht="14.25">
      <c r="A2" s="2284"/>
      <c r="B2" s="2111"/>
      <c r="C2" s="2284"/>
      <c r="D2" s="1168"/>
      <c r="E2" s="1168"/>
      <c r="F2" s="1168"/>
    </row>
    <row r="3" spans="1:6" ht="15">
      <c r="A3" s="2266" t="s">
        <v>745</v>
      </c>
      <c r="B3" s="2111"/>
      <c r="C3" s="2284"/>
      <c r="D3" s="1168"/>
      <c r="E3" s="1168"/>
      <c r="F3" s="1168"/>
    </row>
    <row r="4" spans="1:6" ht="15">
      <c r="A4" s="2327"/>
      <c r="B4" s="2111"/>
      <c r="C4" s="2328"/>
      <c r="D4" s="1171"/>
      <c r="E4" s="1877"/>
      <c r="F4" s="1878"/>
    </row>
    <row r="5" spans="1:6" ht="28.5" customHeight="1">
      <c r="A5" s="3029" t="s">
        <v>200</v>
      </c>
      <c r="B5" s="3029"/>
      <c r="C5" s="3029"/>
      <c r="D5" s="3040"/>
      <c r="E5" s="3040"/>
      <c r="F5" s="3040"/>
    </row>
    <row r="6" spans="1:5" ht="22.5" customHeight="1">
      <c r="A6" s="2329" t="s">
        <v>575</v>
      </c>
      <c r="B6" s="2330"/>
      <c r="C6" s="2330"/>
      <c r="D6" s="1905"/>
      <c r="E6" s="1905"/>
    </row>
    <row r="7" spans="1:6" ht="27.75" customHeight="1">
      <c r="A7" s="2907" t="s">
        <v>204</v>
      </c>
      <c r="B7" s="2920"/>
      <c r="C7" s="2920"/>
      <c r="D7" s="2666"/>
      <c r="E7" s="2666"/>
      <c r="F7" s="2666"/>
    </row>
    <row r="8" spans="1:3" ht="14.25">
      <c r="A8" s="2111"/>
      <c r="B8" s="2111"/>
      <c r="C8" s="2111"/>
    </row>
    <row r="9" spans="1:6" s="1170" customFormat="1" ht="30">
      <c r="A9" s="2331"/>
      <c r="B9" s="2331"/>
      <c r="C9" s="2332" t="s">
        <v>974</v>
      </c>
      <c r="D9" s="1176" t="s">
        <v>89</v>
      </c>
      <c r="E9" s="1176" t="s">
        <v>789</v>
      </c>
      <c r="F9" s="1176" t="s">
        <v>556</v>
      </c>
    </row>
    <row r="10" spans="1:6" ht="15">
      <c r="A10" s="2333"/>
      <c r="B10" s="2333"/>
      <c r="C10" s="2334" t="s">
        <v>1400</v>
      </c>
      <c r="D10" s="1882" t="s">
        <v>1400</v>
      </c>
      <c r="E10" s="1882" t="s">
        <v>1400</v>
      </c>
      <c r="F10" s="1882" t="s">
        <v>1400</v>
      </c>
    </row>
    <row r="11" spans="1:6" ht="15">
      <c r="A11" s="2111" t="s">
        <v>437</v>
      </c>
      <c r="B11" s="2111"/>
      <c r="C11" s="2335">
        <v>5500</v>
      </c>
      <c r="D11" s="1883">
        <v>4134</v>
      </c>
      <c r="E11" s="1883">
        <v>3255</v>
      </c>
      <c r="F11" s="1971">
        <v>12889</v>
      </c>
    </row>
    <row r="12" spans="1:6" ht="15">
      <c r="A12" s="2111"/>
      <c r="B12" s="2111"/>
      <c r="C12" s="2335"/>
      <c r="D12" s="1883"/>
      <c r="E12" s="1883"/>
      <c r="F12" s="1971"/>
    </row>
    <row r="13" spans="1:6" ht="15">
      <c r="A13" s="2111" t="s">
        <v>438</v>
      </c>
      <c r="B13" s="2111"/>
      <c r="C13" s="2335">
        <v>860</v>
      </c>
      <c r="D13" s="1883">
        <v>2457</v>
      </c>
      <c r="E13" s="1883">
        <v>641</v>
      </c>
      <c r="F13" s="1971">
        <v>3958</v>
      </c>
    </row>
    <row r="14" spans="1:6" ht="15">
      <c r="A14" s="2111" t="s">
        <v>439</v>
      </c>
      <c r="B14" s="2111"/>
      <c r="C14" s="2335">
        <v>-146</v>
      </c>
      <c r="D14" s="1883">
        <v>-689</v>
      </c>
      <c r="E14" s="1883">
        <v>-197</v>
      </c>
      <c r="F14" s="1971">
        <v>-1032</v>
      </c>
    </row>
    <row r="15" spans="1:6" ht="15">
      <c r="A15" s="2111" t="s">
        <v>440</v>
      </c>
      <c r="B15" s="2111"/>
      <c r="C15" s="2335">
        <v>-183</v>
      </c>
      <c r="D15" s="1883">
        <v>-52</v>
      </c>
      <c r="E15" s="1883">
        <v>-160</v>
      </c>
      <c r="F15" s="1971">
        <v>-395</v>
      </c>
    </row>
    <row r="16" spans="1:6" ht="15">
      <c r="A16" s="2111" t="s">
        <v>447</v>
      </c>
      <c r="B16" s="2111"/>
      <c r="C16" s="2335">
        <v>-21</v>
      </c>
      <c r="D16" s="1883" t="s">
        <v>1407</v>
      </c>
      <c r="E16" s="1883" t="s">
        <v>1407</v>
      </c>
      <c r="F16" s="1971">
        <v>-21</v>
      </c>
    </row>
    <row r="17" spans="1:6" ht="15">
      <c r="A17" s="2111" t="s">
        <v>442</v>
      </c>
      <c r="B17" s="2111"/>
      <c r="C17" s="2335">
        <v>441</v>
      </c>
      <c r="D17" s="1883">
        <v>914</v>
      </c>
      <c r="E17" s="1883">
        <v>103</v>
      </c>
      <c r="F17" s="1971">
        <v>1458</v>
      </c>
    </row>
    <row r="18" spans="1:6" ht="15">
      <c r="A18" s="2111" t="s">
        <v>443</v>
      </c>
      <c r="B18" s="2111"/>
      <c r="C18" s="2335">
        <v>96</v>
      </c>
      <c r="D18" s="1883">
        <v>207</v>
      </c>
      <c r="E18" s="1883">
        <v>19</v>
      </c>
      <c r="F18" s="1971">
        <v>322</v>
      </c>
    </row>
    <row r="19" spans="1:6" ht="15">
      <c r="A19" s="2333"/>
      <c r="B19" s="2333"/>
      <c r="C19" s="2336"/>
      <c r="D19" s="1884"/>
      <c r="E19" s="1884"/>
      <c r="F19" s="1972"/>
    </row>
    <row r="20" spans="1:6" ht="15">
      <c r="A20" s="2111" t="s">
        <v>444</v>
      </c>
      <c r="B20" s="2111"/>
      <c r="C20" s="2335">
        <v>6547</v>
      </c>
      <c r="D20" s="1883">
        <v>6971</v>
      </c>
      <c r="E20" s="1883">
        <v>3661</v>
      </c>
      <c r="F20" s="1971">
        <v>17179</v>
      </c>
    </row>
    <row r="21" spans="1:6" ht="15">
      <c r="A21" s="2111"/>
      <c r="B21" s="2111"/>
      <c r="C21" s="2335"/>
      <c r="D21" s="1883"/>
      <c r="E21" s="1883"/>
      <c r="F21" s="1971"/>
    </row>
    <row r="22" spans="1:6" ht="15">
      <c r="A22" s="2111" t="s">
        <v>448</v>
      </c>
      <c r="B22" s="2111"/>
      <c r="C22" s="2335">
        <v>1038</v>
      </c>
      <c r="D22" s="1883">
        <v>2261</v>
      </c>
      <c r="E22" s="1883">
        <v>863</v>
      </c>
      <c r="F22" s="1971">
        <v>4162</v>
      </c>
    </row>
    <row r="23" spans="1:6" ht="15">
      <c r="A23" s="2111" t="s">
        <v>439</v>
      </c>
      <c r="B23" s="2111"/>
      <c r="C23" s="2335">
        <v>-354</v>
      </c>
      <c r="D23" s="1883">
        <v>-614</v>
      </c>
      <c r="E23" s="1883">
        <v>-223</v>
      </c>
      <c r="F23" s="1971">
        <v>-1191</v>
      </c>
    </row>
    <row r="24" spans="1:6" ht="15">
      <c r="A24" s="2111" t="s">
        <v>440</v>
      </c>
      <c r="B24" s="2111"/>
      <c r="C24" s="2335">
        <v>-181</v>
      </c>
      <c r="D24" s="1883">
        <v>-14</v>
      </c>
      <c r="E24" s="1883">
        <v>-159</v>
      </c>
      <c r="F24" s="1971">
        <v>-354</v>
      </c>
    </row>
    <row r="25" spans="1:6" ht="15">
      <c r="A25" s="2111" t="s">
        <v>441</v>
      </c>
      <c r="B25" s="2111"/>
      <c r="C25" s="2335">
        <v>-23</v>
      </c>
      <c r="D25" s="1883" t="s">
        <v>1407</v>
      </c>
      <c r="E25" s="1883" t="s">
        <v>1407</v>
      </c>
      <c r="F25" s="1971">
        <v>-23</v>
      </c>
    </row>
    <row r="26" spans="1:6" ht="15">
      <c r="A26" s="2111" t="s">
        <v>174</v>
      </c>
      <c r="B26" s="2111"/>
      <c r="C26" s="2335">
        <v>-1320</v>
      </c>
      <c r="D26" s="1883">
        <v>-3158</v>
      </c>
      <c r="E26" s="1883">
        <v>185</v>
      </c>
      <c r="F26" s="1971">
        <v>-4293</v>
      </c>
    </row>
    <row r="27" spans="1:6" ht="15" customHeight="1">
      <c r="A27" s="2337" t="s">
        <v>443</v>
      </c>
      <c r="B27" s="2111"/>
      <c r="C27" s="2338">
        <v>2387</v>
      </c>
      <c r="D27" s="1949">
        <v>1774</v>
      </c>
      <c r="E27" s="1949">
        <v>1428</v>
      </c>
      <c r="F27" s="1976">
        <v>5589</v>
      </c>
    </row>
    <row r="28" spans="1:6" ht="15" customHeight="1">
      <c r="A28" s="2337"/>
      <c r="B28" s="2111"/>
      <c r="C28" s="2338"/>
      <c r="D28" s="1949"/>
      <c r="E28" s="1949"/>
      <c r="F28" s="1976"/>
    </row>
    <row r="29" spans="1:6" s="918" customFormat="1" ht="15.75" thickBot="1">
      <c r="A29" s="2339" t="s">
        <v>445</v>
      </c>
      <c r="B29" s="2339"/>
      <c r="C29" s="2340">
        <v>8094</v>
      </c>
      <c r="D29" s="1973">
        <v>7220</v>
      </c>
      <c r="E29" s="1973">
        <v>5755</v>
      </c>
      <c r="F29" s="1973">
        <v>21069</v>
      </c>
    </row>
    <row r="30" spans="1:3" ht="14.25">
      <c r="A30" s="2111"/>
      <c r="B30" s="2111"/>
      <c r="C30" s="2111"/>
    </row>
    <row r="31" spans="1:3" ht="15">
      <c r="A31" s="2254" t="s">
        <v>900</v>
      </c>
      <c r="B31" s="2111"/>
      <c r="C31" s="2111"/>
    </row>
    <row r="32" spans="1:6" ht="42" customHeight="1">
      <c r="A32" s="2255" t="s">
        <v>175</v>
      </c>
      <c r="B32" s="3005" t="s">
        <v>91</v>
      </c>
      <c r="C32" s="3005"/>
      <c r="D32" s="3037"/>
      <c r="E32" s="3037"/>
      <c r="F32" s="3037"/>
    </row>
    <row r="33" spans="1:3" ht="14.25">
      <c r="A33" s="2111"/>
      <c r="B33" s="2111"/>
      <c r="C33" s="2111"/>
    </row>
    <row r="34" spans="1:3" ht="14.25">
      <c r="A34" s="2111"/>
      <c r="B34" s="2111"/>
      <c r="C34" s="2111"/>
    </row>
    <row r="35" spans="1:3" ht="14.25">
      <c r="A35" s="2111"/>
      <c r="B35" s="2111"/>
      <c r="C35" s="2111"/>
    </row>
    <row r="36" spans="1:3" ht="14.25">
      <c r="A36" s="2111"/>
      <c r="B36" s="2111"/>
      <c r="C36" s="2111"/>
    </row>
    <row r="37" spans="1:3" ht="14.25">
      <c r="A37" s="2111"/>
      <c r="B37" s="2111"/>
      <c r="C37" s="2111"/>
    </row>
    <row r="38" spans="1:3" ht="14.25">
      <c r="A38" s="2111"/>
      <c r="B38" s="2111"/>
      <c r="C38" s="2111"/>
    </row>
    <row r="39" spans="1:3" ht="14.25">
      <c r="A39" s="2111"/>
      <c r="B39" s="2111"/>
      <c r="C39" s="2111"/>
    </row>
    <row r="40" spans="1:3" ht="14.25">
      <c r="A40" s="2111"/>
      <c r="B40" s="2111"/>
      <c r="C40" s="2111"/>
    </row>
    <row r="41" spans="1:3" ht="14.25">
      <c r="A41" s="2111"/>
      <c r="B41" s="2111"/>
      <c r="C41" s="2111"/>
    </row>
    <row r="42" spans="1:3" ht="14.25">
      <c r="A42" s="2111"/>
      <c r="B42" s="2111"/>
      <c r="C42" s="2111"/>
    </row>
    <row r="43" spans="1:3" ht="14.25">
      <c r="A43" s="2111"/>
      <c r="B43" s="2111"/>
      <c r="C43" s="2111"/>
    </row>
    <row r="44" spans="1:3" ht="14.25">
      <c r="A44" s="2111"/>
      <c r="B44" s="2111"/>
      <c r="C44" s="2111"/>
    </row>
    <row r="45" spans="1:3" ht="14.25">
      <c r="A45" s="2111"/>
      <c r="B45" s="2111"/>
      <c r="C45" s="2111"/>
    </row>
    <row r="46" spans="1:3" ht="14.25">
      <c r="A46" s="2111"/>
      <c r="B46" s="2111"/>
      <c r="C46" s="2111"/>
    </row>
    <row r="47" spans="1:3" ht="14.25">
      <c r="A47" s="2111"/>
      <c r="B47" s="2111"/>
      <c r="C47" s="2111"/>
    </row>
    <row r="48" spans="1:3" ht="14.25">
      <c r="A48" s="2111"/>
      <c r="B48" s="2111"/>
      <c r="C48" s="2111"/>
    </row>
    <row r="49" spans="1:3" ht="14.25">
      <c r="A49" s="2111"/>
      <c r="B49" s="2111"/>
      <c r="C49" s="2111"/>
    </row>
    <row r="50" spans="1:3" ht="14.25">
      <c r="A50" s="2111"/>
      <c r="B50" s="2111"/>
      <c r="C50" s="2111"/>
    </row>
    <row r="51" spans="1:3" ht="14.25">
      <c r="A51" s="2111"/>
      <c r="B51" s="2111"/>
      <c r="C51" s="2111"/>
    </row>
    <row r="52" spans="1:3" ht="14.25">
      <c r="A52" s="2111"/>
      <c r="B52" s="2111"/>
      <c r="C52" s="2111"/>
    </row>
    <row r="53" spans="1:3" ht="14.25">
      <c r="A53" s="2111"/>
      <c r="B53" s="2111"/>
      <c r="C53" s="2111"/>
    </row>
    <row r="54" spans="1:3" ht="14.25">
      <c r="A54" s="2111"/>
      <c r="B54" s="2111"/>
      <c r="C54" s="2111"/>
    </row>
    <row r="55" spans="1:3" ht="14.25">
      <c r="A55" s="2111"/>
      <c r="B55" s="2111"/>
      <c r="C55" s="2111"/>
    </row>
    <row r="56" spans="1:3" ht="14.25">
      <c r="A56" s="2111"/>
      <c r="B56" s="2111"/>
      <c r="C56" s="2111"/>
    </row>
    <row r="57" spans="1:3" ht="14.25">
      <c r="A57" s="2111"/>
      <c r="B57" s="2111"/>
      <c r="C57" s="2111"/>
    </row>
    <row r="58" spans="1:3" ht="14.25">
      <c r="A58" s="2111"/>
      <c r="B58" s="2111"/>
      <c r="C58" s="2111"/>
    </row>
    <row r="59" spans="1:3" ht="14.25">
      <c r="A59" s="2111"/>
      <c r="B59" s="2111"/>
      <c r="C59" s="2111"/>
    </row>
    <row r="60" spans="1:3" ht="14.25">
      <c r="A60" s="2111"/>
      <c r="B60" s="2111"/>
      <c r="C60" s="2111"/>
    </row>
    <row r="61" spans="1:3" ht="14.25">
      <c r="A61" s="2111"/>
      <c r="B61" s="2111"/>
      <c r="C61" s="2111"/>
    </row>
    <row r="62" spans="1:3" ht="14.25">
      <c r="A62" s="2111"/>
      <c r="B62" s="2111"/>
      <c r="C62" s="2111"/>
    </row>
    <row r="63" spans="1:3" ht="14.25">
      <c r="A63" s="2111"/>
      <c r="B63" s="2111"/>
      <c r="C63" s="2111"/>
    </row>
    <row r="64" spans="1:3" ht="14.25">
      <c r="A64" s="2111"/>
      <c r="B64" s="2111"/>
      <c r="C64" s="2111"/>
    </row>
    <row r="65" spans="1:3" ht="14.25">
      <c r="A65" s="2111"/>
      <c r="B65" s="2111"/>
      <c r="C65" s="2111"/>
    </row>
    <row r="66" spans="1:3" ht="14.25">
      <c r="A66" s="2111"/>
      <c r="B66" s="2111"/>
      <c r="C66" s="2111"/>
    </row>
    <row r="67" spans="1:3" ht="14.25">
      <c r="A67" s="2111"/>
      <c r="B67" s="2111"/>
      <c r="C67" s="2111"/>
    </row>
    <row r="68" spans="1:3" ht="14.25">
      <c r="A68" s="2111"/>
      <c r="B68" s="2111"/>
      <c r="C68" s="2111"/>
    </row>
    <row r="69" spans="1:3" ht="14.25">
      <c r="A69" s="2111"/>
      <c r="B69" s="2111"/>
      <c r="C69" s="2111"/>
    </row>
    <row r="70" spans="1:3" ht="14.25">
      <c r="A70" s="2111"/>
      <c r="B70" s="2111"/>
      <c r="C70" s="2111"/>
    </row>
    <row r="71" spans="1:3" ht="14.25">
      <c r="A71" s="2111"/>
      <c r="B71" s="2111"/>
      <c r="C71" s="2111"/>
    </row>
    <row r="72" spans="1:3" ht="14.25">
      <c r="A72" s="2111"/>
      <c r="B72" s="2111"/>
      <c r="C72" s="2111"/>
    </row>
    <row r="73" spans="1:3" ht="14.25">
      <c r="A73" s="2111"/>
      <c r="B73" s="2111"/>
      <c r="C73" s="2111"/>
    </row>
    <row r="74" spans="1:3" ht="14.25">
      <c r="A74" s="2111"/>
      <c r="B74" s="2111"/>
      <c r="C74" s="2111"/>
    </row>
    <row r="75" spans="1:3" ht="14.25">
      <c r="A75" s="2111"/>
      <c r="B75" s="2111"/>
      <c r="C75" s="2111"/>
    </row>
    <row r="76" spans="1:3" ht="14.25">
      <c r="A76" s="2111"/>
      <c r="B76" s="2111"/>
      <c r="C76" s="2111"/>
    </row>
    <row r="77" spans="1:3" ht="14.25">
      <c r="A77" s="2111"/>
      <c r="B77" s="2111"/>
      <c r="C77" s="2111"/>
    </row>
    <row r="78" spans="1:3" ht="14.25">
      <c r="A78" s="2111"/>
      <c r="B78" s="2111"/>
      <c r="C78" s="2111"/>
    </row>
    <row r="79" spans="1:3" ht="14.25">
      <c r="A79" s="2111"/>
      <c r="B79" s="2111"/>
      <c r="C79" s="2111" t="s">
        <v>272</v>
      </c>
    </row>
    <row r="80" spans="1:3" ht="14.25">
      <c r="A80" s="2111"/>
      <c r="B80" s="2111"/>
      <c r="C80" s="2111"/>
    </row>
    <row r="81" spans="1:3" ht="14.25">
      <c r="A81" s="2111"/>
      <c r="B81" s="2111"/>
      <c r="C81" s="2111"/>
    </row>
    <row r="82" spans="1:3" ht="14.25">
      <c r="A82" s="2111"/>
      <c r="B82" s="2111"/>
      <c r="C82" s="2111"/>
    </row>
    <row r="83" spans="1:3" ht="14.25">
      <c r="A83" s="2111"/>
      <c r="B83" s="2111"/>
      <c r="C83" s="2111"/>
    </row>
    <row r="84" spans="1:3" ht="14.25">
      <c r="A84" s="2111"/>
      <c r="B84" s="2111"/>
      <c r="C84" s="2111"/>
    </row>
    <row r="85" spans="1:3" ht="14.25">
      <c r="A85" s="2111"/>
      <c r="B85" s="2111"/>
      <c r="C85" s="2111"/>
    </row>
    <row r="86" spans="1:3" ht="14.25">
      <c r="A86" s="2111"/>
      <c r="B86" s="2111"/>
      <c r="C86" s="2111"/>
    </row>
    <row r="87" spans="1:3" ht="14.25">
      <c r="A87" s="2111"/>
      <c r="B87" s="2111"/>
      <c r="C87" s="2111"/>
    </row>
    <row r="88" spans="1:3" ht="14.25">
      <c r="A88" s="2111"/>
      <c r="B88" s="2111"/>
      <c r="C88" s="2111"/>
    </row>
    <row r="89" spans="1:3" ht="14.25">
      <c r="A89" s="2111"/>
      <c r="B89" s="2111"/>
      <c r="C89" s="2111"/>
    </row>
    <row r="90" spans="1:3" ht="14.25">
      <c r="A90" s="2111"/>
      <c r="B90" s="2111"/>
      <c r="C90" s="2111"/>
    </row>
    <row r="91" spans="1:3" ht="14.25">
      <c r="A91" s="2111"/>
      <c r="B91" s="2111"/>
      <c r="C91" s="2111"/>
    </row>
    <row r="92" spans="1:3" ht="14.25">
      <c r="A92" s="2111"/>
      <c r="B92" s="2111"/>
      <c r="C92" s="2111"/>
    </row>
    <row r="93" spans="1:3" ht="14.25">
      <c r="A93" s="2111"/>
      <c r="B93" s="2111"/>
      <c r="C93" s="2111"/>
    </row>
    <row r="94" spans="1:3" ht="14.25">
      <c r="A94" s="2111"/>
      <c r="B94" s="2111"/>
      <c r="C94" s="2111"/>
    </row>
    <row r="95" spans="1:3" ht="14.25">
      <c r="A95" s="2111"/>
      <c r="B95" s="2111"/>
      <c r="C95" s="2111"/>
    </row>
    <row r="96" spans="1:3" ht="14.25">
      <c r="A96" s="2111"/>
      <c r="B96" s="2111"/>
      <c r="C96" s="2111"/>
    </row>
    <row r="97" spans="1:3" ht="14.25">
      <c r="A97" s="2111"/>
      <c r="B97" s="2111"/>
      <c r="C97" s="2111"/>
    </row>
    <row r="98" spans="1:3" ht="14.25">
      <c r="A98" s="2111"/>
      <c r="B98" s="2111"/>
      <c r="C98" s="2111"/>
    </row>
    <row r="99" spans="1:3" ht="14.25">
      <c r="A99" s="2111"/>
      <c r="B99" s="2111"/>
      <c r="C99" s="2111"/>
    </row>
    <row r="100" spans="1:3" ht="14.25">
      <c r="A100" s="2111"/>
      <c r="B100" s="2111"/>
      <c r="C100" s="2111"/>
    </row>
    <row r="101" spans="1:3" ht="14.25">
      <c r="A101" s="2111"/>
      <c r="B101" s="2111"/>
      <c r="C101" s="2111"/>
    </row>
    <row r="102" spans="1:3" ht="14.25">
      <c r="A102" s="2111"/>
      <c r="B102" s="2111"/>
      <c r="C102" s="2111"/>
    </row>
    <row r="103" spans="1:3" ht="14.25">
      <c r="A103" s="2111"/>
      <c r="B103" s="2111"/>
      <c r="C103" s="2111"/>
    </row>
    <row r="104" spans="1:3" ht="14.25">
      <c r="A104" s="2111"/>
      <c r="B104" s="2111"/>
      <c r="C104" s="2111"/>
    </row>
    <row r="105" spans="1:3" ht="14.25">
      <c r="A105" s="2111"/>
      <c r="B105" s="2111"/>
      <c r="C105" s="2111"/>
    </row>
  </sheetData>
  <sheetProtection/>
  <mergeCells count="3">
    <mergeCell ref="B32:F32"/>
    <mergeCell ref="A5:F5"/>
    <mergeCell ref="A7:F7"/>
  </mergeCells>
  <printOptions/>
  <pageMargins left="0.5905511811023623" right="0.5905511811023623" top="0.5905511811023623" bottom="0.5905511811023623" header="0.5905511811023623" footer="0.5905511811023623"/>
  <pageSetup fitToHeight="1" fitToWidth="1" horizontalDpi="600" verticalDpi="600" orientation="portrait" paperSize="9" scale="75" r:id="rId1"/>
  <headerFooter alignWithMargins="0">
    <oddFooter>&amp;R&amp;P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R105"/>
  <sheetViews>
    <sheetView showGridLines="0" tabSelected="1" view="pageBreakPreview" zoomScale="75" zoomScaleNormal="75" zoomScaleSheetLayoutView="75" zoomScalePageLayoutView="0" workbookViewId="0" topLeftCell="A48">
      <selection activeCell="A84" sqref="A84"/>
    </sheetView>
  </sheetViews>
  <sheetFormatPr defaultColWidth="8.00390625" defaultRowHeight="14.25"/>
  <cols>
    <col min="1" max="1" width="6.25390625" style="4" customWidth="1"/>
    <col min="2" max="2" width="19.75390625" style="4" customWidth="1"/>
    <col min="3" max="3" width="9.875" style="4" customWidth="1"/>
    <col min="4" max="5" width="10.00390625" style="4" customWidth="1"/>
    <col min="6" max="6" width="1.625" style="4" customWidth="1"/>
    <col min="7" max="7" width="10.25390625" style="4" customWidth="1"/>
    <col min="8" max="8" width="9.75390625" style="4" customWidth="1"/>
    <col min="9" max="9" width="8.75390625" style="4" customWidth="1"/>
    <col min="10" max="10" width="1.875" style="4" customWidth="1"/>
    <col min="11" max="11" width="9.25390625" style="4" customWidth="1"/>
    <col min="12" max="12" width="9.00390625" style="4" customWidth="1"/>
    <col min="13" max="13" width="8.00390625" style="4" customWidth="1"/>
    <col min="14" max="14" width="1.75390625" style="4" customWidth="1"/>
    <col min="15" max="15" width="7.375" style="4" customWidth="1"/>
    <col min="16" max="16384" width="8.00390625" style="4" customWidth="1"/>
  </cols>
  <sheetData>
    <row r="1" spans="1:15" ht="12.75">
      <c r="A1" s="2304" t="s">
        <v>1571</v>
      </c>
      <c r="B1" s="2305"/>
      <c r="C1" s="2305"/>
      <c r="D1" s="208"/>
      <c r="E1" s="2"/>
      <c r="F1" s="2"/>
      <c r="G1" s="2"/>
      <c r="H1" s="2"/>
      <c r="I1" s="2"/>
      <c r="L1" s="19"/>
      <c r="O1" s="102" t="s">
        <v>1079</v>
      </c>
    </row>
    <row r="2" spans="1:4" ht="12.75">
      <c r="A2" s="2160"/>
      <c r="B2" s="2160"/>
      <c r="C2" s="2160"/>
      <c r="D2" s="14"/>
    </row>
    <row r="3" spans="1:4" ht="12.75">
      <c r="A3" s="2159" t="s">
        <v>745</v>
      </c>
      <c r="B3" s="2159"/>
      <c r="C3" s="2159"/>
      <c r="D3" s="1860"/>
    </row>
    <row r="4" spans="1:4" ht="12.75">
      <c r="A4" s="2161"/>
      <c r="B4" s="2161"/>
      <c r="C4" s="2161"/>
      <c r="D4" s="1861"/>
    </row>
    <row r="5" spans="1:4" ht="12.75">
      <c r="A5" s="2218" t="s">
        <v>1110</v>
      </c>
      <c r="B5" s="2218"/>
      <c r="C5" s="2218"/>
      <c r="D5" s="1862"/>
    </row>
    <row r="6" spans="1:4" ht="12.75">
      <c r="A6" s="2218"/>
      <c r="B6" s="2218"/>
      <c r="C6" s="2218"/>
      <c r="D6" s="1862"/>
    </row>
    <row r="7" spans="1:10" ht="12.75">
      <c r="A7" s="2210" t="s">
        <v>816</v>
      </c>
      <c r="B7" s="2159"/>
      <c r="C7" s="2159"/>
      <c r="D7" s="1"/>
      <c r="G7" s="36"/>
      <c r="J7" s="213"/>
    </row>
    <row r="8" spans="1:4" ht="12.75">
      <c r="A8" s="2160"/>
      <c r="B8" s="2218"/>
      <c r="C8" s="2218"/>
      <c r="D8" s="1862"/>
    </row>
    <row r="9" spans="1:15" s="17" customFormat="1" ht="14.25">
      <c r="A9" s="3016" t="s">
        <v>969</v>
      </c>
      <c r="B9" s="3016"/>
      <c r="C9" s="2952"/>
      <c r="D9" s="2688"/>
      <c r="E9" s="2688"/>
      <c r="F9" s="2688"/>
      <c r="G9" s="2688"/>
      <c r="H9" s="2688"/>
      <c r="I9" s="2688"/>
      <c r="J9" s="2688"/>
      <c r="K9" s="2688"/>
      <c r="L9" s="2688"/>
      <c r="M9" s="2688"/>
      <c r="N9" s="2688"/>
      <c r="O9" s="2688"/>
    </row>
    <row r="10" spans="1:10" s="17" customFormat="1" ht="6" customHeight="1">
      <c r="A10" s="2160"/>
      <c r="B10" s="2160"/>
      <c r="C10" s="2160"/>
      <c r="G10" s="44"/>
      <c r="J10" s="44"/>
    </row>
    <row r="11" spans="1:14" ht="38.25">
      <c r="A11" s="2159"/>
      <c r="B11" s="2159"/>
      <c r="C11" s="2160"/>
      <c r="H11" s="397" t="s">
        <v>854</v>
      </c>
      <c r="I11" s="397" t="s">
        <v>1047</v>
      </c>
      <c r="J11" s="397"/>
      <c r="K11" s="397" t="s">
        <v>575</v>
      </c>
      <c r="L11" s="217"/>
      <c r="N11" s="213"/>
    </row>
    <row r="12" spans="1:14" ht="12.75">
      <c r="A12" s="2159"/>
      <c r="B12" s="2159"/>
      <c r="C12" s="2160"/>
      <c r="H12" s="397" t="s">
        <v>232</v>
      </c>
      <c r="I12" s="397" t="s">
        <v>233</v>
      </c>
      <c r="J12" s="397"/>
      <c r="K12" s="397" t="s">
        <v>234</v>
      </c>
      <c r="L12" s="397" t="s">
        <v>556</v>
      </c>
      <c r="N12" s="213"/>
    </row>
    <row r="13" spans="1:14" ht="14.25">
      <c r="A13" s="3041"/>
      <c r="B13" s="3042"/>
      <c r="C13" s="2212"/>
      <c r="D13" s="29"/>
      <c r="E13" s="29"/>
      <c r="F13" s="29"/>
      <c r="G13" s="29"/>
      <c r="H13" s="220" t="s">
        <v>1400</v>
      </c>
      <c r="I13" s="220" t="s">
        <v>1400</v>
      </c>
      <c r="J13" s="220"/>
      <c r="K13" s="220" t="s">
        <v>1400</v>
      </c>
      <c r="L13" s="220" t="s">
        <v>1400</v>
      </c>
      <c r="N13" s="213"/>
    </row>
    <row r="14" spans="1:14" ht="12.75">
      <c r="A14" s="2159"/>
      <c r="B14" s="2159"/>
      <c r="C14" s="2160"/>
      <c r="H14" s="117"/>
      <c r="I14" s="117"/>
      <c r="J14" s="117"/>
      <c r="K14" s="13"/>
      <c r="L14" s="1863"/>
      <c r="N14" s="213"/>
    </row>
    <row r="15" spans="1:14" ht="18.75" customHeight="1">
      <c r="A15" s="2977" t="s">
        <v>80</v>
      </c>
      <c r="B15" s="2914"/>
      <c r="C15" s="2914"/>
      <c r="D15" s="2662"/>
      <c r="E15" s="2662"/>
      <c r="F15" s="2662"/>
      <c r="G15" s="2662"/>
      <c r="H15" s="1864">
        <v>72756</v>
      </c>
      <c r="I15" s="1864">
        <v>42476</v>
      </c>
      <c r="J15" s="1864"/>
      <c r="K15" s="1864">
        <v>20798</v>
      </c>
      <c r="L15" s="1865">
        <v>136030</v>
      </c>
      <c r="N15" s="213"/>
    </row>
    <row r="16" spans="1:14" ht="15" customHeight="1">
      <c r="A16" s="2977" t="s">
        <v>970</v>
      </c>
      <c r="B16" s="2914"/>
      <c r="C16" s="2914"/>
      <c r="D16" s="2662"/>
      <c r="E16" s="2662"/>
      <c r="F16" s="2662"/>
      <c r="G16" s="2662"/>
      <c r="H16" s="1864">
        <v>23367</v>
      </c>
      <c r="I16" s="217" t="s">
        <v>1407</v>
      </c>
      <c r="J16" s="217"/>
      <c r="K16" s="217">
        <v>79</v>
      </c>
      <c r="L16" s="1865">
        <v>23446</v>
      </c>
      <c r="N16" s="213"/>
    </row>
    <row r="17" spans="1:14" ht="15.75" customHeight="1">
      <c r="A17" s="2977" t="s">
        <v>971</v>
      </c>
      <c r="B17" s="2914"/>
      <c r="C17" s="2914"/>
      <c r="D17" s="2662"/>
      <c r="E17" s="2662"/>
      <c r="F17" s="2662"/>
      <c r="G17" s="2662"/>
      <c r="H17" s="1864">
        <v>11584</v>
      </c>
      <c r="I17" s="1864">
        <v>2885</v>
      </c>
      <c r="J17" s="1864"/>
      <c r="K17" s="217">
        <v>32</v>
      </c>
      <c r="L17" s="1865">
        <v>14501</v>
      </c>
      <c r="N17" s="213"/>
    </row>
    <row r="18" spans="1:14" ht="5.25" customHeight="1">
      <c r="A18" s="3041"/>
      <c r="B18" s="3041"/>
      <c r="C18" s="2160"/>
      <c r="H18" s="1864"/>
      <c r="I18" s="1864"/>
      <c r="J18" s="1864"/>
      <c r="K18" s="217"/>
      <c r="L18" s="1865"/>
      <c r="N18" s="213"/>
    </row>
    <row r="19" spans="1:14" ht="15" customHeight="1">
      <c r="A19" s="3041"/>
      <c r="B19" s="3042"/>
      <c r="C19" s="2306"/>
      <c r="D19" s="143"/>
      <c r="E19" s="143"/>
      <c r="F19" s="143"/>
      <c r="G19" s="143"/>
      <c r="H19" s="1866">
        <f>SUM(H15:H17)</f>
        <v>107707</v>
      </c>
      <c r="I19" s="1866">
        <f>SUM(I15:I17)</f>
        <v>45361</v>
      </c>
      <c r="J19" s="1866"/>
      <c r="K19" s="1866">
        <f>SUM(K15:K17)</f>
        <v>20909</v>
      </c>
      <c r="L19" s="1866">
        <f>SUM(L15:L17)</f>
        <v>173977</v>
      </c>
      <c r="N19" s="213"/>
    </row>
    <row r="20" spans="1:10" ht="12.75">
      <c r="A20" s="2159"/>
      <c r="B20" s="2159"/>
      <c r="C20" s="2159"/>
      <c r="D20" s="1"/>
      <c r="G20" s="36"/>
      <c r="J20" s="213"/>
    </row>
    <row r="21" spans="1:18" ht="45" customHeight="1">
      <c r="A21" s="3017" t="s">
        <v>429</v>
      </c>
      <c r="B21" s="2920"/>
      <c r="C21" s="2920"/>
      <c r="D21" s="2666"/>
      <c r="E21" s="2666"/>
      <c r="F21" s="2666"/>
      <c r="G21" s="2666"/>
      <c r="H21" s="2666"/>
      <c r="I21" s="2666"/>
      <c r="J21" s="2666"/>
      <c r="K21" s="2666"/>
      <c r="L21" s="2666"/>
      <c r="M21" s="2666"/>
      <c r="N21" s="2666"/>
      <c r="O21" s="2666"/>
      <c r="P21" s="137"/>
      <c r="Q21" s="137"/>
      <c r="R21" s="137"/>
    </row>
    <row r="22" spans="1:18" ht="24.75" customHeight="1">
      <c r="A22" s="3043" t="s">
        <v>972</v>
      </c>
      <c r="B22" s="2920"/>
      <c r="C22" s="2920"/>
      <c r="D22" s="2666"/>
      <c r="E22" s="2666"/>
      <c r="F22" s="2666"/>
      <c r="G22" s="2666"/>
      <c r="H22" s="2666"/>
      <c r="I22" s="2666"/>
      <c r="J22" s="2666"/>
      <c r="K22" s="2666"/>
      <c r="L22" s="2666"/>
      <c r="M22" s="2666"/>
      <c r="N22" s="2666"/>
      <c r="O22" s="2666"/>
      <c r="P22" s="195"/>
      <c r="Q22" s="195"/>
      <c r="R22" s="195"/>
    </row>
    <row r="23" spans="1:18" ht="16.5" customHeight="1">
      <c r="A23" s="2232"/>
      <c r="B23" s="2307"/>
      <c r="C23" s="2307"/>
      <c r="D23" s="195"/>
      <c r="E23" s="195"/>
      <c r="F23" s="195"/>
      <c r="G23" s="195"/>
      <c r="H23" s="195"/>
      <c r="I23" s="195"/>
      <c r="J23" s="195"/>
      <c r="K23" s="195"/>
      <c r="L23" s="195"/>
      <c r="M23" s="195"/>
      <c r="N23" s="195"/>
      <c r="O23" s="195"/>
      <c r="P23" s="195"/>
      <c r="Q23" s="195"/>
      <c r="R23" s="195"/>
    </row>
    <row r="24" spans="1:15" ht="12.75" customHeight="1">
      <c r="A24" s="2210" t="s">
        <v>1403</v>
      </c>
      <c r="B24" s="2308"/>
      <c r="C24" s="2308"/>
      <c r="D24" s="598"/>
      <c r="E24" s="598"/>
      <c r="F24" s="598"/>
      <c r="G24" s="3053" t="s">
        <v>973</v>
      </c>
      <c r="H24" s="3054"/>
      <c r="I24" s="3054"/>
      <c r="J24" s="17"/>
      <c r="K24" s="1867"/>
      <c r="L24" s="598"/>
      <c r="M24" s="598"/>
      <c r="N24" s="598"/>
      <c r="O24" s="598"/>
    </row>
    <row r="25" spans="1:15" ht="19.5" customHeight="1">
      <c r="A25" s="2161" t="s">
        <v>205</v>
      </c>
      <c r="B25" s="3052" t="s">
        <v>1342</v>
      </c>
      <c r="C25" s="3052"/>
      <c r="D25" s="598"/>
      <c r="E25" s="598"/>
      <c r="F25" s="598"/>
      <c r="G25" s="3054"/>
      <c r="H25" s="3054"/>
      <c r="I25" s="3054"/>
      <c r="J25" s="17"/>
      <c r="K25" s="1867"/>
      <c r="L25" s="598"/>
      <c r="M25" s="598"/>
      <c r="N25" s="598"/>
      <c r="O25" s="598"/>
    </row>
    <row r="26" spans="1:15" ht="12.75" customHeight="1">
      <c r="A26" s="2159"/>
      <c r="B26" s="2308"/>
      <c r="C26" s="3051" t="s">
        <v>974</v>
      </c>
      <c r="D26" s="3049"/>
      <c r="E26" s="3049"/>
      <c r="F26" s="1868"/>
      <c r="G26" s="3055"/>
      <c r="H26" s="3055"/>
      <c r="I26" s="3055"/>
      <c r="J26" s="121"/>
      <c r="K26" s="3049" t="s">
        <v>789</v>
      </c>
      <c r="L26" s="3049"/>
      <c r="M26" s="3049"/>
      <c r="N26" s="17"/>
      <c r="O26" s="199" t="s">
        <v>556</v>
      </c>
    </row>
    <row r="27" spans="1:15" ht="12.75">
      <c r="A27" s="2159"/>
      <c r="B27" s="2308"/>
      <c r="C27" s="2309" t="s">
        <v>1620</v>
      </c>
      <c r="D27" s="511" t="s">
        <v>888</v>
      </c>
      <c r="E27" s="511"/>
      <c r="F27" s="511"/>
      <c r="G27" s="511"/>
      <c r="H27" s="601"/>
      <c r="I27" s="601"/>
      <c r="J27" s="601"/>
      <c r="K27" s="601" t="s">
        <v>975</v>
      </c>
      <c r="L27" s="601" t="s">
        <v>976</v>
      </c>
      <c r="M27" s="601"/>
      <c r="N27" s="601"/>
      <c r="O27" s="217"/>
    </row>
    <row r="28" spans="1:15" ht="12.75">
      <c r="A28" s="2159"/>
      <c r="B28" s="2308"/>
      <c r="C28" s="2310" t="s">
        <v>977</v>
      </c>
      <c r="D28" s="511" t="s">
        <v>977</v>
      </c>
      <c r="E28" s="511" t="s">
        <v>556</v>
      </c>
      <c r="F28" s="511"/>
      <c r="G28" s="511" t="s">
        <v>978</v>
      </c>
      <c r="H28" s="511" t="s">
        <v>619</v>
      </c>
      <c r="I28" s="511" t="s">
        <v>556</v>
      </c>
      <c r="J28" s="17"/>
      <c r="K28" s="511" t="s">
        <v>979</v>
      </c>
      <c r="L28" s="511" t="s">
        <v>977</v>
      </c>
      <c r="M28" s="511" t="s">
        <v>556</v>
      </c>
      <c r="N28" s="511"/>
      <c r="O28" s="217"/>
    </row>
    <row r="29" spans="1:15" ht="14.25">
      <c r="A29" s="2159"/>
      <c r="B29" s="2311">
        <v>2008</v>
      </c>
      <c r="C29" s="2312" t="s">
        <v>1400</v>
      </c>
      <c r="D29" s="199" t="s">
        <v>1400</v>
      </c>
      <c r="E29" s="199" t="s">
        <v>1400</v>
      </c>
      <c r="F29" s="199"/>
      <c r="G29" s="199" t="s">
        <v>1400</v>
      </c>
      <c r="H29" s="199" t="s">
        <v>1400</v>
      </c>
      <c r="I29" s="199" t="s">
        <v>1400</v>
      </c>
      <c r="J29" s="118"/>
      <c r="K29" s="199" t="s">
        <v>1400</v>
      </c>
      <c r="L29" s="199" t="s">
        <v>1400</v>
      </c>
      <c r="M29" s="199" t="s">
        <v>1400</v>
      </c>
      <c r="N29" s="3045" t="s">
        <v>1400</v>
      </c>
      <c r="O29" s="3046"/>
    </row>
    <row r="30" spans="1:15" ht="14.25">
      <c r="A30" s="2159"/>
      <c r="B30" s="2313" t="s">
        <v>980</v>
      </c>
      <c r="C30" s="2314">
        <v>39010</v>
      </c>
      <c r="D30" s="1869">
        <v>23367</v>
      </c>
      <c r="E30" s="1869">
        <f>SUM(C30:D30)</f>
        <v>62377</v>
      </c>
      <c r="F30" s="1869"/>
      <c r="G30" s="1869">
        <v>11477</v>
      </c>
      <c r="H30" s="1869">
        <v>12513</v>
      </c>
      <c r="I30" s="1869">
        <f>SUM(G30:H30)</f>
        <v>23990</v>
      </c>
      <c r="J30" s="133"/>
      <c r="K30" s="1869">
        <v>9756</v>
      </c>
      <c r="L30" s="1869">
        <v>11584</v>
      </c>
      <c r="M30" s="1869">
        <f>SUM(K30:L30)</f>
        <v>21340</v>
      </c>
      <c r="N30" s="3047">
        <f>+M30+I30+E30</f>
        <v>107707</v>
      </c>
      <c r="O30" s="3048"/>
    </row>
    <row r="31" spans="1:14" ht="12.75">
      <c r="A31" s="2159"/>
      <c r="B31" s="2211"/>
      <c r="C31" s="2315"/>
      <c r="D31" s="131"/>
      <c r="E31" s="131"/>
      <c r="F31" s="131"/>
      <c r="G31" s="131"/>
      <c r="H31" s="131"/>
      <c r="I31" s="131"/>
      <c r="K31" s="131"/>
      <c r="L31" s="131"/>
      <c r="M31" s="131"/>
      <c r="N31" s="131"/>
    </row>
    <row r="32" spans="1:14" ht="12.75">
      <c r="A32" s="2159"/>
      <c r="B32" s="2316"/>
      <c r="C32" s="2312" t="s">
        <v>725</v>
      </c>
      <c r="D32" s="199" t="s">
        <v>725</v>
      </c>
      <c r="E32" s="199" t="s">
        <v>725</v>
      </c>
      <c r="F32" s="199"/>
      <c r="G32" s="199" t="s">
        <v>725</v>
      </c>
      <c r="H32" s="199" t="s">
        <v>725</v>
      </c>
      <c r="I32" s="199" t="s">
        <v>725</v>
      </c>
      <c r="J32" s="118"/>
      <c r="K32" s="199" t="s">
        <v>725</v>
      </c>
      <c r="L32" s="199" t="s">
        <v>725</v>
      </c>
      <c r="M32" s="199" t="s">
        <v>725</v>
      </c>
      <c r="N32" s="510"/>
    </row>
    <row r="33" spans="1:14" ht="12.75">
      <c r="A33" s="2159"/>
      <c r="B33" s="2317" t="s">
        <v>981</v>
      </c>
      <c r="C33" s="2315"/>
      <c r="D33" s="131"/>
      <c r="E33" s="131"/>
      <c r="F33" s="131"/>
      <c r="G33" s="131"/>
      <c r="H33" s="131"/>
      <c r="I33" s="131"/>
      <c r="K33" s="131"/>
      <c r="L33" s="131"/>
      <c r="M33" s="131"/>
      <c r="N33" s="131"/>
    </row>
    <row r="34" spans="1:14" ht="12.75">
      <c r="A34" s="2159"/>
      <c r="B34" s="2317" t="s">
        <v>982</v>
      </c>
      <c r="C34" s="2309">
        <v>47</v>
      </c>
      <c r="D34" s="601">
        <v>26</v>
      </c>
      <c r="E34" s="601">
        <v>38</v>
      </c>
      <c r="F34" s="601"/>
      <c r="G34" s="601">
        <v>30</v>
      </c>
      <c r="H34" s="601">
        <v>29</v>
      </c>
      <c r="I34" s="601">
        <v>29</v>
      </c>
      <c r="J34" s="17"/>
      <c r="K34" s="601">
        <v>31</v>
      </c>
      <c r="L34" s="601">
        <v>32</v>
      </c>
      <c r="M34" s="601">
        <v>32</v>
      </c>
      <c r="N34" s="131"/>
    </row>
    <row r="35" spans="1:14" ht="12.75">
      <c r="A35" s="2159"/>
      <c r="B35" s="2317" t="s">
        <v>983</v>
      </c>
      <c r="C35" s="2309">
        <v>26</v>
      </c>
      <c r="D35" s="601">
        <v>23</v>
      </c>
      <c r="E35" s="601">
        <v>25</v>
      </c>
      <c r="F35" s="601"/>
      <c r="G35" s="601">
        <v>24</v>
      </c>
      <c r="H35" s="601">
        <v>23</v>
      </c>
      <c r="I35" s="601">
        <v>23</v>
      </c>
      <c r="J35" s="17"/>
      <c r="K35" s="601">
        <v>23</v>
      </c>
      <c r="L35" s="601">
        <v>22</v>
      </c>
      <c r="M35" s="601">
        <v>23</v>
      </c>
      <c r="N35" s="131"/>
    </row>
    <row r="36" spans="1:14" ht="12.75">
      <c r="A36" s="2160"/>
      <c r="B36" s="2317" t="s">
        <v>984</v>
      </c>
      <c r="C36" s="2309">
        <v>13</v>
      </c>
      <c r="D36" s="601">
        <v>19</v>
      </c>
      <c r="E36" s="601">
        <v>15</v>
      </c>
      <c r="F36" s="601"/>
      <c r="G36" s="601">
        <v>18</v>
      </c>
      <c r="H36" s="601">
        <v>17</v>
      </c>
      <c r="I36" s="601">
        <v>18</v>
      </c>
      <c r="J36" s="17"/>
      <c r="K36" s="601">
        <v>18</v>
      </c>
      <c r="L36" s="601">
        <v>18</v>
      </c>
      <c r="M36" s="601">
        <v>18</v>
      </c>
      <c r="N36" s="131"/>
    </row>
    <row r="37" spans="1:14" ht="12.75">
      <c r="A37" s="2160"/>
      <c r="B37" s="2317" t="s">
        <v>985</v>
      </c>
      <c r="C37" s="2309">
        <v>7</v>
      </c>
      <c r="D37" s="601">
        <v>15</v>
      </c>
      <c r="E37" s="601">
        <v>10</v>
      </c>
      <c r="F37" s="601"/>
      <c r="G37" s="601">
        <v>12</v>
      </c>
      <c r="H37" s="601">
        <v>13</v>
      </c>
      <c r="I37" s="601">
        <v>13</v>
      </c>
      <c r="J37" s="17"/>
      <c r="K37" s="601">
        <v>12</v>
      </c>
      <c r="L37" s="601">
        <v>12</v>
      </c>
      <c r="M37" s="601">
        <v>12</v>
      </c>
      <c r="N37" s="131"/>
    </row>
    <row r="38" spans="1:14" ht="12.75">
      <c r="A38" s="2160"/>
      <c r="B38" s="2317" t="s">
        <v>986</v>
      </c>
      <c r="C38" s="2309">
        <v>4</v>
      </c>
      <c r="D38" s="601">
        <v>11</v>
      </c>
      <c r="E38" s="601">
        <v>7</v>
      </c>
      <c r="F38" s="601"/>
      <c r="G38" s="601">
        <v>8</v>
      </c>
      <c r="H38" s="601">
        <v>8</v>
      </c>
      <c r="I38" s="601">
        <v>8</v>
      </c>
      <c r="J38" s="17"/>
      <c r="K38" s="601">
        <v>8</v>
      </c>
      <c r="L38" s="601">
        <v>7</v>
      </c>
      <c r="M38" s="601">
        <v>7</v>
      </c>
      <c r="N38" s="131"/>
    </row>
    <row r="39" spans="1:14" ht="12.75">
      <c r="A39" s="2160"/>
      <c r="B39" s="2313" t="s">
        <v>987</v>
      </c>
      <c r="C39" s="2312">
        <v>3</v>
      </c>
      <c r="D39" s="199">
        <v>6</v>
      </c>
      <c r="E39" s="199">
        <v>5</v>
      </c>
      <c r="F39" s="199"/>
      <c r="G39" s="199">
        <v>8</v>
      </c>
      <c r="H39" s="199">
        <v>10</v>
      </c>
      <c r="I39" s="199">
        <v>9</v>
      </c>
      <c r="J39" s="118"/>
      <c r="K39" s="199">
        <v>8</v>
      </c>
      <c r="L39" s="199">
        <v>9</v>
      </c>
      <c r="M39" s="199">
        <v>8</v>
      </c>
      <c r="N39" s="510"/>
    </row>
    <row r="40" spans="1:3" ht="12.75">
      <c r="A40" s="2160"/>
      <c r="B40" s="2160"/>
      <c r="C40" s="2160"/>
    </row>
    <row r="41" spans="1:17" ht="27" customHeight="1">
      <c r="A41" s="2232"/>
      <c r="B41" s="3017" t="s">
        <v>988</v>
      </c>
      <c r="C41" s="3017"/>
      <c r="D41" s="2807"/>
      <c r="E41" s="2807"/>
      <c r="F41" s="2807"/>
      <c r="G41" s="2807"/>
      <c r="H41" s="2807"/>
      <c r="I41" s="2807"/>
      <c r="J41" s="2807"/>
      <c r="K41" s="2807"/>
      <c r="L41" s="2807"/>
      <c r="M41" s="2807"/>
      <c r="N41" s="2688"/>
      <c r="O41" s="2688"/>
      <c r="P41" s="137"/>
      <c r="Q41" s="137"/>
    </row>
    <row r="42" spans="1:18" s="38" customFormat="1" ht="12.75">
      <c r="A42" s="2211"/>
      <c r="B42" s="2919" t="s">
        <v>989</v>
      </c>
      <c r="C42" s="2919"/>
      <c r="D42" s="2834"/>
      <c r="E42" s="2834"/>
      <c r="F42" s="2834"/>
      <c r="G42" s="2834"/>
      <c r="H42" s="2834"/>
      <c r="I42" s="2834"/>
      <c r="J42" s="2834"/>
      <c r="K42" s="2834"/>
      <c r="L42" s="2834"/>
      <c r="M42" s="2834"/>
      <c r="N42" s="195"/>
      <c r="O42" s="195"/>
      <c r="P42" s="195"/>
      <c r="Q42" s="195"/>
      <c r="R42" s="195"/>
    </row>
    <row r="43" spans="1:18" s="38" customFormat="1" ht="21.75" customHeight="1">
      <c r="A43" s="2211"/>
      <c r="B43" s="2919" t="s">
        <v>421</v>
      </c>
      <c r="C43" s="2919"/>
      <c r="D43" s="2834"/>
      <c r="E43" s="2834"/>
      <c r="F43" s="2834"/>
      <c r="G43" s="2834"/>
      <c r="H43" s="2834"/>
      <c r="I43" s="2834"/>
      <c r="J43" s="2834"/>
      <c r="K43" s="2834"/>
      <c r="L43" s="2834"/>
      <c r="M43" s="2834"/>
      <c r="N43" s="2834"/>
      <c r="O43" s="2834"/>
      <c r="P43" s="195"/>
      <c r="Q43" s="195"/>
      <c r="R43" s="195"/>
    </row>
    <row r="44" spans="1:18" s="38" customFormat="1" ht="33" customHeight="1">
      <c r="A44" s="2211"/>
      <c r="B44" s="3043" t="s">
        <v>422</v>
      </c>
      <c r="C44" s="3043"/>
      <c r="D44" s="2861"/>
      <c r="E44" s="2861"/>
      <c r="F44" s="2861"/>
      <c r="G44" s="2861"/>
      <c r="H44" s="2861"/>
      <c r="I44" s="2861"/>
      <c r="J44" s="2861"/>
      <c r="K44" s="2861"/>
      <c r="L44" s="2861"/>
      <c r="M44" s="2861"/>
      <c r="N44" s="2688"/>
      <c r="O44" s="2688"/>
      <c r="P44" s="195"/>
      <c r="Q44" s="195"/>
      <c r="R44" s="195"/>
    </row>
    <row r="45" spans="1:18" s="38" customFormat="1" ht="18" customHeight="1">
      <c r="A45" s="2211"/>
      <c r="B45" s="2078" t="s">
        <v>423</v>
      </c>
      <c r="C45" s="2318"/>
      <c r="D45" s="195"/>
      <c r="E45" s="195"/>
      <c r="F45" s="195"/>
      <c r="G45" s="195"/>
      <c r="H45" s="195"/>
      <c r="I45" s="195"/>
      <c r="J45" s="195"/>
      <c r="K45" s="195"/>
      <c r="L45" s="195"/>
      <c r="M45" s="195"/>
      <c r="N45" s="195"/>
      <c r="O45" s="195"/>
      <c r="P45" s="195"/>
      <c r="Q45" s="195"/>
      <c r="R45" s="195"/>
    </row>
    <row r="46" spans="1:3" ht="12.75">
      <c r="A46" s="2160"/>
      <c r="B46" s="2160"/>
      <c r="C46" s="2160"/>
    </row>
    <row r="47" spans="1:3" ht="12.75">
      <c r="A47" s="2232" t="s">
        <v>424</v>
      </c>
      <c r="B47" s="2159" t="s">
        <v>1047</v>
      </c>
      <c r="C47" s="2160"/>
    </row>
    <row r="48" spans="1:8" ht="5.25" customHeight="1">
      <c r="A48" s="2160"/>
      <c r="B48" s="2160"/>
      <c r="C48" s="2160"/>
      <c r="D48" s="38"/>
      <c r="E48" s="38"/>
      <c r="F48" s="38"/>
      <c r="G48" s="38"/>
      <c r="H48" s="38"/>
    </row>
    <row r="49" spans="1:10" ht="41.25" customHeight="1">
      <c r="A49" s="2160"/>
      <c r="B49" s="2211"/>
      <c r="C49" s="3050" t="s">
        <v>425</v>
      </c>
      <c r="D49" s="2666"/>
      <c r="E49" s="511" t="s">
        <v>426</v>
      </c>
      <c r="F49" s="511"/>
      <c r="G49" s="511" t="s">
        <v>556</v>
      </c>
      <c r="H49" s="219"/>
      <c r="I49" s="1816"/>
      <c r="J49" s="1816"/>
    </row>
    <row r="50" spans="1:10" ht="12.75">
      <c r="A50" s="2160"/>
      <c r="B50" s="2311">
        <v>2008</v>
      </c>
      <c r="C50" s="2311"/>
      <c r="D50" s="199" t="s">
        <v>1400</v>
      </c>
      <c r="E50" s="199" t="s">
        <v>1400</v>
      </c>
      <c r="F50" s="199"/>
      <c r="G50" s="199" t="s">
        <v>1400</v>
      </c>
      <c r="H50" s="219"/>
      <c r="I50" s="511"/>
      <c r="J50" s="511"/>
    </row>
    <row r="51" spans="1:10" ht="12.75">
      <c r="A51" s="2160"/>
      <c r="B51" s="2319" t="s">
        <v>980</v>
      </c>
      <c r="C51" s="2319"/>
      <c r="D51" s="1869">
        <v>30823</v>
      </c>
      <c r="E51" s="1869">
        <v>14538</v>
      </c>
      <c r="F51" s="1869"/>
      <c r="G51" s="1869">
        <f>+D51+E51</f>
        <v>45361</v>
      </c>
      <c r="H51" s="219"/>
      <c r="I51" s="1870"/>
      <c r="J51" s="1870"/>
    </row>
    <row r="52" spans="1:10" ht="12.75">
      <c r="A52" s="2160"/>
      <c r="B52" s="2320"/>
      <c r="C52" s="2320"/>
      <c r="D52" s="1814"/>
      <c r="E52" s="1814"/>
      <c r="F52" s="1814"/>
      <c r="G52" s="219"/>
      <c r="H52" s="219"/>
      <c r="I52" s="1872"/>
      <c r="J52" s="1872"/>
    </row>
    <row r="53" spans="1:10" ht="12.75">
      <c r="A53" s="2160"/>
      <c r="B53" s="2319"/>
      <c r="C53" s="2319"/>
      <c r="D53" s="197" t="s">
        <v>725</v>
      </c>
      <c r="E53" s="197" t="s">
        <v>725</v>
      </c>
      <c r="F53" s="510"/>
      <c r="G53" s="219"/>
      <c r="H53" s="219"/>
      <c r="I53" s="511"/>
      <c r="J53" s="511"/>
    </row>
    <row r="54" spans="1:10" ht="12.75">
      <c r="A54" s="2160"/>
      <c r="B54" s="2320" t="s">
        <v>981</v>
      </c>
      <c r="C54" s="2320"/>
      <c r="D54" s="131"/>
      <c r="E54" s="131"/>
      <c r="F54" s="131"/>
      <c r="G54" s="219"/>
      <c r="H54" s="219"/>
      <c r="I54" s="511"/>
      <c r="J54" s="511"/>
    </row>
    <row r="55" spans="1:10" ht="12.75">
      <c r="A55" s="2160"/>
      <c r="B55" s="2320" t="s">
        <v>982</v>
      </c>
      <c r="C55" s="2320"/>
      <c r="D55" s="601">
        <v>49</v>
      </c>
      <c r="E55" s="601">
        <v>46</v>
      </c>
      <c r="F55" s="601"/>
      <c r="G55" s="219"/>
      <c r="H55" s="219"/>
      <c r="I55" s="511"/>
      <c r="J55" s="511"/>
    </row>
    <row r="56" spans="1:10" ht="12.75">
      <c r="A56" s="2160"/>
      <c r="B56" s="2320" t="s">
        <v>983</v>
      </c>
      <c r="C56" s="2320"/>
      <c r="D56" s="601">
        <v>26</v>
      </c>
      <c r="E56" s="601">
        <v>28</v>
      </c>
      <c r="F56" s="601"/>
      <c r="G56" s="219"/>
      <c r="H56" s="219"/>
      <c r="I56" s="511"/>
      <c r="J56" s="511"/>
    </row>
    <row r="57" spans="1:10" ht="12.75">
      <c r="A57" s="2160"/>
      <c r="B57" s="2320" t="s">
        <v>984</v>
      </c>
      <c r="C57" s="2320"/>
      <c r="D57" s="601">
        <v>11</v>
      </c>
      <c r="E57" s="601">
        <v>14</v>
      </c>
      <c r="F57" s="601"/>
      <c r="G57" s="219"/>
      <c r="H57" s="219"/>
      <c r="I57" s="511"/>
      <c r="J57" s="511"/>
    </row>
    <row r="58" spans="1:10" ht="12.75">
      <c r="A58" s="2160"/>
      <c r="B58" s="2320" t="s">
        <v>985</v>
      </c>
      <c r="C58" s="2320"/>
      <c r="D58" s="601">
        <v>6</v>
      </c>
      <c r="E58" s="601">
        <v>7</v>
      </c>
      <c r="F58" s="601"/>
      <c r="G58" s="219"/>
      <c r="H58" s="219"/>
      <c r="I58" s="511"/>
      <c r="J58" s="511"/>
    </row>
    <row r="59" spans="1:10" ht="12.75">
      <c r="A59" s="2160"/>
      <c r="B59" s="2321" t="s">
        <v>986</v>
      </c>
      <c r="C59" s="2321"/>
      <c r="D59" s="511">
        <v>3</v>
      </c>
      <c r="E59" s="511">
        <v>3</v>
      </c>
      <c r="F59" s="511"/>
      <c r="G59" s="219"/>
      <c r="H59" s="219"/>
      <c r="I59" s="511"/>
      <c r="J59" s="511"/>
    </row>
    <row r="60" spans="1:10" ht="12.75">
      <c r="A60" s="2160"/>
      <c r="B60" s="2319" t="s">
        <v>987</v>
      </c>
      <c r="C60" s="2319"/>
      <c r="D60" s="199">
        <v>5</v>
      </c>
      <c r="E60" s="199">
        <v>2</v>
      </c>
      <c r="F60" s="511"/>
      <c r="G60" s="219"/>
      <c r="H60" s="219"/>
      <c r="I60" s="511"/>
      <c r="J60" s="511"/>
    </row>
    <row r="61" spans="1:10" ht="7.5" customHeight="1">
      <c r="A61" s="2160"/>
      <c r="B61" s="2160"/>
      <c r="C61" s="2160"/>
      <c r="E61" s="38"/>
      <c r="F61" s="38"/>
      <c r="G61" s="38"/>
      <c r="H61" s="38"/>
      <c r="I61" s="38"/>
      <c r="J61" s="38"/>
    </row>
    <row r="62" spans="1:15" ht="14.25">
      <c r="A62" s="2232"/>
      <c r="B62" s="3044" t="s">
        <v>427</v>
      </c>
      <c r="C62" s="2920"/>
      <c r="D62" s="2666"/>
      <c r="E62" s="2666"/>
      <c r="F62" s="2666"/>
      <c r="G62" s="2666"/>
      <c r="H62" s="2666"/>
      <c r="I62" s="2666"/>
      <c r="J62" s="2666"/>
      <c r="K62" s="2666"/>
      <c r="L62" s="2666"/>
      <c r="M62" s="2666"/>
      <c r="N62" s="2666"/>
      <c r="O62" s="2666"/>
    </row>
    <row r="63" spans="1:3" ht="7.5" customHeight="1">
      <c r="A63" s="2160"/>
      <c r="B63" s="2160"/>
      <c r="C63" s="2160"/>
    </row>
    <row r="64" spans="1:9" s="121" customFormat="1" ht="12" customHeight="1">
      <c r="A64" s="2322" t="s">
        <v>428</v>
      </c>
      <c r="B64" s="2323" t="s">
        <v>575</v>
      </c>
      <c r="C64" s="2324"/>
      <c r="D64" s="1870"/>
      <c r="E64" s="204"/>
      <c r="F64" s="204"/>
      <c r="G64" s="204"/>
      <c r="H64" s="219"/>
      <c r="I64" s="40"/>
    </row>
    <row r="65" spans="1:9" s="121" customFormat="1" ht="6" customHeight="1">
      <c r="A65" s="2322"/>
      <c r="B65" s="2323"/>
      <c r="C65" s="2324"/>
      <c r="D65" s="1870"/>
      <c r="E65" s="204"/>
      <c r="F65" s="204"/>
      <c r="G65" s="204"/>
      <c r="H65" s="219"/>
      <c r="I65" s="40"/>
    </row>
    <row r="66" spans="1:15" s="121" customFormat="1" ht="36" customHeight="1">
      <c r="A66" s="2211"/>
      <c r="B66" s="3017" t="s">
        <v>430</v>
      </c>
      <c r="C66" s="2952"/>
      <c r="D66" s="2688"/>
      <c r="E66" s="2688"/>
      <c r="F66" s="2688"/>
      <c r="G66" s="2688"/>
      <c r="H66" s="2688"/>
      <c r="I66" s="2688"/>
      <c r="J66" s="2688"/>
      <c r="K66" s="2688"/>
      <c r="L66" s="2688"/>
      <c r="M66" s="2688"/>
      <c r="N66" s="2688"/>
      <c r="O66" s="2688"/>
    </row>
    <row r="67" spans="1:10" s="121" customFormat="1" ht="12" customHeight="1">
      <c r="A67" s="2211"/>
      <c r="B67" s="2311">
        <v>2008</v>
      </c>
      <c r="C67" s="2325"/>
      <c r="D67" s="1873"/>
      <c r="E67" s="1873"/>
      <c r="F67" s="1873"/>
      <c r="G67" s="199" t="s">
        <v>1400</v>
      </c>
      <c r="H67" s="510"/>
      <c r="I67" s="510"/>
      <c r="J67" s="1872"/>
    </row>
    <row r="68" spans="1:10" s="121" customFormat="1" ht="12" customHeight="1">
      <c r="A68" s="2211"/>
      <c r="B68" s="2319" t="s">
        <v>980</v>
      </c>
      <c r="C68" s="2319"/>
      <c r="D68" s="606"/>
      <c r="E68" s="606"/>
      <c r="F68" s="606"/>
      <c r="G68" s="1869">
        <v>20909</v>
      </c>
      <c r="H68" s="510"/>
      <c r="I68" s="510"/>
      <c r="J68" s="1872"/>
    </row>
    <row r="69" spans="1:10" s="121" customFormat="1" ht="12" customHeight="1">
      <c r="A69" s="2211"/>
      <c r="B69" s="2319"/>
      <c r="C69" s="2325"/>
      <c r="D69" s="1873"/>
      <c r="E69" s="1873"/>
      <c r="F69" s="1873"/>
      <c r="G69" s="197" t="s">
        <v>725</v>
      </c>
      <c r="H69" s="1875"/>
      <c r="I69" s="1875"/>
      <c r="J69" s="1872"/>
    </row>
    <row r="70" spans="1:10" s="121" customFormat="1" ht="12.75" customHeight="1">
      <c r="A70" s="2211"/>
      <c r="B70" s="2320" t="s">
        <v>981</v>
      </c>
      <c r="C70" s="2320"/>
      <c r="D70" s="1871"/>
      <c r="E70" s="1871"/>
      <c r="F70" s="1871"/>
      <c r="G70" s="131"/>
      <c r="H70" s="510"/>
      <c r="I70" s="510"/>
      <c r="J70" s="1872"/>
    </row>
    <row r="71" spans="1:10" s="121" customFormat="1" ht="12.75">
      <c r="A71" s="2211"/>
      <c r="B71" s="2320" t="s">
        <v>982</v>
      </c>
      <c r="C71" s="2320"/>
      <c r="D71" s="1871"/>
      <c r="E71" s="1871"/>
      <c r="F71" s="1871"/>
      <c r="G71" s="601">
        <v>23</v>
      </c>
      <c r="H71" s="1875"/>
      <c r="I71" s="1875"/>
      <c r="J71" s="1872"/>
    </row>
    <row r="72" spans="1:10" s="121" customFormat="1" ht="14.25" customHeight="1">
      <c r="A72" s="2211"/>
      <c r="B72" s="2320" t="s">
        <v>983</v>
      </c>
      <c r="C72" s="2320"/>
      <c r="D72" s="1871"/>
      <c r="E72" s="1871"/>
      <c r="F72" s="1871"/>
      <c r="G72" s="601">
        <v>21</v>
      </c>
      <c r="H72" s="1876"/>
      <c r="I72" s="1876"/>
      <c r="J72" s="1872"/>
    </row>
    <row r="73" spans="1:10" s="121" customFormat="1" ht="12.75">
      <c r="A73" s="2211"/>
      <c r="B73" s="2321" t="s">
        <v>984</v>
      </c>
      <c r="C73" s="2321"/>
      <c r="D73" s="300"/>
      <c r="E73" s="300"/>
      <c r="F73" s="300"/>
      <c r="G73" s="511">
        <v>15</v>
      </c>
      <c r="H73" s="510"/>
      <c r="I73" s="510"/>
      <c r="J73" s="1872"/>
    </row>
    <row r="74" spans="1:10" s="121" customFormat="1" ht="12.75">
      <c r="A74" s="2211"/>
      <c r="B74" s="2321" t="s">
        <v>985</v>
      </c>
      <c r="C74" s="2321"/>
      <c r="D74" s="300"/>
      <c r="E74" s="300"/>
      <c r="F74" s="300"/>
      <c r="G74" s="511">
        <v>13</v>
      </c>
      <c r="H74" s="1875"/>
      <c r="I74" s="1875"/>
      <c r="J74" s="1872"/>
    </row>
    <row r="75" spans="1:10" s="121" customFormat="1" ht="12.75">
      <c r="A75" s="2211"/>
      <c r="B75" s="2321" t="s">
        <v>986</v>
      </c>
      <c r="C75" s="2321"/>
      <c r="D75" s="300"/>
      <c r="E75" s="300"/>
      <c r="F75" s="300"/>
      <c r="G75" s="511">
        <v>10</v>
      </c>
      <c r="H75" s="1876"/>
      <c r="I75" s="1876"/>
      <c r="J75" s="1872"/>
    </row>
    <row r="76" spans="1:10" s="121" customFormat="1" ht="12.75">
      <c r="A76" s="2211"/>
      <c r="B76" s="2319" t="s">
        <v>987</v>
      </c>
      <c r="C76" s="2319"/>
      <c r="D76" s="606"/>
      <c r="E76" s="606"/>
      <c r="F76" s="606"/>
      <c r="G76" s="199">
        <v>18</v>
      </c>
      <c r="H76" s="510"/>
      <c r="I76" s="510"/>
      <c r="J76" s="1872"/>
    </row>
    <row r="77" spans="1:3" ht="12.75">
      <c r="A77" s="2160"/>
      <c r="B77" s="2160"/>
      <c r="C77" s="2160"/>
    </row>
    <row r="78" spans="1:3" ht="12.75">
      <c r="A78" s="2160"/>
      <c r="B78" s="2160"/>
      <c r="C78" s="2160"/>
    </row>
    <row r="79" spans="1:3" ht="12.75">
      <c r="A79" s="2160"/>
      <c r="B79" s="2160"/>
      <c r="C79" s="2160" t="s">
        <v>272</v>
      </c>
    </row>
    <row r="80" spans="1:3" ht="12.75">
      <c r="A80" s="2160"/>
      <c r="B80" s="2160"/>
      <c r="C80" s="2160"/>
    </row>
    <row r="81" spans="1:3" ht="12.75">
      <c r="A81" s="2160"/>
      <c r="B81" s="2160"/>
      <c r="C81" s="2160"/>
    </row>
    <row r="82" spans="1:3" ht="12.75">
      <c r="A82" s="2160"/>
      <c r="B82" s="2160"/>
      <c r="C82" s="2160"/>
    </row>
    <row r="83" spans="1:3" ht="12.75">
      <c r="A83" s="2160"/>
      <c r="B83" s="2160"/>
      <c r="C83" s="2160"/>
    </row>
    <row r="84" spans="1:3" ht="12.75">
      <c r="A84" s="2160"/>
      <c r="B84" s="2160"/>
      <c r="C84" s="2160"/>
    </row>
    <row r="85" spans="1:3" ht="12.75">
      <c r="A85" s="2160"/>
      <c r="B85" s="2160"/>
      <c r="C85" s="2160"/>
    </row>
    <row r="86" spans="1:3" ht="12.75">
      <c r="A86" s="2160"/>
      <c r="B86" s="2160"/>
      <c r="C86" s="2160"/>
    </row>
    <row r="87" spans="1:3" ht="12.75">
      <c r="A87" s="2160"/>
      <c r="B87" s="2160"/>
      <c r="C87" s="2160"/>
    </row>
    <row r="88" spans="1:3" ht="12.75">
      <c r="A88" s="2160"/>
      <c r="B88" s="2160"/>
      <c r="C88" s="2160"/>
    </row>
    <row r="89" spans="1:3" ht="12.75">
      <c r="A89" s="2160"/>
      <c r="B89" s="2160"/>
      <c r="C89" s="2160"/>
    </row>
    <row r="90" spans="1:3" ht="12.75">
      <c r="A90" s="2160"/>
      <c r="B90" s="2160"/>
      <c r="C90" s="2160"/>
    </row>
    <row r="91" spans="1:3" ht="12.75">
      <c r="A91" s="2160"/>
      <c r="B91" s="2160"/>
      <c r="C91" s="2160"/>
    </row>
    <row r="92" spans="1:3" ht="12.75">
      <c r="A92" s="2160"/>
      <c r="B92" s="2160"/>
      <c r="C92" s="2160"/>
    </row>
    <row r="93" spans="1:3" ht="12.75">
      <c r="A93" s="2160"/>
      <c r="B93" s="2160"/>
      <c r="C93" s="2160"/>
    </row>
    <row r="94" spans="1:3" ht="12.75">
      <c r="A94" s="2160"/>
      <c r="B94" s="2160"/>
      <c r="C94" s="2160"/>
    </row>
    <row r="95" spans="1:3" ht="12.75">
      <c r="A95" s="2160"/>
      <c r="B95" s="2160"/>
      <c r="C95" s="2160"/>
    </row>
    <row r="96" spans="1:3" ht="12.75">
      <c r="A96" s="2160"/>
      <c r="B96" s="2160"/>
      <c r="C96" s="2160"/>
    </row>
    <row r="97" spans="1:3" ht="12.75">
      <c r="A97" s="2160"/>
      <c r="B97" s="2160"/>
      <c r="C97" s="2160"/>
    </row>
    <row r="98" spans="1:3" ht="12.75">
      <c r="A98" s="2160"/>
      <c r="B98" s="2160"/>
      <c r="C98" s="2160"/>
    </row>
    <row r="99" spans="1:3" ht="12.75">
      <c r="A99" s="2160"/>
      <c r="B99" s="2160"/>
      <c r="C99" s="2160"/>
    </row>
    <row r="100" spans="1:3" ht="12.75">
      <c r="A100" s="2160"/>
      <c r="B100" s="2160"/>
      <c r="C100" s="2160"/>
    </row>
    <row r="101" spans="1:3" ht="12.75">
      <c r="A101" s="2160"/>
      <c r="B101" s="2160"/>
      <c r="C101" s="2160"/>
    </row>
    <row r="102" spans="1:3" ht="12.75">
      <c r="A102" s="2160"/>
      <c r="B102" s="2160"/>
      <c r="C102" s="2160"/>
    </row>
    <row r="103" spans="1:3" ht="12.75">
      <c r="A103" s="2160"/>
      <c r="B103" s="2160"/>
      <c r="C103" s="2160"/>
    </row>
    <row r="104" spans="1:3" ht="12.75">
      <c r="A104" s="2160"/>
      <c r="B104" s="2160"/>
      <c r="C104" s="2160"/>
    </row>
    <row r="105" spans="1:3" ht="12.75">
      <c r="A105" s="2160"/>
      <c r="B105" s="2160"/>
      <c r="C105" s="2160"/>
    </row>
  </sheetData>
  <sheetProtection/>
  <mergeCells count="22">
    <mergeCell ref="G24:I26"/>
    <mergeCell ref="B41:O41"/>
    <mergeCell ref="B44:O44"/>
    <mergeCell ref="B66:O66"/>
    <mergeCell ref="A22:O22"/>
    <mergeCell ref="B43:O43"/>
    <mergeCell ref="B62:O62"/>
    <mergeCell ref="B42:M42"/>
    <mergeCell ref="N29:O29"/>
    <mergeCell ref="N30:O30"/>
    <mergeCell ref="K26:M26"/>
    <mergeCell ref="C49:D49"/>
    <mergeCell ref="C26:E26"/>
    <mergeCell ref="B25:C25"/>
    <mergeCell ref="A18:B18"/>
    <mergeCell ref="A19:B19"/>
    <mergeCell ref="A21:O21"/>
    <mergeCell ref="A17:G17"/>
    <mergeCell ref="A13:B13"/>
    <mergeCell ref="A9:O9"/>
    <mergeCell ref="A15:G15"/>
    <mergeCell ref="A16:G16"/>
  </mergeCells>
  <printOptions/>
  <pageMargins left="0.5905511811023623" right="0.5905511811023623" top="0.5905511811023623" bottom="0.5905511811023623" header="0.5905511811023623" footer="0.5905511811023623"/>
  <pageSetup fitToHeight="1" fitToWidth="1" horizontalDpi="600" verticalDpi="600" orientation="portrait" paperSize="9" scale="67" r:id="rId1"/>
  <headerFooter alignWithMargins="0">
    <oddFooter>&amp;R&amp;P</oddFooter>
  </headerFooter>
</worksheet>
</file>

<file path=xl/worksheets/sheet34.xml><?xml version="1.0" encoding="utf-8"?>
<worksheet xmlns="http://schemas.openxmlformats.org/spreadsheetml/2006/main" xmlns:r="http://schemas.openxmlformats.org/officeDocument/2006/relationships">
  <dimension ref="A1:S201"/>
  <sheetViews>
    <sheetView showGridLines="0" tabSelected="1" view="pageBreakPreview" zoomScale="75" zoomScaleNormal="70" zoomScaleSheetLayoutView="75" zoomScalePageLayoutView="0" workbookViewId="0" topLeftCell="D127">
      <selection activeCell="A84" sqref="A84"/>
    </sheetView>
  </sheetViews>
  <sheetFormatPr defaultColWidth="9.00390625" defaultRowHeight="14.25"/>
  <cols>
    <col min="1" max="1" width="4.375" style="412" customWidth="1"/>
    <col min="2" max="2" width="8.50390625" style="412" customWidth="1"/>
    <col min="3" max="3" width="21.50390625" style="412" customWidth="1"/>
    <col min="4" max="4" width="13.375" style="412" customWidth="1"/>
    <col min="5" max="5" width="21.75390625" style="412" customWidth="1"/>
    <col min="6" max="6" width="22.25390625" style="412" customWidth="1"/>
    <col min="7" max="7" width="4.25390625" style="412" customWidth="1"/>
    <col min="8" max="8" width="11.875" style="412" customWidth="1"/>
    <col min="9" max="9" width="17.375" style="412" customWidth="1"/>
    <col min="10" max="10" width="14.25390625" style="412" customWidth="1"/>
    <col min="11" max="11" width="15.75390625" style="412" customWidth="1"/>
    <col min="12" max="12" width="14.375" style="412" customWidth="1"/>
    <col min="13" max="16384" width="9.00390625" style="412" customWidth="1"/>
  </cols>
  <sheetData>
    <row r="1" spans="1:11" ht="15">
      <c r="A1" s="2277" t="s">
        <v>1571</v>
      </c>
      <c r="B1" s="2278"/>
      <c r="C1" s="2278"/>
      <c r="K1" s="1214" t="s">
        <v>1080</v>
      </c>
    </row>
    <row r="2" spans="1:3" ht="14.25">
      <c r="A2" s="2279"/>
      <c r="B2" s="2279"/>
      <c r="C2" s="2279"/>
    </row>
    <row r="3" spans="1:3" ht="15">
      <c r="A3" s="2280" t="s">
        <v>745</v>
      </c>
      <c r="B3" s="2279"/>
      <c r="C3" s="2279"/>
    </row>
    <row r="4" spans="1:3" ht="15">
      <c r="A4" s="2281"/>
      <c r="B4" s="2279"/>
      <c r="C4" s="2279"/>
    </row>
    <row r="5" spans="1:3" ht="15">
      <c r="A5" s="2282" t="s">
        <v>1588</v>
      </c>
      <c r="B5" s="2279"/>
      <c r="C5" s="2279"/>
    </row>
    <row r="6" spans="1:3" ht="15">
      <c r="A6" s="2282"/>
      <c r="B6" s="2279"/>
      <c r="C6" s="2279"/>
    </row>
    <row r="7" spans="1:12" ht="12" customHeight="1">
      <c r="A7" s="3083"/>
      <c r="B7" s="3083"/>
      <c r="C7" s="3083"/>
      <c r="D7" s="3084"/>
      <c r="E7" s="3084"/>
      <c r="F7" s="3084"/>
      <c r="G7" s="3084"/>
      <c r="H7" s="3084"/>
      <c r="I7" s="3084"/>
      <c r="J7" s="3084"/>
      <c r="K7" s="419"/>
      <c r="L7" s="419"/>
    </row>
    <row r="8" spans="1:13" s="1168" customFormat="1" ht="31.5" customHeight="1">
      <c r="A8" s="2283"/>
      <c r="B8" s="2284"/>
      <c r="C8" s="2284"/>
      <c r="F8" s="3086" t="s">
        <v>1008</v>
      </c>
      <c r="G8" s="3086"/>
      <c r="H8" s="3086"/>
      <c r="I8" s="1908"/>
      <c r="J8" s="1908"/>
      <c r="K8" s="1909"/>
      <c r="L8" s="1910"/>
      <c r="M8" s="1171"/>
    </row>
    <row r="9" spans="1:13" s="1911" customFormat="1" ht="63" customHeight="1">
      <c r="A9" s="3085"/>
      <c r="B9" s="3085"/>
      <c r="C9" s="3085"/>
      <c r="E9" s="1912" t="s">
        <v>410</v>
      </c>
      <c r="F9" s="1912" t="s">
        <v>411</v>
      </c>
      <c r="G9" s="1912"/>
      <c r="H9" s="1912" t="s">
        <v>92</v>
      </c>
      <c r="I9" s="1912" t="s">
        <v>412</v>
      </c>
      <c r="J9" s="1912" t="s">
        <v>413</v>
      </c>
      <c r="K9" s="1912" t="s">
        <v>414</v>
      </c>
      <c r="L9" s="1913"/>
      <c r="M9" s="1913"/>
    </row>
    <row r="10" spans="1:13" s="1911" customFormat="1" ht="15" customHeight="1">
      <c r="A10" s="2285"/>
      <c r="B10" s="2285"/>
      <c r="C10" s="2285"/>
      <c r="E10" s="1912"/>
      <c r="F10" s="1912" t="s">
        <v>416</v>
      </c>
      <c r="G10" s="1912"/>
      <c r="H10" s="1912" t="s">
        <v>417</v>
      </c>
      <c r="I10" s="1912"/>
      <c r="J10" s="1912"/>
      <c r="K10" s="1912"/>
      <c r="L10" s="1913"/>
      <c r="M10" s="1913"/>
    </row>
    <row r="11" spans="1:11" s="1191" customFormat="1" ht="12" customHeight="1">
      <c r="A11" s="2286"/>
      <c r="B11" s="2286"/>
      <c r="C11" s="2286"/>
      <c r="D11" s="1914"/>
      <c r="E11" s="1199" t="s">
        <v>1400</v>
      </c>
      <c r="F11" s="1199" t="s">
        <v>1400</v>
      </c>
      <c r="G11" s="1199"/>
      <c r="H11" s="1199" t="s">
        <v>1400</v>
      </c>
      <c r="I11" s="1199" t="s">
        <v>1400</v>
      </c>
      <c r="J11" s="1199" t="s">
        <v>1400</v>
      </c>
      <c r="K11" s="1199" t="s">
        <v>1400</v>
      </c>
    </row>
    <row r="12" spans="1:11" s="1191" customFormat="1" ht="6" customHeight="1">
      <c r="A12" s="2287"/>
      <c r="B12" s="2287"/>
      <c r="C12" s="2287"/>
      <c r="D12" s="1194"/>
      <c r="E12" s="1915"/>
      <c r="F12" s="1915"/>
      <c r="G12" s="1915"/>
      <c r="H12" s="1915"/>
      <c r="I12" s="1915"/>
      <c r="J12" s="1915"/>
      <c r="K12" s="1915"/>
    </row>
    <row r="13" spans="1:11" s="1191" customFormat="1" ht="20.25" customHeight="1">
      <c r="A13" s="2288" t="s">
        <v>677</v>
      </c>
      <c r="B13" s="2286"/>
      <c r="C13" s="2286"/>
      <c r="D13" s="1914"/>
      <c r="E13" s="1914"/>
      <c r="F13" s="1916"/>
      <c r="G13" s="1916"/>
      <c r="H13" s="1916"/>
      <c r="I13" s="1916"/>
      <c r="J13" s="1916"/>
      <c r="K13" s="1916"/>
    </row>
    <row r="14" spans="1:11" s="1191" customFormat="1" ht="30" customHeight="1">
      <c r="A14" s="3096" t="s">
        <v>1583</v>
      </c>
      <c r="B14" s="2878"/>
      <c r="C14" s="2878"/>
      <c r="D14" s="2998"/>
      <c r="F14" s="1917"/>
      <c r="G14" s="1917"/>
      <c r="H14" s="1917"/>
      <c r="I14" s="1917"/>
      <c r="J14" s="1917"/>
      <c r="K14" s="1917"/>
    </row>
    <row r="15" spans="1:11" s="1191" customFormat="1" ht="15" customHeight="1">
      <c r="A15" s="2287" t="s">
        <v>678</v>
      </c>
      <c r="B15" s="2289"/>
      <c r="C15" s="2289"/>
      <c r="D15" s="1918"/>
      <c r="E15" s="1919">
        <v>528</v>
      </c>
      <c r="F15" s="1920">
        <v>53</v>
      </c>
      <c r="G15" s="1920"/>
      <c r="H15" s="1920">
        <v>68</v>
      </c>
      <c r="I15" s="1917">
        <v>79</v>
      </c>
      <c r="J15" s="1917"/>
      <c r="K15" s="1921">
        <v>728</v>
      </c>
    </row>
    <row r="16" spans="1:11" s="1191" customFormat="1" ht="15" customHeight="1">
      <c r="A16" s="2287" t="s">
        <v>679</v>
      </c>
      <c r="B16" s="2287"/>
      <c r="C16" s="2287"/>
      <c r="D16" s="1194"/>
      <c r="E16" s="1919">
        <v>-365</v>
      </c>
      <c r="F16" s="1920">
        <v>-48</v>
      </c>
      <c r="G16" s="1920"/>
      <c r="H16" s="1920">
        <v>-47</v>
      </c>
      <c r="I16" s="1920">
        <v>-45</v>
      </c>
      <c r="J16" s="1920"/>
      <c r="K16" s="1920">
        <v>-505</v>
      </c>
    </row>
    <row r="17" spans="1:11" s="1191" customFormat="1" ht="6" customHeight="1">
      <c r="A17" s="2286"/>
      <c r="B17" s="2286"/>
      <c r="C17" s="2286"/>
      <c r="D17" s="1914"/>
      <c r="E17" s="1922"/>
      <c r="F17" s="1923"/>
      <c r="G17" s="1923"/>
      <c r="H17" s="1923"/>
      <c r="I17" s="1923"/>
      <c r="J17" s="1923"/>
      <c r="K17" s="1923"/>
    </row>
    <row r="18" spans="1:11" s="1191" customFormat="1" ht="6" customHeight="1">
      <c r="A18" s="2287"/>
      <c r="B18" s="2287"/>
      <c r="C18" s="2287"/>
      <c r="D18" s="1194"/>
      <c r="E18" s="1919"/>
      <c r="F18" s="1917"/>
      <c r="G18" s="1917"/>
      <c r="H18" s="1917"/>
      <c r="I18" s="1917"/>
      <c r="J18" s="1917"/>
      <c r="K18" s="1917"/>
    </row>
    <row r="19" spans="1:11" s="1191" customFormat="1" ht="15" customHeight="1">
      <c r="A19" s="2287" t="s">
        <v>350</v>
      </c>
      <c r="B19" s="2287"/>
      <c r="C19" s="2287"/>
      <c r="D19" s="1194"/>
      <c r="F19" s="1917"/>
      <c r="G19" s="1917"/>
      <c r="H19" s="1917"/>
      <c r="I19" s="1917"/>
      <c r="J19" s="1917"/>
      <c r="K19" s="1917"/>
    </row>
    <row r="20" spans="1:11" s="1191" customFormat="1" ht="15" customHeight="1">
      <c r="A20" s="2287"/>
      <c r="B20" s="2287" t="s">
        <v>354</v>
      </c>
      <c r="C20" s="2287"/>
      <c r="D20" s="1194"/>
      <c r="E20" s="1919">
        <v>163</v>
      </c>
      <c r="F20" s="1920">
        <v>5</v>
      </c>
      <c r="G20" s="1920"/>
      <c r="H20" s="1920">
        <v>21</v>
      </c>
      <c r="I20" s="1920">
        <v>34</v>
      </c>
      <c r="J20" s="1920"/>
      <c r="K20" s="1920">
        <v>223</v>
      </c>
    </row>
    <row r="21" spans="1:11" s="1191" customFormat="1" ht="15" customHeight="1">
      <c r="A21" s="2287"/>
      <c r="B21" s="2287" t="s">
        <v>552</v>
      </c>
      <c r="C21" s="2287"/>
      <c r="D21" s="1194"/>
      <c r="E21" s="1919">
        <v>-45.67</v>
      </c>
      <c r="F21" s="1920">
        <v>-1</v>
      </c>
      <c r="G21" s="1920"/>
      <c r="H21" s="1920">
        <v>-6</v>
      </c>
      <c r="I21" s="1920">
        <v>-10</v>
      </c>
      <c r="J21" s="1920"/>
      <c r="K21" s="1920">
        <v>-63</v>
      </c>
    </row>
    <row r="22" spans="1:11" s="1191" customFormat="1" ht="6" customHeight="1">
      <c r="A22" s="2287"/>
      <c r="B22" s="2287"/>
      <c r="C22" s="2287"/>
      <c r="D22" s="1194"/>
      <c r="E22" s="1919"/>
      <c r="F22" s="1916"/>
      <c r="G22" s="1916"/>
      <c r="H22" s="1917"/>
      <c r="I22" s="1917"/>
      <c r="J22" s="1917"/>
      <c r="K22" s="1917"/>
    </row>
    <row r="23" spans="1:11" s="1191" customFormat="1" ht="6" customHeight="1">
      <c r="A23" s="2290"/>
      <c r="B23" s="2290"/>
      <c r="C23" s="2290"/>
      <c r="D23" s="1924"/>
      <c r="E23" s="1925"/>
      <c r="F23" s="1920"/>
      <c r="G23" s="1920"/>
      <c r="H23" s="1926"/>
      <c r="I23" s="1926"/>
      <c r="J23" s="1926"/>
      <c r="K23" s="1926"/>
    </row>
    <row r="24" spans="1:11" s="1194" customFormat="1" ht="15" customHeight="1">
      <c r="A24" s="2287"/>
      <c r="B24" s="2287" t="s">
        <v>834</v>
      </c>
      <c r="C24" s="2287"/>
      <c r="E24" s="1919">
        <v>117</v>
      </c>
      <c r="F24" s="1920">
        <v>4</v>
      </c>
      <c r="G24" s="1920"/>
      <c r="H24" s="1920">
        <v>15</v>
      </c>
      <c r="I24" s="1920">
        <v>24</v>
      </c>
      <c r="J24" s="1920"/>
      <c r="K24" s="1920">
        <v>160</v>
      </c>
    </row>
    <row r="25" spans="1:11" s="1191" customFormat="1" ht="6" customHeight="1">
      <c r="A25" s="2286"/>
      <c r="B25" s="2286"/>
      <c r="C25" s="2286"/>
      <c r="D25" s="1914"/>
      <c r="E25" s="1922"/>
      <c r="F25" s="1923"/>
      <c r="G25" s="1923"/>
      <c r="H25" s="1923"/>
      <c r="I25" s="1923"/>
      <c r="J25" s="1923"/>
      <c r="K25" s="1923"/>
    </row>
    <row r="26" spans="1:5" s="1191" customFormat="1" ht="6" customHeight="1">
      <c r="A26" s="2287"/>
      <c r="B26" s="2287"/>
      <c r="C26" s="2287"/>
      <c r="D26" s="1919"/>
      <c r="E26" s="1919"/>
    </row>
    <row r="27" spans="1:19" s="1191" customFormat="1" ht="30.75" customHeight="1">
      <c r="A27" s="3081" t="s">
        <v>1584</v>
      </c>
      <c r="B27" s="2914"/>
      <c r="C27" s="2914"/>
      <c r="D27" s="2662"/>
      <c r="F27" s="1194"/>
      <c r="G27" s="1194"/>
      <c r="H27" s="1194"/>
      <c r="I27" s="1194"/>
      <c r="J27" s="1194"/>
      <c r="K27" s="1194"/>
      <c r="N27" s="1194"/>
      <c r="O27" s="1194"/>
      <c r="P27" s="1194"/>
      <c r="Q27" s="1194"/>
      <c r="R27" s="1194"/>
      <c r="S27" s="1194"/>
    </row>
    <row r="28" spans="1:19" s="1191" customFormat="1" ht="15" customHeight="1">
      <c r="A28" s="2287" t="s">
        <v>680</v>
      </c>
      <c r="B28" s="2287"/>
      <c r="C28" s="2287"/>
      <c r="D28" s="1919"/>
      <c r="E28" s="1919">
        <v>-630</v>
      </c>
      <c r="F28" s="1919">
        <v>-82</v>
      </c>
      <c r="G28" s="1919"/>
      <c r="H28" s="1919">
        <v>-81</v>
      </c>
      <c r="I28" s="1919"/>
      <c r="J28" s="1919"/>
      <c r="K28" s="1919">
        <v>-793</v>
      </c>
      <c r="N28" s="1919"/>
      <c r="O28" s="1194"/>
      <c r="P28" s="1194"/>
      <c r="Q28" s="1194"/>
      <c r="R28" s="1194"/>
      <c r="S28" s="1194"/>
    </row>
    <row r="29" spans="1:19" s="1191" customFormat="1" ht="15" customHeight="1">
      <c r="A29" s="2287" t="s">
        <v>679</v>
      </c>
      <c r="B29" s="2287"/>
      <c r="C29" s="2287"/>
      <c r="D29" s="1919"/>
      <c r="E29" s="1919">
        <v>436</v>
      </c>
      <c r="F29" s="1919">
        <v>58</v>
      </c>
      <c r="G29" s="1919"/>
      <c r="H29" s="1919">
        <v>56</v>
      </c>
      <c r="I29" s="1919"/>
      <c r="J29" s="1919"/>
      <c r="K29" s="1919">
        <v>550</v>
      </c>
      <c r="N29" s="1919"/>
      <c r="O29" s="1194"/>
      <c r="P29" s="1194"/>
      <c r="Q29" s="1194"/>
      <c r="R29" s="1194"/>
      <c r="S29" s="1194"/>
    </row>
    <row r="30" spans="1:19" s="1191" customFormat="1" ht="6" customHeight="1">
      <c r="A30" s="2286"/>
      <c r="B30" s="2286"/>
      <c r="C30" s="2286"/>
      <c r="D30" s="1914"/>
      <c r="E30" s="1914"/>
      <c r="F30" s="1914" t="s">
        <v>415</v>
      </c>
      <c r="G30" s="1914"/>
      <c r="H30" s="1914"/>
      <c r="I30" s="1914"/>
      <c r="J30" s="1914"/>
      <c r="K30" s="1914"/>
      <c r="N30" s="1919"/>
      <c r="O30" s="1194"/>
      <c r="P30" s="1194"/>
      <c r="Q30" s="1194"/>
      <c r="R30" s="1194"/>
      <c r="S30" s="1194"/>
    </row>
    <row r="31" spans="1:19" s="1191" customFormat="1" ht="15" customHeight="1">
      <c r="A31" s="2287" t="s">
        <v>350</v>
      </c>
      <c r="B31" s="2287"/>
      <c r="C31" s="2287"/>
      <c r="D31" s="1919"/>
      <c r="E31" s="1919"/>
      <c r="F31" s="1919"/>
      <c r="G31" s="1919"/>
      <c r="H31" s="1919"/>
      <c r="I31" s="1194"/>
      <c r="J31" s="1194"/>
      <c r="K31" s="1194"/>
      <c r="N31" s="1194"/>
      <c r="O31" s="1194"/>
      <c r="P31" s="1194"/>
      <c r="Q31" s="1194"/>
      <c r="R31" s="1194"/>
      <c r="S31" s="1194"/>
    </row>
    <row r="32" spans="1:19" s="1191" customFormat="1" ht="15" customHeight="1">
      <c r="A32" s="2287"/>
      <c r="B32" s="2287" t="s">
        <v>354</v>
      </c>
      <c r="C32" s="2287"/>
      <c r="D32" s="1919"/>
      <c r="E32" s="1919">
        <v>-194</v>
      </c>
      <c r="F32" s="1919">
        <v>-24</v>
      </c>
      <c r="G32" s="1919"/>
      <c r="H32" s="1919">
        <v>-25</v>
      </c>
      <c r="I32" s="1919"/>
      <c r="J32" s="1919"/>
      <c r="K32" s="1919">
        <v>-243</v>
      </c>
      <c r="N32" s="1194"/>
      <c r="O32" s="1194"/>
      <c r="P32" s="1194"/>
      <c r="Q32" s="1194"/>
      <c r="R32" s="1194"/>
      <c r="S32" s="1194"/>
    </row>
    <row r="33" spans="1:19" s="1191" customFormat="1" ht="15" customHeight="1">
      <c r="A33" s="2287"/>
      <c r="B33" s="2287" t="s">
        <v>552</v>
      </c>
      <c r="C33" s="2287"/>
      <c r="D33" s="1919"/>
      <c r="E33" s="1919">
        <v>55</v>
      </c>
      <c r="F33" s="1919">
        <v>6</v>
      </c>
      <c r="G33" s="1919"/>
      <c r="H33" s="1919">
        <v>7</v>
      </c>
      <c r="I33" s="1919"/>
      <c r="J33" s="1919"/>
      <c r="K33" s="1919">
        <v>68</v>
      </c>
      <c r="N33" s="1919"/>
      <c r="O33" s="1194"/>
      <c r="P33" s="1194"/>
      <c r="Q33" s="1194"/>
      <c r="R33" s="1194"/>
      <c r="S33" s="1194"/>
    </row>
    <row r="34" spans="1:19" s="1191" customFormat="1" ht="6" customHeight="1">
      <c r="A34" s="2286"/>
      <c r="B34" s="2286"/>
      <c r="C34" s="2286"/>
      <c r="D34" s="1922"/>
      <c r="E34" s="1922"/>
      <c r="F34" s="1922"/>
      <c r="G34" s="1922"/>
      <c r="H34" s="1922"/>
      <c r="I34" s="1922"/>
      <c r="J34" s="1922"/>
      <c r="K34" s="1922"/>
      <c r="N34" s="1919"/>
      <c r="O34" s="1194"/>
      <c r="P34" s="1194"/>
      <c r="Q34" s="1194"/>
      <c r="R34" s="1194"/>
      <c r="S34" s="1194"/>
    </row>
    <row r="35" spans="1:19" s="1191" customFormat="1" ht="6" customHeight="1">
      <c r="A35" s="2287"/>
      <c r="B35" s="2287"/>
      <c r="C35" s="2287"/>
      <c r="D35" s="1919"/>
      <c r="E35" s="1919"/>
      <c r="F35" s="1919"/>
      <c r="G35" s="1919"/>
      <c r="H35" s="1919"/>
      <c r="I35" s="1194"/>
      <c r="J35" s="1194"/>
      <c r="K35" s="1194"/>
      <c r="N35" s="1194"/>
      <c r="O35" s="1194"/>
      <c r="P35" s="1194"/>
      <c r="Q35" s="1194"/>
      <c r="R35" s="1194"/>
      <c r="S35" s="1194"/>
    </row>
    <row r="36" spans="1:19" s="1191" customFormat="1" ht="15" customHeight="1">
      <c r="A36" s="2287"/>
      <c r="B36" s="2287" t="s">
        <v>834</v>
      </c>
      <c r="C36" s="2287"/>
      <c r="D36" s="1194"/>
      <c r="E36" s="1919">
        <v>-139</v>
      </c>
      <c r="F36" s="1919">
        <v>-18</v>
      </c>
      <c r="G36" s="1919"/>
      <c r="H36" s="1919">
        <v>-18</v>
      </c>
      <c r="I36" s="1919"/>
      <c r="J36" s="1919"/>
      <c r="K36" s="1919">
        <v>-175</v>
      </c>
      <c r="N36" s="1919"/>
      <c r="O36" s="1194"/>
      <c r="P36" s="1194"/>
      <c r="Q36" s="1194"/>
      <c r="R36" s="1194"/>
      <c r="S36" s="1194"/>
    </row>
    <row r="37" spans="1:19" s="1191" customFormat="1" ht="6" customHeight="1">
      <c r="A37" s="2286"/>
      <c r="B37" s="2286"/>
      <c r="C37" s="2286"/>
      <c r="D37" s="1922"/>
      <c r="E37" s="1922"/>
      <c r="F37" s="1914"/>
      <c r="G37" s="1914"/>
      <c r="H37" s="1914"/>
      <c r="I37" s="1914"/>
      <c r="J37" s="1914"/>
      <c r="K37" s="1914"/>
      <c r="N37" s="1919"/>
      <c r="O37" s="1194"/>
      <c r="P37" s="1194"/>
      <c r="Q37" s="1194"/>
      <c r="R37" s="1194"/>
      <c r="S37" s="1194"/>
    </row>
    <row r="38" spans="1:19" s="1191" customFormat="1" ht="6" customHeight="1">
      <c r="A38" s="2287"/>
      <c r="B38" s="2287"/>
      <c r="C38" s="2287"/>
      <c r="D38" s="1919"/>
      <c r="E38" s="1919"/>
      <c r="F38" s="1919"/>
      <c r="G38" s="1919"/>
      <c r="H38" s="1919"/>
      <c r="I38" s="1919"/>
      <c r="J38" s="1919"/>
      <c r="K38" s="1919"/>
      <c r="N38" s="1919"/>
      <c r="O38" s="1194"/>
      <c r="P38" s="1194"/>
      <c r="Q38" s="1194"/>
      <c r="R38" s="1194"/>
      <c r="S38" s="1194"/>
    </row>
    <row r="39" spans="1:5" s="1191" customFormat="1" ht="33" customHeight="1">
      <c r="A39" s="3081" t="s">
        <v>1585</v>
      </c>
      <c r="B39" s="2914"/>
      <c r="C39" s="2914"/>
      <c r="D39" s="2662"/>
      <c r="E39" s="1919"/>
    </row>
    <row r="40" spans="1:11" s="1191" customFormat="1" ht="6" customHeight="1">
      <c r="A40" s="2291"/>
      <c r="B40" s="2286"/>
      <c r="C40" s="2286"/>
      <c r="D40" s="1922"/>
      <c r="E40" s="1199"/>
      <c r="F40" s="1199"/>
      <c r="G40" s="1199"/>
      <c r="H40" s="1199"/>
      <c r="I40" s="1199"/>
      <c r="J40" s="1199"/>
      <c r="K40" s="1199"/>
    </row>
    <row r="41" spans="1:4" s="1191" customFormat="1" ht="6" customHeight="1">
      <c r="A41" s="2287"/>
      <c r="B41" s="2289"/>
      <c r="C41" s="2287"/>
      <c r="D41" s="1919"/>
    </row>
    <row r="42" spans="1:14" s="1191" customFormat="1" ht="15" customHeight="1">
      <c r="A42" s="2287" t="s">
        <v>680</v>
      </c>
      <c r="B42" s="2287"/>
      <c r="C42" s="2287"/>
      <c r="D42" s="1919"/>
      <c r="E42" s="1919">
        <v>-102</v>
      </c>
      <c r="F42" s="1919">
        <v>-29</v>
      </c>
      <c r="G42" s="1919"/>
      <c r="H42" s="1919">
        <v>-13</v>
      </c>
      <c r="I42" s="1919">
        <v>79</v>
      </c>
      <c r="J42" s="1919"/>
      <c r="K42" s="1919">
        <v>-65</v>
      </c>
      <c r="N42" s="1919"/>
    </row>
    <row r="43" spans="1:14" s="1191" customFormat="1" ht="15" customHeight="1">
      <c r="A43" s="2287" t="s">
        <v>679</v>
      </c>
      <c r="B43" s="2287"/>
      <c r="C43" s="2287"/>
      <c r="D43" s="1919"/>
      <c r="E43" s="1919">
        <v>71</v>
      </c>
      <c r="F43" s="1919">
        <v>10</v>
      </c>
      <c r="G43" s="1919"/>
      <c r="H43" s="1919">
        <v>9</v>
      </c>
      <c r="I43" s="1919">
        <v>-45</v>
      </c>
      <c r="J43" s="1919"/>
      <c r="K43" s="1919">
        <v>45</v>
      </c>
      <c r="N43" s="1919"/>
    </row>
    <row r="44" spans="1:14" s="1191" customFormat="1" ht="6" customHeight="1">
      <c r="A44" s="2286"/>
      <c r="B44" s="2286"/>
      <c r="C44" s="2286"/>
      <c r="D44" s="1914"/>
      <c r="E44" s="1914"/>
      <c r="F44" s="1922"/>
      <c r="G44" s="1922"/>
      <c r="H44" s="1922"/>
      <c r="I44" s="1922"/>
      <c r="J44" s="1922"/>
      <c r="K44" s="1922"/>
      <c r="N44" s="1919"/>
    </row>
    <row r="45" spans="1:14" s="1191" customFormat="1" ht="15" customHeight="1">
      <c r="A45" s="2287" t="s">
        <v>350</v>
      </c>
      <c r="B45" s="2287"/>
      <c r="C45" s="2287"/>
      <c r="D45" s="1919"/>
      <c r="E45" s="1927"/>
      <c r="F45" s="1919"/>
      <c r="G45" s="1919"/>
      <c r="H45" s="1194"/>
      <c r="I45" s="1194"/>
      <c r="J45" s="1194"/>
      <c r="K45" s="1194"/>
      <c r="N45" s="1194"/>
    </row>
    <row r="46" spans="1:14" s="1191" customFormat="1" ht="15" customHeight="1">
      <c r="A46" s="2287"/>
      <c r="B46" s="2287" t="s">
        <v>354</v>
      </c>
      <c r="C46" s="2287"/>
      <c r="D46" s="1919"/>
      <c r="E46" s="1919">
        <v>-31</v>
      </c>
      <c r="F46" s="1919">
        <v>-19</v>
      </c>
      <c r="G46" s="1919"/>
      <c r="H46" s="1919">
        <v>-4</v>
      </c>
      <c r="I46" s="1919">
        <v>34</v>
      </c>
      <c r="J46" s="1919"/>
      <c r="K46" s="1919">
        <v>-20</v>
      </c>
      <c r="N46" s="1194"/>
    </row>
    <row r="47" spans="1:14" s="1191" customFormat="1" ht="15" customHeight="1">
      <c r="A47" s="2287"/>
      <c r="B47" s="2287" t="s">
        <v>552</v>
      </c>
      <c r="C47" s="2287"/>
      <c r="D47" s="1919"/>
      <c r="E47" s="1919">
        <v>9.33</v>
      </c>
      <c r="F47" s="1919">
        <v>5</v>
      </c>
      <c r="G47" s="1919"/>
      <c r="H47" s="1919">
        <v>1</v>
      </c>
      <c r="I47" s="1919">
        <v>-10</v>
      </c>
      <c r="J47" s="1919"/>
      <c r="K47" s="1919">
        <v>5</v>
      </c>
      <c r="N47" s="1919"/>
    </row>
    <row r="48" spans="1:14" s="1191" customFormat="1" ht="6" customHeight="1">
      <c r="A48" s="2286"/>
      <c r="B48" s="2286"/>
      <c r="C48" s="2286"/>
      <c r="D48" s="1922"/>
      <c r="E48" s="1922"/>
      <c r="F48" s="1922"/>
      <c r="G48" s="1922"/>
      <c r="H48" s="1922"/>
      <c r="I48" s="1922"/>
      <c r="J48" s="1922"/>
      <c r="K48" s="1922"/>
      <c r="N48" s="1919"/>
    </row>
    <row r="49" spans="1:14" s="1191" customFormat="1" ht="6" customHeight="1">
      <c r="A49" s="2287"/>
      <c r="B49" s="2287"/>
      <c r="C49" s="2287"/>
      <c r="D49" s="1919"/>
      <c r="E49" s="1194"/>
      <c r="F49" s="1919"/>
      <c r="G49" s="1919"/>
      <c r="H49" s="1194"/>
      <c r="I49" s="1194"/>
      <c r="J49" s="1194"/>
      <c r="K49" s="1194"/>
      <c r="N49" s="1194"/>
    </row>
    <row r="50" spans="1:14" s="1191" customFormat="1" ht="15" customHeight="1">
      <c r="A50" s="2287"/>
      <c r="B50" s="2287" t="s">
        <v>834</v>
      </c>
      <c r="C50" s="2287"/>
      <c r="D50" s="1194"/>
      <c r="E50" s="1919">
        <v>-21.67</v>
      </c>
      <c r="F50" s="1919">
        <v>-14</v>
      </c>
      <c r="G50" s="1919"/>
      <c r="H50" s="1919">
        <v>-3</v>
      </c>
      <c r="I50" s="1919">
        <v>24</v>
      </c>
      <c r="J50" s="1919"/>
      <c r="K50" s="1919">
        <v>-15</v>
      </c>
      <c r="N50" s="1919"/>
    </row>
    <row r="51" spans="1:11" s="1191" customFormat="1" ht="6" customHeight="1">
      <c r="A51" s="2288"/>
      <c r="B51" s="2286"/>
      <c r="C51" s="2286"/>
      <c r="D51" s="1914"/>
      <c r="E51" s="1922"/>
      <c r="F51" s="1922"/>
      <c r="G51" s="1922"/>
      <c r="H51" s="1922"/>
      <c r="I51" s="1914"/>
      <c r="J51" s="1914"/>
      <c r="K51" s="1914"/>
    </row>
    <row r="52" spans="1:8" s="1191" customFormat="1" ht="6" customHeight="1">
      <c r="A52" s="2292"/>
      <c r="B52" s="2287"/>
      <c r="C52" s="2287"/>
      <c r="D52" s="1919"/>
      <c r="E52" s="1919"/>
      <c r="F52" s="1919"/>
      <c r="G52" s="1919"/>
      <c r="H52" s="1919"/>
    </row>
    <row r="53" spans="1:5" s="1191" customFormat="1" ht="15" customHeight="1">
      <c r="A53" s="2292" t="s">
        <v>681</v>
      </c>
      <c r="B53" s="2287"/>
      <c r="C53" s="2287"/>
      <c r="D53" s="1919"/>
      <c r="E53" s="1919"/>
    </row>
    <row r="54" spans="1:11" s="1191" customFormat="1" ht="6" customHeight="1">
      <c r="A54" s="2291"/>
      <c r="B54" s="2286"/>
      <c r="C54" s="2286"/>
      <c r="D54" s="1922"/>
      <c r="E54" s="1199"/>
      <c r="F54" s="1199"/>
      <c r="G54" s="1199"/>
      <c r="H54" s="1199"/>
      <c r="I54" s="1199"/>
      <c r="J54" s="1199"/>
      <c r="K54" s="1199"/>
    </row>
    <row r="55" spans="1:4" s="1191" customFormat="1" ht="6" customHeight="1">
      <c r="A55" s="2287"/>
      <c r="B55" s="2289"/>
      <c r="C55" s="2287"/>
      <c r="D55" s="1919"/>
    </row>
    <row r="56" spans="1:11" s="1191" customFormat="1" ht="15" customHeight="1">
      <c r="A56" s="2287" t="s">
        <v>17</v>
      </c>
      <c r="B56" s="2287"/>
      <c r="C56" s="2287"/>
      <c r="D56" s="1919"/>
      <c r="E56" s="1919">
        <v>-81</v>
      </c>
      <c r="F56" s="1919">
        <v>-7</v>
      </c>
      <c r="G56" s="1919"/>
      <c r="H56" s="1919">
        <v>-8</v>
      </c>
      <c r="I56" s="1919">
        <v>16</v>
      </c>
      <c r="J56" s="1919">
        <v>-4</v>
      </c>
      <c r="K56" s="1919">
        <v>-84</v>
      </c>
    </row>
    <row r="57" spans="1:11" s="1191" customFormat="1" ht="15" customHeight="1">
      <c r="A57" s="2287" t="s">
        <v>679</v>
      </c>
      <c r="B57" s="2287"/>
      <c r="C57" s="2287"/>
      <c r="D57" s="1919"/>
      <c r="E57" s="1919">
        <v>27</v>
      </c>
      <c r="F57" s="1919">
        <v>0</v>
      </c>
      <c r="G57" s="1919"/>
      <c r="H57" s="1919">
        <v>-2</v>
      </c>
      <c r="I57" s="1919">
        <v>-3</v>
      </c>
      <c r="J57" s="1919"/>
      <c r="K57" s="1919">
        <v>22</v>
      </c>
    </row>
    <row r="58" spans="1:11" s="1191" customFormat="1" ht="6" customHeight="1">
      <c r="A58" s="2286"/>
      <c r="B58" s="2286"/>
      <c r="C58" s="2286"/>
      <c r="D58" s="1914"/>
      <c r="E58" s="1914"/>
      <c r="F58" s="1922"/>
      <c r="G58" s="1922"/>
      <c r="H58" s="1922"/>
      <c r="I58" s="1922"/>
      <c r="J58" s="1922"/>
      <c r="K58" s="1922"/>
    </row>
    <row r="59" spans="1:11" s="1191" customFormat="1" ht="15" customHeight="1">
      <c r="A59" s="2287" t="s">
        <v>350</v>
      </c>
      <c r="B59" s="2287"/>
      <c r="C59" s="2287"/>
      <c r="D59" s="1919"/>
      <c r="E59" s="1927"/>
      <c r="F59" s="1919"/>
      <c r="G59" s="1919"/>
      <c r="H59" s="1194"/>
      <c r="I59" s="1194"/>
      <c r="J59" s="1194"/>
      <c r="K59" s="1194"/>
    </row>
    <row r="60" spans="1:11" s="1191" customFormat="1" ht="15" customHeight="1">
      <c r="A60" s="2287"/>
      <c r="B60" s="2287" t="s">
        <v>354</v>
      </c>
      <c r="C60" s="2287"/>
      <c r="D60" s="1919"/>
      <c r="E60" s="1919">
        <v>-54</v>
      </c>
      <c r="F60" s="1919">
        <v>-7</v>
      </c>
      <c r="G60" s="1919"/>
      <c r="H60" s="1919">
        <v>-10</v>
      </c>
      <c r="I60" s="1919">
        <v>13</v>
      </c>
      <c r="J60" s="1919">
        <v>-4</v>
      </c>
      <c r="K60" s="1919">
        <v>-62</v>
      </c>
    </row>
    <row r="61" spans="1:11" s="1191" customFormat="1" ht="15" customHeight="1">
      <c r="A61" s="2287"/>
      <c r="B61" s="2287" t="s">
        <v>552</v>
      </c>
      <c r="C61" s="2287"/>
      <c r="D61" s="1919"/>
      <c r="E61" s="1919">
        <v>13</v>
      </c>
      <c r="F61" s="1919">
        <v>2</v>
      </c>
      <c r="G61" s="1919"/>
      <c r="H61" s="1919">
        <v>4</v>
      </c>
      <c r="I61" s="1919">
        <v>-3</v>
      </c>
      <c r="J61" s="1919"/>
      <c r="K61" s="1919">
        <v>16</v>
      </c>
    </row>
    <row r="62" spans="1:11" s="1191" customFormat="1" ht="6" customHeight="1">
      <c r="A62" s="2286"/>
      <c r="B62" s="2286"/>
      <c r="C62" s="2286"/>
      <c r="D62" s="1922"/>
      <c r="E62" s="1922"/>
      <c r="F62" s="1922"/>
      <c r="G62" s="1922"/>
      <c r="H62" s="1922"/>
      <c r="I62" s="1922"/>
      <c r="J62" s="1922"/>
      <c r="K62" s="1922"/>
    </row>
    <row r="63" spans="1:11" s="1191" customFormat="1" ht="6" customHeight="1">
      <c r="A63" s="2287"/>
      <c r="B63" s="2287"/>
      <c r="C63" s="2287"/>
      <c r="D63" s="1919"/>
      <c r="E63" s="1194"/>
      <c r="F63" s="1919"/>
      <c r="G63" s="1919"/>
      <c r="H63" s="1194"/>
      <c r="I63" s="1194"/>
      <c r="J63" s="1194"/>
      <c r="K63" s="1194"/>
    </row>
    <row r="64" spans="1:11" s="1191" customFormat="1" ht="15" customHeight="1">
      <c r="A64" s="2287"/>
      <c r="B64" s="2287" t="s">
        <v>834</v>
      </c>
      <c r="C64" s="2287"/>
      <c r="D64" s="1194"/>
      <c r="E64" s="1919">
        <v>-41</v>
      </c>
      <c r="F64" s="1919">
        <v>-5</v>
      </c>
      <c r="G64" s="1919"/>
      <c r="H64" s="1919">
        <v>-6</v>
      </c>
      <c r="I64" s="1919">
        <v>10</v>
      </c>
      <c r="J64" s="1919">
        <v>-4</v>
      </c>
      <c r="K64" s="1919">
        <v>-46</v>
      </c>
    </row>
    <row r="65" spans="1:11" s="1191" customFormat="1" ht="6" customHeight="1">
      <c r="A65" s="2288"/>
      <c r="B65" s="2286"/>
      <c r="C65" s="2286"/>
      <c r="D65" s="1914"/>
      <c r="E65" s="1922"/>
      <c r="F65" s="1922"/>
      <c r="G65" s="1922"/>
      <c r="H65" s="1922"/>
      <c r="I65" s="1914"/>
      <c r="J65" s="1914"/>
      <c r="K65" s="1914"/>
    </row>
    <row r="66" spans="1:8" s="1191" customFormat="1" ht="6" customHeight="1">
      <c r="A66" s="2292"/>
      <c r="B66" s="2287"/>
      <c r="C66" s="2287"/>
      <c r="D66" s="1919"/>
      <c r="E66" s="1919"/>
      <c r="F66" s="1919"/>
      <c r="G66" s="1919"/>
      <c r="H66" s="1919"/>
    </row>
    <row r="67" spans="1:5" s="1191" customFormat="1" ht="15" customHeight="1">
      <c r="A67" s="2292" t="s">
        <v>682</v>
      </c>
      <c r="B67" s="2287"/>
      <c r="C67" s="2287"/>
      <c r="D67" s="1919"/>
      <c r="E67" s="1919"/>
    </row>
    <row r="68" spans="1:11" s="1191" customFormat="1" ht="6" customHeight="1">
      <c r="A68" s="2291"/>
      <c r="B68" s="2286"/>
      <c r="C68" s="2286"/>
      <c r="D68" s="1922"/>
      <c r="E68" s="1199"/>
      <c r="F68" s="1199"/>
      <c r="G68" s="1199"/>
      <c r="H68" s="1199"/>
      <c r="I68" s="1199"/>
      <c r="J68" s="1199"/>
      <c r="K68" s="1199"/>
    </row>
    <row r="69" spans="1:4" s="1191" customFormat="1" ht="6" customHeight="1">
      <c r="A69" s="2287"/>
      <c r="B69" s="2289"/>
      <c r="C69" s="2287"/>
      <c r="D69" s="1919"/>
    </row>
    <row r="70" spans="1:11" s="1191" customFormat="1" ht="15" customHeight="1">
      <c r="A70" s="2287" t="s">
        <v>1649</v>
      </c>
      <c r="B70" s="2287"/>
      <c r="C70" s="2287"/>
      <c r="D70" s="1919"/>
      <c r="E70" s="1919">
        <f>E42+E56</f>
        <v>-183</v>
      </c>
      <c r="F70" s="1919">
        <f>F42+F56</f>
        <v>-36</v>
      </c>
      <c r="G70" s="1919"/>
      <c r="H70" s="1919">
        <f aca="true" t="shared" si="0" ref="H70:K71">H42+H56</f>
        <v>-21</v>
      </c>
      <c r="I70" s="1919">
        <f>I42+I56</f>
        <v>95</v>
      </c>
      <c r="J70" s="1919">
        <v>-4</v>
      </c>
      <c r="K70" s="1919">
        <f t="shared" si="0"/>
        <v>-149</v>
      </c>
    </row>
    <row r="71" spans="1:11" s="1191" customFormat="1" ht="15" customHeight="1">
      <c r="A71" s="2287" t="s">
        <v>679</v>
      </c>
      <c r="B71" s="2287"/>
      <c r="C71" s="2287"/>
      <c r="D71" s="1919"/>
      <c r="E71" s="1919">
        <f>E43+E57</f>
        <v>98</v>
      </c>
      <c r="F71" s="1919">
        <f>F43+F57</f>
        <v>10</v>
      </c>
      <c r="G71" s="1919"/>
      <c r="H71" s="1919">
        <f t="shared" si="0"/>
        <v>7</v>
      </c>
      <c r="I71" s="1919">
        <f t="shared" si="0"/>
        <v>-48</v>
      </c>
      <c r="J71" s="1919"/>
      <c r="K71" s="1919">
        <f t="shared" si="0"/>
        <v>67</v>
      </c>
    </row>
    <row r="72" spans="1:11" s="1191" customFormat="1" ht="6" customHeight="1">
      <c r="A72" s="2286"/>
      <c r="B72" s="2286"/>
      <c r="C72" s="2286"/>
      <c r="D72" s="1914"/>
      <c r="E72" s="1914"/>
      <c r="F72" s="1914"/>
      <c r="G72" s="1914"/>
      <c r="H72" s="1914"/>
      <c r="I72" s="1914"/>
      <c r="J72" s="1914"/>
      <c r="K72" s="1922"/>
    </row>
    <row r="73" spans="1:11" s="1191" customFormat="1" ht="15" customHeight="1">
      <c r="A73" s="2287" t="s">
        <v>350</v>
      </c>
      <c r="B73" s="2287"/>
      <c r="C73" s="2287"/>
      <c r="D73" s="1919"/>
      <c r="E73" s="1927"/>
      <c r="F73" s="1927"/>
      <c r="G73" s="1927"/>
      <c r="H73" s="1927"/>
      <c r="I73" s="1927"/>
      <c r="J73" s="1927"/>
      <c r="K73" s="1194"/>
    </row>
    <row r="74" spans="1:11" s="1191" customFormat="1" ht="15" customHeight="1">
      <c r="A74" s="2287"/>
      <c r="B74" s="2287" t="s">
        <v>354</v>
      </c>
      <c r="C74" s="2287"/>
      <c r="D74" s="1919"/>
      <c r="E74" s="1919">
        <f>E46+E60</f>
        <v>-85</v>
      </c>
      <c r="F74" s="1919">
        <f>F46+F60</f>
        <v>-26</v>
      </c>
      <c r="G74" s="1919"/>
      <c r="H74" s="1919">
        <f>H46+H60</f>
        <v>-14</v>
      </c>
      <c r="I74" s="1919">
        <f>I46+I60</f>
        <v>47</v>
      </c>
      <c r="J74" s="1919">
        <f>J46+J60</f>
        <v>-4</v>
      </c>
      <c r="K74" s="1919">
        <f>K46+K60</f>
        <v>-82</v>
      </c>
    </row>
    <row r="75" spans="1:11" s="1191" customFormat="1" ht="15" customHeight="1">
      <c r="A75" s="2287"/>
      <c r="B75" s="2287" t="s">
        <v>552</v>
      </c>
      <c r="C75" s="2287"/>
      <c r="D75" s="1919"/>
      <c r="E75" s="1919">
        <f>E47+E61</f>
        <v>22.33</v>
      </c>
      <c r="F75" s="1919">
        <f>F47+F61</f>
        <v>7</v>
      </c>
      <c r="G75" s="1919"/>
      <c r="H75" s="1919">
        <f>H47+H61</f>
        <v>5</v>
      </c>
      <c r="I75" s="1919">
        <f>I47+I61</f>
        <v>-13</v>
      </c>
      <c r="J75" s="1919"/>
      <c r="K75" s="1919">
        <f>K47+K61</f>
        <v>21</v>
      </c>
    </row>
    <row r="76" spans="1:11" s="1191" customFormat="1" ht="6" customHeight="1">
      <c r="A76" s="2286"/>
      <c r="B76" s="2286"/>
      <c r="C76" s="2286"/>
      <c r="D76" s="1922"/>
      <c r="E76" s="1922"/>
      <c r="F76" s="1922"/>
      <c r="G76" s="1922"/>
      <c r="H76" s="1922"/>
      <c r="I76" s="1922"/>
      <c r="J76" s="1922"/>
      <c r="K76" s="1922"/>
    </row>
    <row r="77" spans="1:11" s="1191" customFormat="1" ht="6" customHeight="1">
      <c r="A77" s="2287"/>
      <c r="B77" s="2287"/>
      <c r="C77" s="2287"/>
      <c r="D77" s="1919"/>
      <c r="E77" s="1194"/>
      <c r="F77" s="1194"/>
      <c r="G77" s="1194"/>
      <c r="H77" s="1194"/>
      <c r="I77" s="1194"/>
      <c r="J77" s="1194"/>
      <c r="K77" s="1194"/>
    </row>
    <row r="78" spans="1:11" s="1191" customFormat="1" ht="15" customHeight="1">
      <c r="A78" s="2287"/>
      <c r="B78" s="2287" t="s">
        <v>834</v>
      </c>
      <c r="C78" s="2287"/>
      <c r="D78" s="1194"/>
      <c r="E78" s="1919">
        <f>E50+E64</f>
        <v>-62.67</v>
      </c>
      <c r="F78" s="1919">
        <f>F50+F64</f>
        <v>-19</v>
      </c>
      <c r="G78" s="1919"/>
      <c r="H78" s="1919">
        <f>H50+H64</f>
        <v>-9</v>
      </c>
      <c r="I78" s="1919">
        <f>I50+I64</f>
        <v>34</v>
      </c>
      <c r="J78" s="1919">
        <v>-4</v>
      </c>
      <c r="K78" s="1919">
        <f>K50+K64</f>
        <v>-61</v>
      </c>
    </row>
    <row r="79" spans="1:11" s="1191" customFormat="1" ht="6" customHeight="1" thickBot="1">
      <c r="A79" s="2293"/>
      <c r="B79" s="2294"/>
      <c r="C79" s="2294" t="s">
        <v>272</v>
      </c>
      <c r="D79" s="1928"/>
      <c r="E79" s="1929"/>
      <c r="F79" s="1929"/>
      <c r="G79" s="1929"/>
      <c r="H79" s="1929"/>
      <c r="I79" s="1928"/>
      <c r="J79" s="1928"/>
      <c r="K79" s="1928"/>
    </row>
    <row r="80" spans="1:10" s="414" customFormat="1" ht="14.25">
      <c r="A80" s="2295"/>
      <c r="B80" s="2295"/>
      <c r="C80" s="2295"/>
      <c r="E80" s="1218"/>
      <c r="F80" s="1218"/>
      <c r="G80" s="1218"/>
      <c r="H80" s="1218"/>
      <c r="I80" s="1218"/>
      <c r="J80" s="1218"/>
    </row>
    <row r="81" spans="1:10" s="414" customFormat="1" ht="15">
      <c r="A81" s="2282" t="s">
        <v>1403</v>
      </c>
      <c r="B81" s="2295"/>
      <c r="C81" s="2295"/>
      <c r="E81" s="1218"/>
      <c r="F81" s="1218"/>
      <c r="G81" s="1218"/>
      <c r="H81" s="1218"/>
      <c r="I81" s="1218"/>
      <c r="J81" s="1218"/>
    </row>
    <row r="82" spans="1:11" s="414" customFormat="1" ht="66" customHeight="1">
      <c r="A82" s="2296" t="s">
        <v>486</v>
      </c>
      <c r="B82" s="3062" t="s">
        <v>206</v>
      </c>
      <c r="C82" s="3062"/>
      <c r="D82" s="3061"/>
      <c r="E82" s="3061"/>
      <c r="F82" s="3061"/>
      <c r="G82" s="3061"/>
      <c r="H82" s="3061"/>
      <c r="I82" s="3061"/>
      <c r="J82" s="3061"/>
      <c r="K82" s="2685"/>
    </row>
    <row r="83" spans="1:11" s="414" customFormat="1" ht="36.75" customHeight="1">
      <c r="A83" s="2296" t="s">
        <v>487</v>
      </c>
      <c r="B83" s="3063" t="s">
        <v>1142</v>
      </c>
      <c r="C83" s="3063"/>
      <c r="D83" s="3064"/>
      <c r="E83" s="3064"/>
      <c r="F83" s="3064"/>
      <c r="G83" s="3064"/>
      <c r="H83" s="3064"/>
      <c r="I83" s="3064"/>
      <c r="J83" s="3064"/>
      <c r="K83" s="2685"/>
    </row>
    <row r="84" spans="1:11" s="414" customFormat="1" ht="35.25" customHeight="1">
      <c r="A84" s="2295"/>
      <c r="B84" s="3063" t="s">
        <v>207</v>
      </c>
      <c r="C84" s="3063"/>
      <c r="D84" s="2751"/>
      <c r="E84" s="2751"/>
      <c r="F84" s="2751"/>
      <c r="G84" s="2751"/>
      <c r="H84" s="2751"/>
      <c r="I84" s="2751"/>
      <c r="J84" s="2751"/>
      <c r="K84" s="2685"/>
    </row>
    <row r="85" spans="1:11" s="414" customFormat="1" ht="48.75" customHeight="1">
      <c r="A85" s="2295"/>
      <c r="B85" s="3062" t="s">
        <v>208</v>
      </c>
      <c r="C85" s="3062"/>
      <c r="D85" s="3061"/>
      <c r="E85" s="3061"/>
      <c r="F85" s="3061"/>
      <c r="G85" s="3061"/>
      <c r="H85" s="3061"/>
      <c r="I85" s="3061"/>
      <c r="J85" s="3061"/>
      <c r="K85" s="2685"/>
    </row>
    <row r="86" spans="1:11" ht="18" customHeight="1">
      <c r="A86" s="2281" t="s">
        <v>488</v>
      </c>
      <c r="B86" s="3082" t="s">
        <v>93</v>
      </c>
      <c r="C86" s="2952"/>
      <c r="D86" s="2761"/>
      <c r="E86" s="2761"/>
      <c r="F86" s="2761"/>
      <c r="G86" s="2761"/>
      <c r="H86" s="2761"/>
      <c r="I86" s="2761"/>
      <c r="J86" s="2761"/>
      <c r="K86" s="1218"/>
    </row>
    <row r="87" spans="1:11" ht="19.5" customHeight="1">
      <c r="A87" s="2281"/>
      <c r="B87" s="3067" t="s">
        <v>209</v>
      </c>
      <c r="C87" s="2863"/>
      <c r="D87" s="2685"/>
      <c r="E87" s="2685"/>
      <c r="F87" s="2685"/>
      <c r="G87" s="2685"/>
      <c r="H87" s="2685"/>
      <c r="I87" s="2685"/>
      <c r="J87" s="2685"/>
      <c r="K87" s="2685"/>
    </row>
    <row r="88" spans="1:11" ht="43.5" customHeight="1">
      <c r="A88" s="2281"/>
      <c r="B88" s="2298"/>
      <c r="C88" s="2298"/>
      <c r="D88" s="1222"/>
      <c r="E88" s="1223" t="s">
        <v>620</v>
      </c>
      <c r="F88" s="1223" t="s">
        <v>621</v>
      </c>
      <c r="G88" s="3057" t="s">
        <v>210</v>
      </c>
      <c r="H88" s="3057"/>
      <c r="I88" s="1222"/>
      <c r="J88" s="1222"/>
      <c r="K88" s="1218"/>
    </row>
    <row r="89" spans="1:11" ht="15" customHeight="1">
      <c r="A89" s="2281"/>
      <c r="B89" s="2299"/>
      <c r="C89" s="2299"/>
      <c r="D89" s="1224"/>
      <c r="E89" s="1225" t="s">
        <v>1400</v>
      </c>
      <c r="F89" s="1225" t="s">
        <v>1400</v>
      </c>
      <c r="G89" s="420"/>
      <c r="H89" s="1225" t="s">
        <v>1400</v>
      </c>
      <c r="I89" s="1222"/>
      <c r="J89" s="1222"/>
      <c r="K89" s="1218"/>
    </row>
    <row r="90" spans="1:11" ht="9.75" customHeight="1">
      <c r="A90" s="2281"/>
      <c r="B90" s="2298"/>
      <c r="C90" s="2298"/>
      <c r="D90" s="1222"/>
      <c r="E90" s="1222"/>
      <c r="F90" s="1222"/>
      <c r="G90" s="1222"/>
      <c r="H90" s="1222"/>
      <c r="I90" s="1222"/>
      <c r="J90" s="1222"/>
      <c r="K90" s="1218"/>
    </row>
    <row r="91" spans="1:11" ht="14.25" customHeight="1">
      <c r="A91" s="2281"/>
      <c r="B91" s="3088" t="s">
        <v>622</v>
      </c>
      <c r="C91" s="3089"/>
      <c r="D91" s="2779"/>
      <c r="E91" s="1226">
        <v>-528</v>
      </c>
      <c r="F91" s="1226">
        <v>-102</v>
      </c>
      <c r="G91" s="1226"/>
      <c r="H91" s="1226">
        <v>-630</v>
      </c>
      <c r="I91" s="1222"/>
      <c r="J91" s="1222"/>
      <c r="K91" s="1218"/>
    </row>
    <row r="92" spans="1:11" ht="14.25" customHeight="1">
      <c r="A92" s="2281"/>
      <c r="B92" s="3090" t="s">
        <v>623</v>
      </c>
      <c r="C92" s="3091"/>
      <c r="D92" s="3092"/>
      <c r="E92" s="1227">
        <v>365</v>
      </c>
      <c r="F92" s="1227">
        <v>71</v>
      </c>
      <c r="G92" s="1227"/>
      <c r="H92" s="1227">
        <v>436</v>
      </c>
      <c r="I92" s="1222"/>
      <c r="J92" s="1222"/>
      <c r="K92" s="1218"/>
    </row>
    <row r="93" spans="1:11" ht="14.25" customHeight="1">
      <c r="A93" s="2281"/>
      <c r="B93" s="2298"/>
      <c r="C93" s="2300"/>
      <c r="D93" s="1247"/>
      <c r="E93" s="1226"/>
      <c r="F93" s="1226"/>
      <c r="G93" s="1226"/>
      <c r="H93" s="1226"/>
      <c r="I93" s="1222"/>
      <c r="J93" s="1222"/>
      <c r="K93" s="1218"/>
    </row>
    <row r="94" spans="1:11" ht="14.25" customHeight="1">
      <c r="A94" s="2281"/>
      <c r="B94" s="3088" t="s">
        <v>350</v>
      </c>
      <c r="C94" s="3093"/>
      <c r="D94" s="3094"/>
      <c r="E94" s="1226"/>
      <c r="F94" s="1226"/>
      <c r="G94" s="1222"/>
      <c r="H94" s="1222"/>
      <c r="I94" s="1222"/>
      <c r="J94" s="1222"/>
      <c r="K94" s="1218"/>
    </row>
    <row r="95" spans="1:11" ht="14.25" customHeight="1">
      <c r="A95" s="2281"/>
      <c r="B95" s="2298"/>
      <c r="C95" s="2298" t="s">
        <v>624</v>
      </c>
      <c r="D95" s="1222"/>
      <c r="E95" s="1226">
        <f>SUM(E91:E94)</f>
        <v>-163</v>
      </c>
      <c r="F95" s="1226">
        <f>SUM(F91:F94)</f>
        <v>-31</v>
      </c>
      <c r="G95" s="1226"/>
      <c r="H95" s="1226">
        <f>SUM(H91:H94)</f>
        <v>-194</v>
      </c>
      <c r="I95" s="1222"/>
      <c r="J95" s="1222"/>
      <c r="K95" s="1218"/>
    </row>
    <row r="96" spans="1:11" ht="14.25" customHeight="1">
      <c r="A96" s="2281"/>
      <c r="B96" s="2298"/>
      <c r="C96" s="2298" t="s">
        <v>552</v>
      </c>
      <c r="D96" s="1222"/>
      <c r="E96" s="1226">
        <v>46</v>
      </c>
      <c r="F96" s="1226">
        <v>9</v>
      </c>
      <c r="G96" s="1226"/>
      <c r="H96" s="1226">
        <f>SUM(E96:G96)</f>
        <v>55</v>
      </c>
      <c r="I96" s="1222"/>
      <c r="J96" s="1222"/>
      <c r="K96" s="1218"/>
    </row>
    <row r="97" spans="1:11" s="414" customFormat="1" ht="15" customHeight="1" thickBot="1">
      <c r="A97" s="2281"/>
      <c r="B97" s="2301"/>
      <c r="C97" s="3075" t="s">
        <v>834</v>
      </c>
      <c r="D97" s="3076"/>
      <c r="E97" s="1246">
        <f>SUM(E95:E96)</f>
        <v>-117</v>
      </c>
      <c r="F97" s="1246">
        <f>SUM(F95:F96)</f>
        <v>-22</v>
      </c>
      <c r="G97" s="1246"/>
      <c r="H97" s="1246">
        <f>SUM(H95:H96)</f>
        <v>-139</v>
      </c>
      <c r="I97" s="1222"/>
      <c r="J97" s="1222"/>
      <c r="K97" s="1218"/>
    </row>
    <row r="98" spans="1:11" s="414" customFormat="1" ht="30" customHeight="1">
      <c r="A98" s="3078" t="s">
        <v>85</v>
      </c>
      <c r="B98" s="2914"/>
      <c r="C98" s="2914"/>
      <c r="D98" s="2662"/>
      <c r="E98" s="2662"/>
      <c r="F98" s="2662"/>
      <c r="G98" s="2662"/>
      <c r="H98" s="2662"/>
      <c r="I98" s="2662"/>
      <c r="J98" s="2767" t="s">
        <v>418</v>
      </c>
      <c r="K98" s="2767"/>
    </row>
    <row r="99" spans="1:10" s="414" customFormat="1" ht="13.5" customHeight="1">
      <c r="A99" s="2295"/>
      <c r="B99" s="2302"/>
      <c r="C99" s="2302"/>
      <c r="D99" s="1221"/>
      <c r="E99" s="1221"/>
      <c r="F99" s="1221"/>
      <c r="G99" s="1221"/>
      <c r="H99" s="1221"/>
      <c r="I99" s="1221"/>
      <c r="J99" s="1214"/>
    </row>
    <row r="100" spans="1:11" ht="15.75" customHeight="1">
      <c r="A100" s="2296" t="s">
        <v>489</v>
      </c>
      <c r="B100" s="3067" t="s">
        <v>625</v>
      </c>
      <c r="C100" s="3067"/>
      <c r="D100" s="3060"/>
      <c r="E100" s="3060"/>
      <c r="F100" s="3060"/>
      <c r="G100" s="3060"/>
      <c r="H100" s="3060"/>
      <c r="I100" s="3060"/>
      <c r="J100" s="3060"/>
      <c r="K100" s="1218"/>
    </row>
    <row r="101" spans="1:11" ht="27" customHeight="1">
      <c r="A101" s="2296"/>
      <c r="B101" s="2297"/>
      <c r="C101" s="2297"/>
      <c r="D101" s="1228"/>
      <c r="F101" s="1979" t="s">
        <v>18</v>
      </c>
      <c r="G101" s="1931"/>
      <c r="H101" s="1979" t="s">
        <v>17</v>
      </c>
      <c r="I101" s="1979" t="s">
        <v>556</v>
      </c>
      <c r="J101" s="1228"/>
      <c r="K101" s="1218"/>
    </row>
    <row r="102" spans="1:12" ht="12" customHeight="1">
      <c r="A102" s="2281"/>
      <c r="B102" s="2303"/>
      <c r="C102" s="2303"/>
      <c r="D102" s="415"/>
      <c r="E102" s="415"/>
      <c r="F102" s="1229" t="s">
        <v>1400</v>
      </c>
      <c r="G102" s="1216"/>
      <c r="H102" s="1229" t="s">
        <v>1400</v>
      </c>
      <c r="I102" s="1229" t="s">
        <v>1400</v>
      </c>
      <c r="J102" s="1218"/>
      <c r="K102" s="1218"/>
      <c r="L102" s="1218"/>
    </row>
    <row r="103" spans="1:12" ht="12" customHeight="1">
      <c r="A103" s="2281"/>
      <c r="B103" s="2295"/>
      <c r="C103" s="2295"/>
      <c r="D103" s="414"/>
      <c r="E103" s="1248"/>
      <c r="F103" s="1248"/>
      <c r="G103" s="1218"/>
      <c r="H103" s="1218"/>
      <c r="I103" s="1218"/>
      <c r="J103" s="1218"/>
      <c r="K103" s="1218"/>
      <c r="L103" s="1218"/>
    </row>
    <row r="104" spans="1:12" ht="13.5" customHeight="1">
      <c r="A104" s="2282"/>
      <c r="B104" s="3068" t="s">
        <v>94</v>
      </c>
      <c r="C104" s="3068"/>
      <c r="D104" s="3069"/>
      <c r="E104" s="1226"/>
      <c r="F104" s="1218">
        <v>-26</v>
      </c>
      <c r="G104" s="1218"/>
      <c r="H104" s="1218">
        <v>-19</v>
      </c>
      <c r="I104" s="1218">
        <f>SUM(F104:H104)</f>
        <v>-45</v>
      </c>
      <c r="J104" s="1218"/>
      <c r="K104" s="1218"/>
      <c r="L104" s="1218"/>
    </row>
    <row r="105" spans="1:12" ht="13.5" customHeight="1">
      <c r="A105" s="2281"/>
      <c r="B105" s="2295" t="s">
        <v>626</v>
      </c>
      <c r="C105" s="2295"/>
      <c r="D105" s="414"/>
      <c r="F105" s="1218"/>
      <c r="G105" s="1218"/>
      <c r="H105" s="1218"/>
      <c r="I105" s="1218"/>
      <c r="J105" s="1218"/>
      <c r="K105" s="1218"/>
      <c r="L105" s="1218"/>
    </row>
    <row r="106" spans="1:12" ht="13.5" customHeight="1">
      <c r="A106" s="1215"/>
      <c r="B106" s="1230" t="s">
        <v>627</v>
      </c>
      <c r="C106" s="1230"/>
      <c r="D106" s="1230"/>
      <c r="E106" s="1226"/>
      <c r="F106" s="1218">
        <v>-250</v>
      </c>
      <c r="G106" s="1218"/>
      <c r="H106" s="1218">
        <v>-39</v>
      </c>
      <c r="I106" s="1218">
        <f aca="true" t="shared" si="1" ref="I106:I111">SUM(F106:H106)</f>
        <v>-289</v>
      </c>
      <c r="J106" s="1218"/>
      <c r="K106" s="1218"/>
      <c r="L106" s="1218"/>
    </row>
    <row r="107" spans="1:12" ht="13.5" customHeight="1">
      <c r="A107" s="1215"/>
      <c r="B107" s="1230" t="s">
        <v>835</v>
      </c>
      <c r="C107" s="1230"/>
      <c r="D107" s="1230"/>
      <c r="E107" s="1226"/>
      <c r="F107" s="1218">
        <v>299</v>
      </c>
      <c r="G107" s="1218"/>
      <c r="H107" s="1218">
        <v>37</v>
      </c>
      <c r="I107" s="1218">
        <f t="shared" si="1"/>
        <v>336</v>
      </c>
      <c r="J107" s="1218"/>
      <c r="K107" s="1218"/>
      <c r="L107" s="1218"/>
    </row>
    <row r="108" spans="1:12" ht="13.5" customHeight="1">
      <c r="A108" s="1215"/>
      <c r="B108" s="1231" t="s">
        <v>628</v>
      </c>
      <c r="C108" s="1232"/>
      <c r="D108" s="1232"/>
      <c r="E108" s="1216"/>
      <c r="F108" s="1216">
        <v>30</v>
      </c>
      <c r="G108" s="1216"/>
      <c r="H108" s="1216">
        <v>14</v>
      </c>
      <c r="I108" s="1216">
        <f t="shared" si="1"/>
        <v>44</v>
      </c>
      <c r="J108" s="1218"/>
      <c r="K108" s="1218"/>
      <c r="L108" s="1218"/>
    </row>
    <row r="109" spans="2:9" ht="13.5" customHeight="1">
      <c r="B109" s="412" t="s">
        <v>235</v>
      </c>
      <c r="F109" s="1542">
        <f>SUM(F104:F108)</f>
        <v>53</v>
      </c>
      <c r="G109" s="1542"/>
      <c r="H109" s="1542">
        <f>SUM(H104:H108)</f>
        <v>-7</v>
      </c>
      <c r="I109" s="1218">
        <f t="shared" si="1"/>
        <v>46</v>
      </c>
    </row>
    <row r="110" spans="2:9" ht="13.5" customHeight="1">
      <c r="B110" s="412" t="s">
        <v>758</v>
      </c>
      <c r="F110" s="1218">
        <v>-82</v>
      </c>
      <c r="H110" s="412">
        <v>0</v>
      </c>
      <c r="I110" s="1218">
        <f t="shared" si="1"/>
        <v>-82</v>
      </c>
    </row>
    <row r="111" spans="1:12" ht="15" customHeight="1" thickBot="1">
      <c r="A111" s="1215"/>
      <c r="B111" s="1233" t="s">
        <v>236</v>
      </c>
      <c r="C111" s="1233"/>
      <c r="D111" s="1233"/>
      <c r="E111" s="1233"/>
      <c r="F111" s="1234">
        <f>SUM(F109:F110)</f>
        <v>-29</v>
      </c>
      <c r="G111" s="1234"/>
      <c r="H111" s="1234">
        <f>SUM(H109:H110)</f>
        <v>-7</v>
      </c>
      <c r="I111" s="1234">
        <f t="shared" si="1"/>
        <v>-36</v>
      </c>
      <c r="J111" s="1218"/>
      <c r="K111" s="1218"/>
      <c r="L111" s="1218"/>
    </row>
    <row r="112" spans="1:11" ht="15" customHeight="1">
      <c r="A112" s="1215"/>
      <c r="B112" s="414"/>
      <c r="C112" s="414"/>
      <c r="D112" s="1218"/>
      <c r="E112" s="1218"/>
      <c r="F112" s="1218"/>
      <c r="G112" s="1218"/>
      <c r="H112" s="1218"/>
      <c r="I112" s="1218"/>
      <c r="J112" s="1218"/>
      <c r="K112" s="1218"/>
    </row>
    <row r="113" spans="1:11" ht="32.25" customHeight="1">
      <c r="A113" s="1215"/>
      <c r="B113" s="3061" t="s">
        <v>998</v>
      </c>
      <c r="C113" s="2751"/>
      <c r="D113" s="2751"/>
      <c r="E113" s="2751"/>
      <c r="F113" s="2751"/>
      <c r="G113" s="2751"/>
      <c r="H113" s="2751"/>
      <c r="I113" s="2751"/>
      <c r="J113" s="2751"/>
      <c r="K113" s="2685"/>
    </row>
    <row r="114" spans="1:11" ht="14.25" customHeight="1">
      <c r="A114" s="1215"/>
      <c r="B114" s="3095" t="s">
        <v>629</v>
      </c>
      <c r="C114" s="2670"/>
      <c r="D114" s="1165"/>
      <c r="E114" s="1165"/>
      <c r="G114" s="1165"/>
      <c r="H114" s="1165"/>
      <c r="I114" s="1165"/>
      <c r="J114" s="1165"/>
      <c r="K114" s="1218"/>
    </row>
    <row r="115" spans="1:11" ht="16.5" customHeight="1">
      <c r="A115" s="1215"/>
      <c r="B115" s="415"/>
      <c r="C115" s="415"/>
      <c r="D115" s="1473"/>
      <c r="E115" s="1473"/>
      <c r="F115" s="1541" t="s">
        <v>1400</v>
      </c>
      <c r="G115" s="1165"/>
      <c r="H115" s="1165"/>
      <c r="I115" s="1165"/>
      <c r="J115" s="1165"/>
      <c r="K115" s="1218"/>
    </row>
    <row r="116" spans="1:11" ht="7.5" customHeight="1">
      <c r="A116" s="1215"/>
      <c r="B116" s="414"/>
      <c r="C116" s="414"/>
      <c r="D116" s="1218"/>
      <c r="E116" s="1218"/>
      <c r="F116" s="1226"/>
      <c r="G116" s="1218"/>
      <c r="H116" s="1218"/>
      <c r="I116" s="1218"/>
      <c r="J116" s="1218"/>
      <c r="K116" s="1218"/>
    </row>
    <row r="117" spans="1:11" ht="13.5" customHeight="1">
      <c r="A117" s="1215"/>
      <c r="B117" s="414" t="s">
        <v>237</v>
      </c>
      <c r="C117" s="414"/>
      <c r="D117" s="1218"/>
      <c r="E117" s="1218"/>
      <c r="F117" s="1226">
        <v>-7</v>
      </c>
      <c r="G117" s="1218"/>
      <c r="H117" s="1218"/>
      <c r="I117" s="1218"/>
      <c r="J117" s="1218"/>
      <c r="K117" s="1218"/>
    </row>
    <row r="118" spans="1:11" ht="13.5" customHeight="1">
      <c r="A118" s="1215"/>
      <c r="B118" s="414" t="s">
        <v>1424</v>
      </c>
      <c r="C118" s="414"/>
      <c r="D118" s="1218"/>
      <c r="E118" s="1218"/>
      <c r="F118" s="1226">
        <v>-25</v>
      </c>
      <c r="G118" s="1218"/>
      <c r="H118" s="1218"/>
      <c r="I118" s="1218"/>
      <c r="J118" s="1218"/>
      <c r="K118" s="1218"/>
    </row>
    <row r="119" spans="1:11" ht="13.5" customHeight="1">
      <c r="A119" s="1215"/>
      <c r="B119" s="414" t="s">
        <v>1425</v>
      </c>
      <c r="C119" s="414"/>
      <c r="D119" s="1218"/>
      <c r="E119" s="1218"/>
      <c r="F119" s="1226">
        <v>-4</v>
      </c>
      <c r="G119" s="1218"/>
      <c r="H119" s="1218"/>
      <c r="I119" s="1218"/>
      <c r="J119" s="1218"/>
      <c r="K119" s="1218"/>
    </row>
    <row r="120" spans="1:11" ht="13.5" customHeight="1" thickBot="1">
      <c r="A120" s="1215"/>
      <c r="B120" s="1233"/>
      <c r="C120" s="1233"/>
      <c r="D120" s="1234"/>
      <c r="E120" s="1234"/>
      <c r="F120" s="1246">
        <f>SUM(F117:F119)</f>
        <v>-36</v>
      </c>
      <c r="G120" s="1218"/>
      <c r="H120" s="1218"/>
      <c r="I120" s="1218"/>
      <c r="J120" s="1218"/>
      <c r="K120" s="1218"/>
    </row>
    <row r="121" spans="1:11" ht="11.25" customHeight="1">
      <c r="A121" s="1215"/>
      <c r="B121" s="414"/>
      <c r="C121" s="414"/>
      <c r="D121" s="1218"/>
      <c r="E121" s="1218"/>
      <c r="F121" s="1218"/>
      <c r="G121" s="1218"/>
      <c r="H121" s="1218"/>
      <c r="I121" s="1218"/>
      <c r="J121" s="1218"/>
      <c r="K121" s="1218"/>
    </row>
    <row r="122" spans="1:11" ht="79.5" customHeight="1">
      <c r="A122" s="1215"/>
      <c r="B122" s="3077" t="s">
        <v>95</v>
      </c>
      <c r="C122" s="3077"/>
      <c r="D122" s="3077"/>
      <c r="E122" s="3077"/>
      <c r="F122" s="3077"/>
      <c r="G122" s="3077"/>
      <c r="H122" s="3077"/>
      <c r="I122" s="3077"/>
      <c r="J122" s="3077"/>
      <c r="K122" s="2685"/>
    </row>
    <row r="123" spans="1:11" ht="7.5" customHeight="1">
      <c r="A123" s="1215"/>
      <c r="B123" s="414"/>
      <c r="C123" s="414"/>
      <c r="D123" s="1218"/>
      <c r="E123" s="1218"/>
      <c r="F123" s="1218"/>
      <c r="G123" s="1218"/>
      <c r="H123" s="1218"/>
      <c r="I123" s="1218"/>
      <c r="J123" s="1218"/>
      <c r="K123" s="1218"/>
    </row>
    <row r="124" spans="1:11" ht="17.25" customHeight="1">
      <c r="A124" s="1220" t="s">
        <v>490</v>
      </c>
      <c r="B124" s="3087" t="s">
        <v>96</v>
      </c>
      <c r="C124" s="3087"/>
      <c r="D124" s="3087"/>
      <c r="E124" s="3087"/>
      <c r="F124" s="3087"/>
      <c r="G124" s="3087"/>
      <c r="H124" s="3087"/>
      <c r="I124" s="3087"/>
      <c r="J124" s="3087"/>
      <c r="K124" s="1218"/>
    </row>
    <row r="125" spans="1:11" ht="7.5" customHeight="1">
      <c r="A125" s="1215"/>
      <c r="B125" s="414"/>
      <c r="C125" s="414"/>
      <c r="D125" s="1226"/>
      <c r="E125" s="1218"/>
      <c r="F125" s="1218"/>
      <c r="G125" s="1218"/>
      <c r="H125" s="1218"/>
      <c r="I125" s="1218"/>
      <c r="J125" s="1218"/>
      <c r="K125" s="1218"/>
    </row>
    <row r="126" spans="1:11" ht="27" customHeight="1">
      <c r="A126" s="1215"/>
      <c r="B126" s="414"/>
      <c r="C126" s="414"/>
      <c r="D126" s="1226"/>
      <c r="F126" s="1248" t="s">
        <v>18</v>
      </c>
      <c r="G126" s="1218"/>
      <c r="H126" s="1223" t="s">
        <v>17</v>
      </c>
      <c r="I126" s="1223" t="s">
        <v>556</v>
      </c>
      <c r="J126" s="1218"/>
      <c r="K126" s="1218"/>
    </row>
    <row r="127" spans="1:12" ht="12.75" customHeight="1">
      <c r="A127" s="1215"/>
      <c r="B127" s="415"/>
      <c r="C127" s="415"/>
      <c r="D127" s="415"/>
      <c r="E127" s="415"/>
      <c r="F127" s="1229" t="s">
        <v>1400</v>
      </c>
      <c r="G127" s="1216"/>
      <c r="H127" s="1229" t="s">
        <v>1400</v>
      </c>
      <c r="I127" s="1229" t="s">
        <v>1400</v>
      </c>
      <c r="J127" s="1218"/>
      <c r="K127" s="1218"/>
      <c r="L127" s="1218"/>
    </row>
    <row r="128" spans="1:12" ht="15">
      <c r="A128" s="1215"/>
      <c r="B128" s="414" t="s">
        <v>836</v>
      </c>
      <c r="C128" s="414"/>
      <c r="D128" s="414"/>
      <c r="E128" s="1226"/>
      <c r="F128" s="1218">
        <v>-259</v>
      </c>
      <c r="G128" s="1218"/>
      <c r="H128" s="1218">
        <v>-97</v>
      </c>
      <c r="I128" s="1218">
        <f aca="true" t="shared" si="2" ref="I128:I133">SUM(F128:H128)</f>
        <v>-356</v>
      </c>
      <c r="J128" s="1218"/>
      <c r="K128" s="1218"/>
      <c r="L128" s="1218"/>
    </row>
    <row r="129" spans="1:12" ht="15">
      <c r="A129" s="1215"/>
      <c r="B129" s="414" t="s">
        <v>97</v>
      </c>
      <c r="C129" s="414"/>
      <c r="D129" s="414"/>
      <c r="E129" s="1226"/>
      <c r="F129" s="1218">
        <v>200</v>
      </c>
      <c r="G129" s="1218"/>
      <c r="H129" s="1218">
        <v>71</v>
      </c>
      <c r="I129" s="1218">
        <f t="shared" si="2"/>
        <v>271</v>
      </c>
      <c r="J129" s="1218"/>
      <c r="K129" s="1218"/>
      <c r="L129" s="1218"/>
    </row>
    <row r="130" spans="1:12" ht="15">
      <c r="A130" s="1215"/>
      <c r="B130" s="415" t="s">
        <v>98</v>
      </c>
      <c r="C130" s="415"/>
      <c r="D130" s="415"/>
      <c r="E130" s="1227"/>
      <c r="F130" s="1216">
        <v>127</v>
      </c>
      <c r="G130" s="1216"/>
      <c r="H130" s="1216">
        <v>18</v>
      </c>
      <c r="I130" s="1216">
        <f t="shared" si="2"/>
        <v>145</v>
      </c>
      <c r="J130" s="1218"/>
      <c r="K130" s="1218"/>
      <c r="L130" s="1218"/>
    </row>
    <row r="131" spans="1:12" ht="16.5" customHeight="1">
      <c r="A131" s="1215"/>
      <c r="B131" s="3059" t="s">
        <v>238</v>
      </c>
      <c r="C131" s="3059"/>
      <c r="D131" s="3059"/>
      <c r="E131" s="3059"/>
      <c r="F131" s="1542">
        <f>SUM(F126:F130)</f>
        <v>68</v>
      </c>
      <c r="G131" s="1542"/>
      <c r="H131" s="1542">
        <f>SUM(H126:H130)</f>
        <v>-8</v>
      </c>
      <c r="I131" s="1218">
        <f t="shared" si="2"/>
        <v>60</v>
      </c>
      <c r="J131" s="1218"/>
      <c r="K131" s="1218"/>
      <c r="L131" s="1218"/>
    </row>
    <row r="132" spans="1:12" ht="15">
      <c r="A132" s="1215"/>
      <c r="B132" s="414" t="s">
        <v>758</v>
      </c>
      <c r="C132" s="414"/>
      <c r="D132" s="414"/>
      <c r="E132" s="1218"/>
      <c r="F132" s="1218">
        <v>-81</v>
      </c>
      <c r="H132" s="412">
        <v>0</v>
      </c>
      <c r="I132" s="1218">
        <f t="shared" si="2"/>
        <v>-81</v>
      </c>
      <c r="J132" s="1218"/>
      <c r="K132" s="1218"/>
      <c r="L132" s="1218"/>
    </row>
    <row r="133" spans="1:12" ht="15" customHeight="1" thickBot="1">
      <c r="A133" s="1215"/>
      <c r="B133" s="1233" t="s">
        <v>99</v>
      </c>
      <c r="C133" s="1233"/>
      <c r="D133" s="1233"/>
      <c r="E133" s="1234"/>
      <c r="F133" s="1234">
        <f>SUM(F131:F132)</f>
        <v>-13</v>
      </c>
      <c r="G133" s="1234"/>
      <c r="H133" s="1234">
        <f>SUM(H131:H132)</f>
        <v>-8</v>
      </c>
      <c r="I133" s="1234">
        <f t="shared" si="2"/>
        <v>-21</v>
      </c>
      <c r="J133" s="1218"/>
      <c r="K133" s="1218"/>
      <c r="L133" s="1218"/>
    </row>
    <row r="134" spans="1:11" ht="7.5" customHeight="1">
      <c r="A134" s="1215"/>
      <c r="B134" s="414"/>
      <c r="C134" s="414"/>
      <c r="D134" s="414"/>
      <c r="E134" s="414"/>
      <c r="F134" s="414"/>
      <c r="G134" s="414"/>
      <c r="H134" s="414"/>
      <c r="I134" s="414"/>
      <c r="J134" s="414"/>
      <c r="K134" s="414"/>
    </row>
    <row r="135" spans="1:11" ht="36" customHeight="1">
      <c r="A135" s="1215"/>
      <c r="B135" s="3060" t="s">
        <v>100</v>
      </c>
      <c r="C135" s="3060"/>
      <c r="D135" s="2751"/>
      <c r="E135" s="2751"/>
      <c r="F135" s="2751"/>
      <c r="G135" s="2751"/>
      <c r="H135" s="2751"/>
      <c r="I135" s="2751"/>
      <c r="J135" s="2751"/>
      <c r="K135" s="2685"/>
    </row>
    <row r="136" spans="1:11" ht="36" customHeight="1">
      <c r="A136" s="1215"/>
      <c r="B136" s="3061" t="s">
        <v>211</v>
      </c>
      <c r="C136" s="3061"/>
      <c r="D136" s="3061"/>
      <c r="E136" s="3061"/>
      <c r="F136" s="3061"/>
      <c r="G136" s="3061"/>
      <c r="H136" s="3061"/>
      <c r="I136" s="3061"/>
      <c r="J136" s="3061"/>
      <c r="K136" s="2685"/>
    </row>
    <row r="137" spans="1:11" ht="45" customHeight="1">
      <c r="A137" s="1215"/>
      <c r="B137" s="3061" t="s">
        <v>133</v>
      </c>
      <c r="C137" s="3061"/>
      <c r="D137" s="3061"/>
      <c r="E137" s="3061"/>
      <c r="F137" s="3061"/>
      <c r="G137" s="3061"/>
      <c r="H137" s="3061"/>
      <c r="I137" s="3061"/>
      <c r="J137" s="3061"/>
      <c r="K137" s="2685"/>
    </row>
    <row r="138" spans="1:11" ht="17.25" customHeight="1">
      <c r="A138" s="1215"/>
      <c r="B138" s="3061" t="s">
        <v>132</v>
      </c>
      <c r="C138" s="3061"/>
      <c r="D138" s="3061"/>
      <c r="E138" s="3061"/>
      <c r="F138" s="3061"/>
      <c r="G138" s="3061"/>
      <c r="H138" s="3061"/>
      <c r="I138" s="3061"/>
      <c r="J138" s="3061"/>
      <c r="K138" s="2685"/>
    </row>
    <row r="139" spans="1:11" ht="38.25" customHeight="1">
      <c r="A139" s="1220" t="s">
        <v>491</v>
      </c>
      <c r="B139" s="3060" t="s">
        <v>131</v>
      </c>
      <c r="C139" s="3060"/>
      <c r="D139" s="3060"/>
      <c r="E139" s="3060"/>
      <c r="F139" s="3060"/>
      <c r="G139" s="3060"/>
      <c r="H139" s="3060"/>
      <c r="I139" s="3060"/>
      <c r="J139" s="3060"/>
      <c r="K139" s="3060"/>
    </row>
    <row r="141" spans="5:9" ht="15">
      <c r="E141" s="1235" t="s">
        <v>52</v>
      </c>
      <c r="F141" s="3065">
        <v>39813</v>
      </c>
      <c r="G141" s="2666"/>
      <c r="H141" s="1236"/>
      <c r="I141" s="1236"/>
    </row>
    <row r="142" spans="2:9" ht="16.5" customHeight="1">
      <c r="B142" s="415"/>
      <c r="C142" s="415"/>
      <c r="D142" s="415"/>
      <c r="E142" s="1237" t="s">
        <v>725</v>
      </c>
      <c r="F142" s="1237"/>
      <c r="G142" s="1237" t="s">
        <v>725</v>
      </c>
      <c r="H142" s="1236"/>
      <c r="I142" s="1236"/>
    </row>
    <row r="143" spans="2:7" ht="14.25">
      <c r="B143" s="412" t="s">
        <v>871</v>
      </c>
      <c r="D143" s="1238"/>
      <c r="E143" s="1238">
        <v>5.9</v>
      </c>
      <c r="G143" s="412">
        <v>6.1</v>
      </c>
    </row>
    <row r="144" spans="2:7" ht="14.25">
      <c r="B144" s="412" t="s">
        <v>877</v>
      </c>
      <c r="D144" s="1238"/>
      <c r="E144" s="1238">
        <v>5.3</v>
      </c>
      <c r="G144" s="1543">
        <v>5</v>
      </c>
    </row>
    <row r="145" spans="2:7" ht="14.25">
      <c r="B145" s="412" t="s">
        <v>878</v>
      </c>
      <c r="D145" s="1238"/>
      <c r="E145" s="1238">
        <v>3.3</v>
      </c>
      <c r="G145" s="1543">
        <v>3</v>
      </c>
    </row>
    <row r="146" spans="2:7" ht="14.25">
      <c r="B146" s="412" t="s">
        <v>879</v>
      </c>
      <c r="D146" s="1238"/>
      <c r="E146" s="1238"/>
      <c r="G146" s="1543"/>
    </row>
    <row r="147" spans="2:7" ht="14.25">
      <c r="B147" s="412" t="s">
        <v>889</v>
      </c>
      <c r="D147" s="1238"/>
      <c r="E147" s="1238">
        <v>3.3</v>
      </c>
      <c r="G147" s="1543">
        <v>3</v>
      </c>
    </row>
    <row r="148" spans="2:7" ht="14.25">
      <c r="B148" s="412" t="s">
        <v>890</v>
      </c>
      <c r="D148" s="1238"/>
      <c r="E148" s="1238">
        <v>2.5</v>
      </c>
      <c r="G148" s="412">
        <v>2.5</v>
      </c>
    </row>
    <row r="149" spans="2:7" ht="14.25">
      <c r="B149" s="415" t="s">
        <v>63</v>
      </c>
      <c r="C149" s="415"/>
      <c r="D149" s="1239"/>
      <c r="E149" s="1239">
        <v>2.5</v>
      </c>
      <c r="F149" s="415"/>
      <c r="G149" s="415">
        <v>2.5</v>
      </c>
    </row>
    <row r="150" ht="12" customHeight="1"/>
    <row r="151" spans="1:11" ht="36.75" customHeight="1">
      <c r="A151" s="1215"/>
      <c r="B151" s="3061" t="s">
        <v>101</v>
      </c>
      <c r="C151" s="3061"/>
      <c r="D151" s="3061"/>
      <c r="E151" s="3061"/>
      <c r="F151" s="3061"/>
      <c r="G151" s="3061"/>
      <c r="H151" s="3061"/>
      <c r="I151" s="3061"/>
      <c r="J151" s="3061"/>
      <c r="K151" s="2685"/>
    </row>
    <row r="152" ht="14.25">
      <c r="B152" s="412" t="s">
        <v>1048</v>
      </c>
    </row>
    <row r="153" spans="2:11" ht="33" customHeight="1">
      <c r="B153" s="1179" t="s">
        <v>1049</v>
      </c>
      <c r="C153" s="2751" t="s">
        <v>1474</v>
      </c>
      <c r="D153" s="2751"/>
      <c r="E153" s="2751"/>
      <c r="F153" s="2751"/>
      <c r="G153" s="2751"/>
      <c r="H153" s="2751"/>
      <c r="I153" s="2751"/>
      <c r="J153" s="2751"/>
      <c r="K153" s="2685"/>
    </row>
    <row r="154" spans="2:11" ht="29.25" customHeight="1">
      <c r="B154" s="1179" t="s">
        <v>1050</v>
      </c>
      <c r="C154" s="2751" t="s">
        <v>1475</v>
      </c>
      <c r="D154" s="2751"/>
      <c r="E154" s="2751"/>
      <c r="F154" s="2751"/>
      <c r="G154" s="2751"/>
      <c r="H154" s="2751"/>
      <c r="I154" s="2751"/>
      <c r="J154" s="2751"/>
      <c r="K154" s="2685"/>
    </row>
    <row r="156" spans="1:10" ht="16.5" customHeight="1">
      <c r="A156" s="1126" t="s">
        <v>492</v>
      </c>
      <c r="B156" s="3066" t="s">
        <v>102</v>
      </c>
      <c r="C156" s="2705"/>
      <c r="D156" s="2705"/>
      <c r="E156" s="2705"/>
      <c r="F156" s="2705"/>
      <c r="G156" s="2705"/>
      <c r="H156" s="2705"/>
      <c r="I156" s="2705"/>
      <c r="J156" s="2705"/>
    </row>
    <row r="157" spans="4:10" ht="15">
      <c r="D157" s="2740">
        <v>2008</v>
      </c>
      <c r="E157" s="2740"/>
      <c r="F157" s="2740"/>
      <c r="G157" s="1240"/>
      <c r="H157" s="2741">
        <v>2007</v>
      </c>
      <c r="I157" s="2741"/>
      <c r="J157" s="2741"/>
    </row>
    <row r="158" spans="4:10" ht="30">
      <c r="D158" s="419" t="s">
        <v>18</v>
      </c>
      <c r="E158" s="418" t="s">
        <v>738</v>
      </c>
      <c r="F158" s="419" t="s">
        <v>556</v>
      </c>
      <c r="G158" s="419"/>
      <c r="H158" s="758" t="s">
        <v>18</v>
      </c>
      <c r="I158" s="757" t="s">
        <v>738</v>
      </c>
      <c r="J158" s="1241" t="s">
        <v>556</v>
      </c>
    </row>
    <row r="159" spans="2:10" ht="15">
      <c r="B159" s="415"/>
      <c r="C159" s="415"/>
      <c r="D159" s="413" t="s">
        <v>1400</v>
      </c>
      <c r="E159" s="413" t="s">
        <v>1400</v>
      </c>
      <c r="F159" s="413" t="s">
        <v>1400</v>
      </c>
      <c r="G159" s="508"/>
      <c r="H159" s="759" t="s">
        <v>1400</v>
      </c>
      <c r="I159" s="759" t="s">
        <v>1400</v>
      </c>
      <c r="J159" s="759" t="s">
        <v>1400</v>
      </c>
    </row>
    <row r="160" spans="2:10" ht="15">
      <c r="B160" s="412" t="s">
        <v>19</v>
      </c>
      <c r="D160" s="788">
        <v>823</v>
      </c>
      <c r="E160" s="788">
        <v>213</v>
      </c>
      <c r="F160" s="788">
        <f>SUM(D160:E160)</f>
        <v>1036</v>
      </c>
      <c r="G160" s="792"/>
      <c r="H160" s="789">
        <v>1278</v>
      </c>
      <c r="I160" s="789">
        <v>265</v>
      </c>
      <c r="J160" s="1242">
        <f>SUM(H160:I160)</f>
        <v>1543</v>
      </c>
    </row>
    <row r="161" spans="2:10" ht="15">
      <c r="B161" s="412" t="s">
        <v>20</v>
      </c>
      <c r="D161" s="788">
        <v>2430</v>
      </c>
      <c r="E161" s="788">
        <v>277</v>
      </c>
      <c r="F161" s="788">
        <f>SUM(D161:E161)</f>
        <v>2707</v>
      </c>
      <c r="G161" s="792"/>
      <c r="H161" s="789">
        <v>1134</v>
      </c>
      <c r="I161" s="789">
        <v>249</v>
      </c>
      <c r="J161" s="1243">
        <f>SUM(H161:I161)</f>
        <v>1383</v>
      </c>
    </row>
    <row r="162" spans="2:10" ht="15">
      <c r="B162" s="412" t="s">
        <v>21</v>
      </c>
      <c r="D162" s="788">
        <v>283</v>
      </c>
      <c r="E162" s="788">
        <v>18</v>
      </c>
      <c r="F162" s="788">
        <f>SUM(D162:E162)</f>
        <v>301</v>
      </c>
      <c r="G162" s="792"/>
      <c r="H162" s="789">
        <v>545</v>
      </c>
      <c r="I162" s="789">
        <v>54</v>
      </c>
      <c r="J162" s="1243">
        <f>SUM(H162:I162)</f>
        <v>599</v>
      </c>
    </row>
    <row r="163" spans="2:10" ht="15">
      <c r="B163" s="415" t="s">
        <v>859</v>
      </c>
      <c r="C163" s="415"/>
      <c r="D163" s="790">
        <v>1267</v>
      </c>
      <c r="E163" s="790">
        <v>6</v>
      </c>
      <c r="F163" s="790">
        <f>SUM(D163:E163)</f>
        <v>1273</v>
      </c>
      <c r="G163" s="792"/>
      <c r="H163" s="793">
        <v>1932</v>
      </c>
      <c r="I163" s="793">
        <v>5</v>
      </c>
      <c r="J163" s="1244">
        <f>SUM(H163:I163)</f>
        <v>1937</v>
      </c>
    </row>
    <row r="164" spans="2:10" ht="15">
      <c r="B164" s="1219" t="s">
        <v>22</v>
      </c>
      <c r="C164" s="1219"/>
      <c r="D164" s="800">
        <f>SUM(D160:D163)</f>
        <v>4803</v>
      </c>
      <c r="E164" s="800">
        <f>SUM(E160:E163)</f>
        <v>514</v>
      </c>
      <c r="F164" s="800">
        <f>SUM(F160:F163)</f>
        <v>5317</v>
      </c>
      <c r="G164" s="792"/>
      <c r="H164" s="791">
        <f>SUM(H160:H163)</f>
        <v>4889</v>
      </c>
      <c r="I164" s="791">
        <f>SUM(I160:I163)</f>
        <v>573</v>
      </c>
      <c r="J164" s="791">
        <f>SUM(J160:J163)</f>
        <v>5462</v>
      </c>
    </row>
    <row r="165" spans="2:10" ht="15">
      <c r="B165" s="415" t="s">
        <v>23</v>
      </c>
      <c r="C165" s="415"/>
      <c r="D165" s="790">
        <v>-4075</v>
      </c>
      <c r="E165" s="790">
        <v>-598</v>
      </c>
      <c r="F165" s="1544">
        <f>SUM(D165:E165)</f>
        <v>-4673</v>
      </c>
      <c r="G165" s="792"/>
      <c r="H165" s="793">
        <v>-4361</v>
      </c>
      <c r="I165" s="793">
        <v>-654</v>
      </c>
      <c r="J165" s="1244">
        <f>SUM(H165:I165)</f>
        <v>-5015</v>
      </c>
    </row>
    <row r="166" spans="2:10" ht="15">
      <c r="B166" s="415" t="s">
        <v>24</v>
      </c>
      <c r="C166" s="415"/>
      <c r="D166" s="790">
        <f>SUM(D164:D165)</f>
        <v>728</v>
      </c>
      <c r="E166" s="790">
        <f>SUM(E164:E165)</f>
        <v>-84</v>
      </c>
      <c r="F166" s="790">
        <f>SUM(F164:F165)</f>
        <v>644</v>
      </c>
      <c r="G166" s="792"/>
      <c r="H166" s="793">
        <f>SUM(H164:H165)</f>
        <v>528</v>
      </c>
      <c r="I166" s="793">
        <f>SUM(I164:I165)</f>
        <v>-81</v>
      </c>
      <c r="J166" s="793">
        <f>SUM(J164:J165)</f>
        <v>447</v>
      </c>
    </row>
    <row r="167" ht="15">
      <c r="J167" s="1214"/>
    </row>
    <row r="168" spans="2:11" ht="57" customHeight="1">
      <c r="B168" s="3056" t="s">
        <v>239</v>
      </c>
      <c r="C168" s="2751"/>
      <c r="D168" s="2751"/>
      <c r="E168" s="2751"/>
      <c r="F168" s="2751"/>
      <c r="G168" s="2751"/>
      <c r="H168" s="2751"/>
      <c r="I168" s="2751"/>
      <c r="J168" s="2751"/>
      <c r="K168" s="2685"/>
    </row>
    <row r="169" ht="15">
      <c r="J169" s="1214"/>
    </row>
    <row r="170" spans="1:11" s="414" customFormat="1" ht="30" customHeight="1">
      <c r="A170" s="3058" t="s">
        <v>85</v>
      </c>
      <c r="B170" s="2662"/>
      <c r="C170" s="2662"/>
      <c r="D170" s="2662"/>
      <c r="E170" s="2662"/>
      <c r="F170" s="2662"/>
      <c r="G170" s="2662"/>
      <c r="H170" s="2662"/>
      <c r="I170" s="2662"/>
      <c r="J170" s="2767" t="s">
        <v>142</v>
      </c>
      <c r="K170" s="2767"/>
    </row>
    <row r="171" spans="1:2" ht="26.25" customHeight="1">
      <c r="A171" s="461" t="s">
        <v>493</v>
      </c>
      <c r="B171" s="1980" t="s">
        <v>1586</v>
      </c>
    </row>
    <row r="172" spans="2:11" ht="38.25" customHeight="1">
      <c r="B172" s="2761" t="s">
        <v>103</v>
      </c>
      <c r="C172" s="2761"/>
      <c r="D172" s="2761"/>
      <c r="E172" s="2761"/>
      <c r="F172" s="2761"/>
      <c r="G172" s="2761"/>
      <c r="H172" s="2761"/>
      <c r="I172" s="2761"/>
      <c r="J172" s="2761"/>
      <c r="K172" s="2688"/>
    </row>
    <row r="173" spans="2:10" ht="15.75" customHeight="1">
      <c r="B173" s="1316" t="s">
        <v>337</v>
      </c>
      <c r="C173" s="639"/>
      <c r="D173" s="639"/>
      <c r="E173" s="639"/>
      <c r="F173" s="1245"/>
      <c r="G173" s="1245"/>
      <c r="H173" s="1245"/>
      <c r="I173" s="1245"/>
      <c r="J173" s="914"/>
    </row>
    <row r="174" spans="2:10" ht="18" customHeight="1">
      <c r="B174" s="2782" t="s">
        <v>784</v>
      </c>
      <c r="C174" s="2782"/>
      <c r="D174" s="2782" t="s">
        <v>785</v>
      </c>
      <c r="E174" s="2782"/>
      <c r="F174" s="414"/>
      <c r="G174" s="3074" t="s">
        <v>786</v>
      </c>
      <c r="H174" s="3071"/>
      <c r="I174" s="3071"/>
      <c r="J174" s="2660"/>
    </row>
    <row r="175" spans="2:11" ht="15.75" customHeight="1">
      <c r="B175" s="3079" t="s">
        <v>871</v>
      </c>
      <c r="C175" s="3079"/>
      <c r="D175" s="3079" t="s">
        <v>766</v>
      </c>
      <c r="E175" s="3079"/>
      <c r="F175" s="1219"/>
      <c r="G175" t="s">
        <v>137</v>
      </c>
      <c r="H175"/>
      <c r="I175"/>
      <c r="J175"/>
      <c r="K175"/>
    </row>
    <row r="176" spans="2:10" ht="15.75" customHeight="1">
      <c r="B176" s="1245"/>
      <c r="C176" s="1245"/>
      <c r="D176" s="1245"/>
      <c r="E176" s="1245"/>
      <c r="F176" s="414"/>
      <c r="G176"/>
      <c r="H176" t="s">
        <v>18</v>
      </c>
      <c r="I176"/>
      <c r="J176" s="1939">
        <v>0.033</v>
      </c>
    </row>
    <row r="177" spans="2:10" ht="15.75" customHeight="1">
      <c r="B177" s="1245"/>
      <c r="C177" s="1245"/>
      <c r="D177" s="1245"/>
      <c r="E177" s="1245"/>
      <c r="F177" s="414"/>
      <c r="G177"/>
      <c r="H177" t="s">
        <v>138</v>
      </c>
      <c r="I177"/>
      <c r="J177" s="1939">
        <v>0.049</v>
      </c>
    </row>
    <row r="178" spans="2:10" ht="15.75" customHeight="1">
      <c r="B178" s="1245"/>
      <c r="C178" s="1245"/>
      <c r="D178" s="1245"/>
      <c r="E178" s="1245"/>
      <c r="F178" s="414"/>
      <c r="G178"/>
      <c r="H178" t="s">
        <v>369</v>
      </c>
      <c r="I178"/>
      <c r="J178" s="1939">
        <v>0.045</v>
      </c>
    </row>
    <row r="179" spans="2:11" ht="15" customHeight="1">
      <c r="B179" s="2751" t="s">
        <v>871</v>
      </c>
      <c r="C179" s="2751"/>
      <c r="D179" s="2751" t="s">
        <v>767</v>
      </c>
      <c r="E179" s="2751"/>
      <c r="G179" t="s">
        <v>139</v>
      </c>
      <c r="H179"/>
      <c r="I179"/>
      <c r="J179" s="1939"/>
      <c r="K179"/>
    </row>
    <row r="180" spans="2:10" ht="18" customHeight="1">
      <c r="B180" s="914"/>
      <c r="C180" s="914"/>
      <c r="D180" s="914"/>
      <c r="E180" s="914"/>
      <c r="G180"/>
      <c r="H180" t="s">
        <v>140</v>
      </c>
      <c r="I180"/>
      <c r="J180" s="1939">
        <v>0.031</v>
      </c>
    </row>
    <row r="181" spans="2:10" ht="18" customHeight="1">
      <c r="B181" s="914"/>
      <c r="C181" s="914"/>
      <c r="D181" s="914"/>
      <c r="E181" s="914"/>
      <c r="G181"/>
      <c r="H181" t="s">
        <v>138</v>
      </c>
      <c r="I181"/>
      <c r="J181" s="1939">
        <v>0.046</v>
      </c>
    </row>
    <row r="182" spans="2:10" ht="15" customHeight="1">
      <c r="B182" s="914"/>
      <c r="C182" s="914"/>
      <c r="D182" s="914"/>
      <c r="E182" s="914"/>
      <c r="G182"/>
      <c r="H182" t="s">
        <v>369</v>
      </c>
      <c r="I182"/>
      <c r="J182" s="1939">
        <v>0.042</v>
      </c>
    </row>
    <row r="183" spans="2:10" ht="15" customHeight="1">
      <c r="B183" s="2765" t="s">
        <v>16</v>
      </c>
      <c r="C183" s="2765"/>
      <c r="D183" s="3073" t="s">
        <v>768</v>
      </c>
      <c r="E183" s="3073"/>
      <c r="F183" s="414"/>
      <c r="G183" t="s">
        <v>141</v>
      </c>
      <c r="H183"/>
      <c r="I183" s="1939"/>
      <c r="J183"/>
    </row>
    <row r="184" spans="2:10" s="414" customFormat="1" ht="15" customHeight="1">
      <c r="B184" s="1245"/>
      <c r="C184" s="1245"/>
      <c r="D184" s="3073"/>
      <c r="E184" s="3073"/>
      <c r="G184"/>
      <c r="H184" t="s">
        <v>18</v>
      </c>
      <c r="I184" s="1939"/>
      <c r="J184" s="1939">
        <v>0.008</v>
      </c>
    </row>
    <row r="185" spans="2:10" ht="15" customHeight="1">
      <c r="B185" s="1245"/>
      <c r="C185" s="1245"/>
      <c r="D185" s="1938"/>
      <c r="E185" s="1938"/>
      <c r="F185" s="414"/>
      <c r="G185"/>
      <c r="H185" t="s">
        <v>138</v>
      </c>
      <c r="I185"/>
      <c r="J185" s="1939">
        <v>0.045</v>
      </c>
    </row>
    <row r="186" spans="2:10" ht="15" customHeight="1">
      <c r="B186" s="1319"/>
      <c r="C186" s="1319"/>
      <c r="D186" s="1895"/>
      <c r="E186" s="1895"/>
      <c r="F186" s="415"/>
      <c r="G186" s="104"/>
      <c r="H186" s="104" t="s">
        <v>369</v>
      </c>
      <c r="I186" s="104"/>
      <c r="J186" s="1940">
        <v>0.038</v>
      </c>
    </row>
    <row r="187" spans="2:10" ht="9.75" customHeight="1">
      <c r="B187" s="105"/>
      <c r="C187" s="105"/>
      <c r="D187" s="544"/>
      <c r="E187" s="544"/>
      <c r="F187" s="544"/>
      <c r="I187"/>
      <c r="J187"/>
    </row>
    <row r="188" spans="2:9" ht="15" customHeight="1">
      <c r="B188" s="544" t="s">
        <v>338</v>
      </c>
      <c r="C188" s="105"/>
      <c r="D188" s="544"/>
      <c r="E188" s="544"/>
      <c r="F188" s="544"/>
      <c r="G188" s="544"/>
      <c r="I188" s="414"/>
    </row>
    <row r="189" spans="2:10" ht="16.5" customHeight="1">
      <c r="B189" s="3072" t="s">
        <v>784</v>
      </c>
      <c r="C189" s="3072"/>
      <c r="D189" s="3072" t="s">
        <v>785</v>
      </c>
      <c r="E189" s="3072"/>
      <c r="F189" s="414"/>
      <c r="G189" s="3070" t="s">
        <v>786</v>
      </c>
      <c r="H189" s="3071"/>
      <c r="I189" s="2823"/>
      <c r="J189" s="2682"/>
    </row>
    <row r="190" spans="2:10" ht="15.75" customHeight="1">
      <c r="B190" s="3079" t="s">
        <v>871</v>
      </c>
      <c r="C190" s="3079"/>
      <c r="D190" s="3079" t="s">
        <v>1345</v>
      </c>
      <c r="E190" s="3079"/>
      <c r="F190" s="1219"/>
      <c r="G190" t="s">
        <v>137</v>
      </c>
      <c r="H190"/>
      <c r="I190"/>
      <c r="J190"/>
    </row>
    <row r="191" spans="2:10" ht="15.75" customHeight="1">
      <c r="B191" s="1245"/>
      <c r="C191" s="1245"/>
      <c r="D191" s="1245"/>
      <c r="E191" s="1245"/>
      <c r="F191" s="414"/>
      <c r="G191"/>
      <c r="H191" t="s">
        <v>18</v>
      </c>
      <c r="I191"/>
      <c r="J191" s="1939">
        <v>0.035</v>
      </c>
    </row>
    <row r="192" spans="2:10" ht="15.75" customHeight="1">
      <c r="B192" s="1245"/>
      <c r="C192" s="1245"/>
      <c r="D192" s="1245"/>
      <c r="E192" s="1245"/>
      <c r="F192" s="414"/>
      <c r="G192"/>
      <c r="H192" t="s">
        <v>138</v>
      </c>
      <c r="I192"/>
      <c r="J192" s="1939">
        <v>0.053</v>
      </c>
    </row>
    <row r="193" spans="2:10" ht="15.75" customHeight="1">
      <c r="B193" s="1245"/>
      <c r="C193" s="1245"/>
      <c r="D193" s="1245"/>
      <c r="E193" s="1245"/>
      <c r="F193" s="414"/>
      <c r="G193"/>
      <c r="H193" t="s">
        <v>369</v>
      </c>
      <c r="I193"/>
      <c r="J193" s="1939">
        <v>0.048</v>
      </c>
    </row>
    <row r="194" spans="2:10" ht="15.75" customHeight="1">
      <c r="B194" s="2751" t="s">
        <v>871</v>
      </c>
      <c r="C194" s="2751"/>
      <c r="D194" s="2751" t="s">
        <v>15</v>
      </c>
      <c r="E194" s="2751"/>
      <c r="G194" t="s">
        <v>139</v>
      </c>
      <c r="H194"/>
      <c r="I194"/>
      <c r="J194" s="1939"/>
    </row>
    <row r="195" spans="2:10" ht="15.75" customHeight="1">
      <c r="B195" s="914"/>
      <c r="C195" s="914"/>
      <c r="D195" s="914"/>
      <c r="E195" s="914"/>
      <c r="G195"/>
      <c r="H195" t="s">
        <v>140</v>
      </c>
      <c r="I195"/>
      <c r="J195" s="1939">
        <v>0.034</v>
      </c>
    </row>
    <row r="196" spans="2:10" ht="15.75" customHeight="1">
      <c r="B196" s="914"/>
      <c r="C196" s="914"/>
      <c r="D196" s="914"/>
      <c r="E196" s="914"/>
      <c r="G196"/>
      <c r="H196" t="s">
        <v>138</v>
      </c>
      <c r="I196"/>
      <c r="J196" s="1939">
        <v>0.051</v>
      </c>
    </row>
    <row r="197" spans="2:10" ht="15.75" customHeight="1">
      <c r="B197" s="914"/>
      <c r="C197" s="914"/>
      <c r="D197" s="914"/>
      <c r="E197" s="914"/>
      <c r="G197"/>
      <c r="H197" t="s">
        <v>369</v>
      </c>
      <c r="I197"/>
      <c r="J197" s="1939">
        <v>0.045</v>
      </c>
    </row>
    <row r="198" spans="2:10" ht="15.75" customHeight="1">
      <c r="B198" s="2765" t="s">
        <v>16</v>
      </c>
      <c r="C198" s="2765"/>
      <c r="D198" s="3080" t="s">
        <v>860</v>
      </c>
      <c r="E198" s="3080"/>
      <c r="G198" t="s">
        <v>141</v>
      </c>
      <c r="H198"/>
      <c r="I198"/>
      <c r="J198" s="1939"/>
    </row>
    <row r="199" spans="2:10" ht="15.75" customHeight="1">
      <c r="B199" s="1245"/>
      <c r="C199" s="1245"/>
      <c r="D199" s="3080"/>
      <c r="E199" s="3080"/>
      <c r="G199"/>
      <c r="H199" t="s">
        <v>18</v>
      </c>
      <c r="I199"/>
      <c r="J199" s="1939">
        <v>0.013</v>
      </c>
    </row>
    <row r="200" spans="2:10" ht="15.75" customHeight="1">
      <c r="B200" s="1245"/>
      <c r="C200" s="1245"/>
      <c r="D200" s="1938"/>
      <c r="E200" s="1938"/>
      <c r="F200" s="414"/>
      <c r="G200" s="1288"/>
      <c r="H200" s="1288" t="s">
        <v>138</v>
      </c>
      <c r="I200" s="1288"/>
      <c r="J200" s="1941">
        <v>0.05</v>
      </c>
    </row>
    <row r="201" spans="2:10" ht="15.75" customHeight="1">
      <c r="B201" s="1319"/>
      <c r="C201" s="1319"/>
      <c r="D201" s="1895"/>
      <c r="E201" s="1895"/>
      <c r="F201" s="415"/>
      <c r="G201" s="104"/>
      <c r="H201" s="104" t="s">
        <v>369</v>
      </c>
      <c r="I201" s="104"/>
      <c r="J201" s="1940">
        <v>0.044</v>
      </c>
    </row>
    <row r="202" ht="12.75" customHeight="1"/>
  </sheetData>
  <sheetProtection/>
  <mergeCells count="60">
    <mergeCell ref="B92:D92"/>
    <mergeCell ref="B94:D94"/>
    <mergeCell ref="B114:C114"/>
    <mergeCell ref="A14:D14"/>
    <mergeCell ref="A27:D27"/>
    <mergeCell ref="A39:D39"/>
    <mergeCell ref="B137:K137"/>
    <mergeCell ref="C154:K154"/>
    <mergeCell ref="B86:J86"/>
    <mergeCell ref="B87:K87"/>
    <mergeCell ref="A7:J7"/>
    <mergeCell ref="A9:C9"/>
    <mergeCell ref="F8:H8"/>
    <mergeCell ref="B124:J124"/>
    <mergeCell ref="B91:D91"/>
    <mergeCell ref="B198:C198"/>
    <mergeCell ref="D190:E190"/>
    <mergeCell ref="D194:E194"/>
    <mergeCell ref="D198:E199"/>
    <mergeCell ref="B190:C190"/>
    <mergeCell ref="B194:C194"/>
    <mergeCell ref="D157:F157"/>
    <mergeCell ref="B174:C174"/>
    <mergeCell ref="B179:C179"/>
    <mergeCell ref="B183:C183"/>
    <mergeCell ref="D179:E179"/>
    <mergeCell ref="D175:E175"/>
    <mergeCell ref="B175:C175"/>
    <mergeCell ref="C97:D97"/>
    <mergeCell ref="B113:K113"/>
    <mergeCell ref="B122:K122"/>
    <mergeCell ref="B135:K135"/>
    <mergeCell ref="A98:I98"/>
    <mergeCell ref="C153:K153"/>
    <mergeCell ref="G189:J189"/>
    <mergeCell ref="B189:C189"/>
    <mergeCell ref="D189:E189"/>
    <mergeCell ref="D183:E184"/>
    <mergeCell ref="G174:J174"/>
    <mergeCell ref="D174:E174"/>
    <mergeCell ref="H157:J157"/>
    <mergeCell ref="B82:K82"/>
    <mergeCell ref="B83:K83"/>
    <mergeCell ref="B84:K84"/>
    <mergeCell ref="B85:K85"/>
    <mergeCell ref="F141:G141"/>
    <mergeCell ref="B156:J156"/>
    <mergeCell ref="B100:J100"/>
    <mergeCell ref="B104:D104"/>
    <mergeCell ref="B136:K136"/>
    <mergeCell ref="B168:K168"/>
    <mergeCell ref="B172:K172"/>
    <mergeCell ref="G88:H88"/>
    <mergeCell ref="A170:I170"/>
    <mergeCell ref="J170:K170"/>
    <mergeCell ref="B131:E131"/>
    <mergeCell ref="B139:K139"/>
    <mergeCell ref="B151:K151"/>
    <mergeCell ref="B138:K138"/>
    <mergeCell ref="J98:K98"/>
  </mergeCells>
  <printOptions/>
  <pageMargins left="0.5905511811023623" right="0.5905511811023623" top="0.5905511811023623" bottom="0.5905511811023623" header="0.5905511811023623" footer="0.5905511811023623"/>
  <pageSetup fitToHeight="2" horizontalDpi="600" verticalDpi="600" orientation="portrait" paperSize="9" scale="53" r:id="rId1"/>
  <headerFooter alignWithMargins="0">
    <oddFooter>&amp;R&amp;P</oddFooter>
  </headerFooter>
  <rowBreaks count="2" manualBreakCount="2">
    <brk id="97" max="10" man="1"/>
    <brk id="169" max="10" man="1"/>
  </rowBreaks>
</worksheet>
</file>

<file path=xl/worksheets/sheet35.xml><?xml version="1.0" encoding="utf-8"?>
<worksheet xmlns="http://schemas.openxmlformats.org/spreadsheetml/2006/main" xmlns:r="http://schemas.openxmlformats.org/officeDocument/2006/relationships">
  <dimension ref="A1:J105"/>
  <sheetViews>
    <sheetView tabSelected="1" view="pageBreakPreview" zoomScale="75" zoomScaleNormal="70" zoomScaleSheetLayoutView="75" zoomScalePageLayoutView="0" workbookViewId="0" topLeftCell="A1">
      <selection activeCell="A84" sqref="A84"/>
    </sheetView>
  </sheetViews>
  <sheetFormatPr defaultColWidth="7.75390625" defaultRowHeight="14.25"/>
  <cols>
    <col min="1" max="1" width="7.75390625" style="1181" customWidth="1"/>
    <col min="2" max="2" width="54.125" style="1181" customWidth="1"/>
    <col min="3" max="3" width="9.75390625" style="1181" customWidth="1"/>
    <col min="4" max="4" width="10.75390625" style="1181" customWidth="1"/>
    <col min="5" max="5" width="10.25390625" style="1181" customWidth="1"/>
    <col min="6" max="6" width="9.75390625" style="1181" customWidth="1"/>
    <col min="7" max="7" width="3.75390625" style="1181" customWidth="1"/>
    <col min="8" max="8" width="10.75390625" style="1181" customWidth="1"/>
    <col min="9" max="9" width="10.25390625" style="1181" customWidth="1"/>
    <col min="10" max="10" width="9.75390625" style="1181" customWidth="1"/>
    <col min="11" max="16384" width="7.75390625" style="1181" customWidth="1"/>
  </cols>
  <sheetData>
    <row r="1" spans="1:10" s="1182" customFormat="1" ht="15">
      <c r="A1" s="2110" t="s">
        <v>1571</v>
      </c>
      <c r="B1" s="2111"/>
      <c r="C1" s="2111"/>
      <c r="D1" s="1249"/>
      <c r="E1" s="1249"/>
      <c r="F1" s="1249"/>
      <c r="G1" s="1249"/>
      <c r="H1" s="1249"/>
      <c r="I1" s="1249"/>
      <c r="J1" s="1250" t="s">
        <v>1081</v>
      </c>
    </row>
    <row r="2" spans="1:3" ht="14.25">
      <c r="A2" s="2111"/>
      <c r="B2" s="2111"/>
      <c r="C2" s="2111"/>
    </row>
    <row r="3" spans="1:3" ht="15">
      <c r="A3" s="2110" t="s">
        <v>745</v>
      </c>
      <c r="B3" s="2110"/>
      <c r="C3" s="2111"/>
    </row>
    <row r="4" spans="1:3" ht="15">
      <c r="A4" s="2110"/>
      <c r="B4" s="2110"/>
      <c r="C4" s="2111"/>
    </row>
    <row r="5" spans="1:3" ht="14.25">
      <c r="A5" s="2111"/>
      <c r="B5" s="2111"/>
      <c r="C5" s="2111"/>
    </row>
    <row r="6" spans="1:3" s="1182" customFormat="1" ht="15">
      <c r="A6" s="2244" t="s">
        <v>960</v>
      </c>
      <c r="B6" s="2244"/>
      <c r="C6" s="2111"/>
    </row>
    <row r="7" spans="1:3" s="1182" customFormat="1" ht="15">
      <c r="A7" s="2244"/>
      <c r="B7" s="2244"/>
      <c r="C7" s="2111"/>
    </row>
    <row r="8" spans="1:7" ht="15">
      <c r="A8" s="2110"/>
      <c r="B8" s="2110"/>
      <c r="C8" s="2111"/>
      <c r="F8" s="1251"/>
      <c r="G8" s="1251"/>
    </row>
    <row r="9" spans="1:7" ht="15">
      <c r="A9" s="2110" t="s">
        <v>240</v>
      </c>
      <c r="B9" s="2256"/>
      <c r="C9" s="2111"/>
      <c r="F9" s="1251"/>
      <c r="G9" s="1251"/>
    </row>
    <row r="10" spans="1:10" s="1252" customFormat="1" ht="73.5" customHeight="1">
      <c r="A10" s="2961" t="s">
        <v>241</v>
      </c>
      <c r="B10" s="2907"/>
      <c r="C10" s="2907"/>
      <c r="D10" s="3113"/>
      <c r="E10" s="3113"/>
      <c r="F10" s="3113"/>
      <c r="G10" s="3113"/>
      <c r="H10" s="3113"/>
      <c r="I10" s="3113"/>
      <c r="J10" s="3113"/>
    </row>
    <row r="11" spans="1:10" s="1253" customFormat="1" ht="48" customHeight="1">
      <c r="A11" s="2961" t="s">
        <v>104</v>
      </c>
      <c r="B11" s="2907"/>
      <c r="C11" s="2907"/>
      <c r="D11" s="3113"/>
      <c r="E11" s="3113"/>
      <c r="F11" s="3113"/>
      <c r="G11" s="3113"/>
      <c r="H11" s="3113"/>
      <c r="I11" s="3113"/>
      <c r="J11" s="3113"/>
    </row>
    <row r="12" spans="1:10" s="1253" customFormat="1" ht="57.75" customHeight="1">
      <c r="A12" s="2961" t="s">
        <v>1656</v>
      </c>
      <c r="B12" s="2907"/>
      <c r="C12" s="2907"/>
      <c r="D12" s="3113"/>
      <c r="E12" s="3113"/>
      <c r="F12" s="3113"/>
      <c r="G12" s="3113"/>
      <c r="H12" s="3113"/>
      <c r="I12" s="3113"/>
      <c r="J12" s="3113"/>
    </row>
    <row r="13" spans="1:10" s="1287" customFormat="1" ht="72" customHeight="1">
      <c r="A13" s="2904" t="s">
        <v>105</v>
      </c>
      <c r="B13" s="2904"/>
      <c r="C13" s="2904"/>
      <c r="D13" s="3114"/>
      <c r="E13" s="3114"/>
      <c r="F13" s="3114"/>
      <c r="G13" s="3114"/>
      <c r="H13" s="3114"/>
      <c r="I13" s="3114"/>
      <c r="J13" s="3114"/>
    </row>
    <row r="14" spans="1:7" ht="19.5" customHeight="1">
      <c r="A14" s="2110" t="s">
        <v>242</v>
      </c>
      <c r="B14" s="2110"/>
      <c r="C14" s="2111"/>
      <c r="F14" s="1251"/>
      <c r="G14" s="1251"/>
    </row>
    <row r="15" spans="1:10" ht="90.75" customHeight="1">
      <c r="A15" s="2907" t="s">
        <v>769</v>
      </c>
      <c r="B15" s="3110"/>
      <c r="C15" s="3110"/>
      <c r="D15" s="3111"/>
      <c r="E15" s="3111"/>
      <c r="F15" s="3111"/>
      <c r="G15" s="3111"/>
      <c r="H15" s="3111"/>
      <c r="I15" s="3111"/>
      <c r="J15" s="3111"/>
    </row>
    <row r="16" spans="1:7" ht="20.25" customHeight="1">
      <c r="A16" s="2111" t="s">
        <v>243</v>
      </c>
      <c r="B16" s="2110"/>
      <c r="C16" s="2111"/>
      <c r="F16" s="1251"/>
      <c r="G16" s="1251"/>
    </row>
    <row r="17" spans="1:7" ht="23.25" customHeight="1">
      <c r="A17" s="2110"/>
      <c r="B17" s="2110"/>
      <c r="C17" s="2111"/>
      <c r="F17" s="1251"/>
      <c r="G17" s="1251"/>
    </row>
    <row r="18" spans="1:7" ht="15">
      <c r="A18" s="2110" t="s">
        <v>1657</v>
      </c>
      <c r="B18" s="2110"/>
      <c r="C18" s="2111"/>
      <c r="E18" s="1251"/>
      <c r="F18" s="1251"/>
      <c r="G18" s="1251"/>
    </row>
    <row r="19" spans="1:10" s="1256" customFormat="1" ht="16.5" customHeight="1">
      <c r="A19" s="2257"/>
      <c r="B19" s="2257"/>
      <c r="C19" s="2258"/>
      <c r="D19" s="1270"/>
      <c r="E19" s="1254">
        <v>2008</v>
      </c>
      <c r="F19" s="1270"/>
      <c r="G19" s="1255"/>
      <c r="H19" s="3112">
        <v>2007</v>
      </c>
      <c r="I19" s="3112"/>
      <c r="J19" s="3112"/>
    </row>
    <row r="20" spans="1:10" s="1256" customFormat="1" ht="53.25" customHeight="1">
      <c r="A20" s="2257"/>
      <c r="B20" s="2257"/>
      <c r="C20" s="2259"/>
      <c r="D20" s="1257" t="s">
        <v>1658</v>
      </c>
      <c r="E20" s="1258" t="s">
        <v>210</v>
      </c>
      <c r="F20" s="1258" t="s">
        <v>1659</v>
      </c>
      <c r="G20" s="1259"/>
      <c r="H20" s="1981" t="s">
        <v>1660</v>
      </c>
      <c r="I20" s="1982" t="s">
        <v>210</v>
      </c>
      <c r="J20" s="1982" t="s">
        <v>1661</v>
      </c>
    </row>
    <row r="21" spans="1:10" s="1256" customFormat="1" ht="15">
      <c r="A21" s="2251"/>
      <c r="B21" s="2251"/>
      <c r="C21" s="2260"/>
      <c r="D21" s="1260" t="s">
        <v>1400</v>
      </c>
      <c r="E21" s="1260" t="s">
        <v>1400</v>
      </c>
      <c r="F21" s="1260" t="s">
        <v>1400</v>
      </c>
      <c r="G21" s="2047"/>
      <c r="H21" s="1983" t="s">
        <v>1400</v>
      </c>
      <c r="I21" s="1983" t="s">
        <v>1400</v>
      </c>
      <c r="J21" s="1983" t="s">
        <v>1400</v>
      </c>
    </row>
    <row r="22" spans="1:10" s="1253" customFormat="1" ht="18" customHeight="1">
      <c r="A22" s="3109" t="s">
        <v>961</v>
      </c>
      <c r="B22" s="3109"/>
      <c r="C22" s="2261"/>
      <c r="D22" s="1545">
        <v>1371</v>
      </c>
      <c r="E22" s="1545">
        <v>-24</v>
      </c>
      <c r="F22" s="1549">
        <f>SUM(D22:E22)</f>
        <v>1347</v>
      </c>
      <c r="G22" s="1273"/>
      <c r="H22" s="1271">
        <v>1213</v>
      </c>
      <c r="I22" s="1271">
        <v>-12</v>
      </c>
      <c r="J22" s="1547">
        <f>SUM(H22:I22)</f>
        <v>1201</v>
      </c>
    </row>
    <row r="23" spans="1:10" s="1253" customFormat="1" ht="25.5" customHeight="1">
      <c r="A23" s="3106" t="s">
        <v>1269</v>
      </c>
      <c r="B23" s="3106"/>
      <c r="C23" s="2261"/>
      <c r="D23" s="1545">
        <v>-1783</v>
      </c>
      <c r="E23" s="1545" t="s">
        <v>1407</v>
      </c>
      <c r="F23" s="1550">
        <f aca="true" t="shared" si="0" ref="F23:F33">SUM(D23:E23)</f>
        <v>-1783</v>
      </c>
      <c r="G23" s="1273"/>
      <c r="H23" s="1271">
        <v>-137</v>
      </c>
      <c r="I23" s="1271" t="s">
        <v>1407</v>
      </c>
      <c r="J23" s="1273">
        <f aca="true" t="shared" si="1" ref="J23:J33">SUM(H23:I23)</f>
        <v>-137</v>
      </c>
    </row>
    <row r="24" spans="1:10" s="1253" customFormat="1" ht="30.75" customHeight="1">
      <c r="A24" s="3108" t="s">
        <v>212</v>
      </c>
      <c r="B24" s="3108"/>
      <c r="C24" s="2262"/>
      <c r="D24" s="1551">
        <v>11</v>
      </c>
      <c r="E24" s="1551">
        <v>-25</v>
      </c>
      <c r="F24" s="1551">
        <f t="shared" si="0"/>
        <v>-14</v>
      </c>
      <c r="G24" s="1273"/>
      <c r="H24" s="1272">
        <v>90</v>
      </c>
      <c r="I24" s="1272">
        <v>-91</v>
      </c>
      <c r="J24" s="1272">
        <f t="shared" si="1"/>
        <v>-1</v>
      </c>
    </row>
    <row r="25" spans="1:10" s="1253" customFormat="1" ht="18" customHeight="1">
      <c r="A25" s="3106" t="s">
        <v>1270</v>
      </c>
      <c r="B25" s="3106"/>
      <c r="C25" s="2261"/>
      <c r="D25" s="1545">
        <f>SUM(D22:D24)</f>
        <v>-401</v>
      </c>
      <c r="E25" s="1545">
        <f>SUM(E22:E24)</f>
        <v>-49</v>
      </c>
      <c r="F25" s="1550">
        <f t="shared" si="0"/>
        <v>-450</v>
      </c>
      <c r="G25" s="1273"/>
      <c r="H25" s="1271">
        <f>SUM(H22:H24)</f>
        <v>1166</v>
      </c>
      <c r="I25" s="1271">
        <f>SUM(I22:I24)</f>
        <v>-103</v>
      </c>
      <c r="J25" s="1273">
        <f t="shared" si="1"/>
        <v>1063</v>
      </c>
    </row>
    <row r="26" spans="1:10" s="1253" customFormat="1" ht="18" customHeight="1">
      <c r="A26" s="3108" t="s">
        <v>1114</v>
      </c>
      <c r="B26" s="3108"/>
      <c r="C26" s="2262"/>
      <c r="D26" s="1551">
        <v>46</v>
      </c>
      <c r="E26" s="1551">
        <v>13</v>
      </c>
      <c r="F26" s="1551">
        <f t="shared" si="0"/>
        <v>59</v>
      </c>
      <c r="G26" s="1273"/>
      <c r="H26" s="1272">
        <v>-382</v>
      </c>
      <c r="I26" s="1272">
        <v>28</v>
      </c>
      <c r="J26" s="1272">
        <f t="shared" si="1"/>
        <v>-354</v>
      </c>
    </row>
    <row r="27" spans="1:10" s="1253" customFormat="1" ht="18" customHeight="1">
      <c r="A27" s="3105" t="s">
        <v>1271</v>
      </c>
      <c r="B27" s="3105"/>
      <c r="C27" s="2261"/>
      <c r="D27" s="1545">
        <f>SUM(D25:D26)</f>
        <v>-355</v>
      </c>
      <c r="E27" s="1545">
        <f>SUM(E25:E26)</f>
        <v>-36</v>
      </c>
      <c r="F27" s="1550">
        <f t="shared" si="0"/>
        <v>-391</v>
      </c>
      <c r="G27" s="1273"/>
      <c r="H27" s="1271">
        <f>SUM(H25:H26)</f>
        <v>784</v>
      </c>
      <c r="I27" s="1271">
        <f>SUM(I25:I26)</f>
        <v>-75</v>
      </c>
      <c r="J27" s="1273">
        <f t="shared" si="1"/>
        <v>709</v>
      </c>
    </row>
    <row r="28" spans="1:10" s="1253" customFormat="1" ht="18" customHeight="1">
      <c r="A28" s="3106" t="s">
        <v>1272</v>
      </c>
      <c r="B28" s="3106"/>
      <c r="C28" s="2261"/>
      <c r="D28" s="1545" t="s">
        <v>1407</v>
      </c>
      <c r="E28" s="1545" t="s">
        <v>1407</v>
      </c>
      <c r="F28" s="1977">
        <f t="shared" si="0"/>
        <v>0</v>
      </c>
      <c r="G28" s="1273"/>
      <c r="H28" s="1271">
        <v>241</v>
      </c>
      <c r="I28" s="1271" t="s">
        <v>1407</v>
      </c>
      <c r="J28" s="1273">
        <f t="shared" si="1"/>
        <v>241</v>
      </c>
    </row>
    <row r="29" spans="1:10" s="1253" customFormat="1" ht="18" customHeight="1">
      <c r="A29" s="3108" t="s">
        <v>1273</v>
      </c>
      <c r="B29" s="3108"/>
      <c r="C29" s="2262"/>
      <c r="D29" s="1551">
        <v>-5</v>
      </c>
      <c r="E29" s="1551" t="s">
        <v>1407</v>
      </c>
      <c r="F29" s="1551">
        <f t="shared" si="0"/>
        <v>-5</v>
      </c>
      <c r="G29" s="1273"/>
      <c r="H29" s="1272">
        <v>-3</v>
      </c>
      <c r="I29" s="1272" t="s">
        <v>1407</v>
      </c>
      <c r="J29" s="1272">
        <f t="shared" si="1"/>
        <v>-3</v>
      </c>
    </row>
    <row r="30" spans="1:10" s="1253" customFormat="1" ht="18" customHeight="1">
      <c r="A30" s="3105" t="s">
        <v>106</v>
      </c>
      <c r="B30" s="3105"/>
      <c r="C30" s="2261"/>
      <c r="D30" s="1545">
        <f>SUM(D27:D29)</f>
        <v>-360</v>
      </c>
      <c r="E30" s="1545">
        <f>SUM(E27:E29)</f>
        <v>-36</v>
      </c>
      <c r="F30" s="1550">
        <f t="shared" si="0"/>
        <v>-396</v>
      </c>
      <c r="G30" s="1273"/>
      <c r="H30" s="1271">
        <f>SUM(H27:H29)</f>
        <v>1022</v>
      </c>
      <c r="I30" s="1271">
        <f>SUM(I27:I29)</f>
        <v>-75</v>
      </c>
      <c r="J30" s="1273">
        <f t="shared" si="1"/>
        <v>947</v>
      </c>
    </row>
    <row r="31" spans="1:10" s="1253" customFormat="1" ht="18" customHeight="1">
      <c r="A31" s="3106" t="s">
        <v>1274</v>
      </c>
      <c r="B31" s="3106"/>
      <c r="C31" s="2261"/>
      <c r="D31" s="1545">
        <v>-608</v>
      </c>
      <c r="E31" s="1545" t="s">
        <v>1407</v>
      </c>
      <c r="F31" s="1550">
        <f t="shared" si="0"/>
        <v>-608</v>
      </c>
      <c r="G31" s="1273"/>
      <c r="H31" s="1271">
        <v>-309</v>
      </c>
      <c r="I31" s="1271" t="s">
        <v>1407</v>
      </c>
      <c r="J31" s="1273">
        <f t="shared" si="1"/>
        <v>-309</v>
      </c>
    </row>
    <row r="32" spans="1:10" s="1253" customFormat="1" ht="18" customHeight="1">
      <c r="A32" s="3105" t="s">
        <v>404</v>
      </c>
      <c r="B32" s="3105"/>
      <c r="C32" s="2263"/>
      <c r="D32" s="1550">
        <v>6201</v>
      </c>
      <c r="E32" s="1550">
        <v>-139</v>
      </c>
      <c r="F32" s="1551">
        <f t="shared" si="0"/>
        <v>6062</v>
      </c>
      <c r="G32" s="1273"/>
      <c r="H32" s="1273">
        <v>5488</v>
      </c>
      <c r="I32" s="1273">
        <v>-64</v>
      </c>
      <c r="J32" s="1272">
        <f t="shared" si="1"/>
        <v>5424</v>
      </c>
    </row>
    <row r="33" spans="1:10" s="1253" customFormat="1" ht="18" customHeight="1" thickBot="1">
      <c r="A33" s="3107" t="s">
        <v>107</v>
      </c>
      <c r="B33" s="3107"/>
      <c r="C33" s="2264"/>
      <c r="D33" s="1546">
        <f>SUM(D30:D32)</f>
        <v>5233</v>
      </c>
      <c r="E33" s="1546">
        <f>SUM(E30:E32)</f>
        <v>-175</v>
      </c>
      <c r="F33" s="1552">
        <f t="shared" si="0"/>
        <v>5058</v>
      </c>
      <c r="G33" s="1273"/>
      <c r="H33" s="1274">
        <f>SUM(H30:H32)</f>
        <v>6201</v>
      </c>
      <c r="I33" s="1274">
        <f>SUM(I30:I32)</f>
        <v>-139</v>
      </c>
      <c r="J33" s="1548">
        <f t="shared" si="1"/>
        <v>6062</v>
      </c>
    </row>
    <row r="34" spans="1:7" ht="15">
      <c r="A34" s="2110"/>
      <c r="B34" s="2110"/>
      <c r="C34" s="2111"/>
      <c r="E34" s="1251"/>
      <c r="F34" s="1251"/>
      <c r="G34" s="2048"/>
    </row>
    <row r="35" spans="1:3" ht="18" customHeight="1">
      <c r="A35" s="2110" t="s">
        <v>82</v>
      </c>
      <c r="B35" s="2110"/>
      <c r="C35" s="2111"/>
    </row>
    <row r="36" spans="1:10" ht="72">
      <c r="A36" s="2265">
        <v>2007</v>
      </c>
      <c r="B36" s="2266"/>
      <c r="C36" s="2111"/>
      <c r="D36" s="2049" t="s">
        <v>1311</v>
      </c>
      <c r="E36" s="2049" t="s">
        <v>794</v>
      </c>
      <c r="F36" s="2049" t="s">
        <v>1312</v>
      </c>
      <c r="G36" s="1175"/>
      <c r="H36" s="2049" t="s">
        <v>1313</v>
      </c>
      <c r="I36" s="2049" t="s">
        <v>1314</v>
      </c>
      <c r="J36" s="2049" t="s">
        <v>533</v>
      </c>
    </row>
    <row r="37" spans="1:10" ht="18" customHeight="1">
      <c r="A37" s="2267" t="s">
        <v>962</v>
      </c>
      <c r="B37" s="2267"/>
      <c r="C37" s="2268"/>
      <c r="D37" s="2050" t="s">
        <v>1400</v>
      </c>
      <c r="E37" s="2050" t="s">
        <v>1400</v>
      </c>
      <c r="F37" s="2050" t="s">
        <v>1400</v>
      </c>
      <c r="G37" s="1881"/>
      <c r="H37" s="2050" t="s">
        <v>1400</v>
      </c>
      <c r="I37" s="2050" t="s">
        <v>1400</v>
      </c>
      <c r="J37" s="2050" t="s">
        <v>1401</v>
      </c>
    </row>
    <row r="38" spans="1:10" s="1182" customFormat="1" ht="18" customHeight="1">
      <c r="A38" s="2269" t="s">
        <v>1316</v>
      </c>
      <c r="B38" s="2269"/>
      <c r="C38" s="2270"/>
      <c r="D38" s="1261"/>
      <c r="E38" s="1261"/>
      <c r="F38" s="1261"/>
      <c r="H38" s="1261"/>
      <c r="I38" s="1261"/>
      <c r="J38" s="1262"/>
    </row>
    <row r="39" spans="1:3" s="1182" customFormat="1" ht="31.5" customHeight="1">
      <c r="A39" s="3104" t="s">
        <v>573</v>
      </c>
      <c r="B39" s="3104"/>
      <c r="C39" s="2270"/>
    </row>
    <row r="40" spans="1:10" s="1182" customFormat="1" ht="18" customHeight="1">
      <c r="A40" s="3098" t="s">
        <v>1275</v>
      </c>
      <c r="B40" s="3099"/>
      <c r="C40" s="2270"/>
      <c r="D40" s="1263">
        <v>1213</v>
      </c>
      <c r="E40" s="1263">
        <v>-383</v>
      </c>
      <c r="F40" s="1263">
        <v>830</v>
      </c>
      <c r="H40" s="1264">
        <v>-4</v>
      </c>
      <c r="I40" s="1263">
        <v>826</v>
      </c>
      <c r="J40" s="1265">
        <v>33.8</v>
      </c>
    </row>
    <row r="41" spans="1:10" s="1182" customFormat="1" ht="18" customHeight="1">
      <c r="A41" s="3103" t="s">
        <v>213</v>
      </c>
      <c r="B41" s="3103"/>
      <c r="C41" s="2271"/>
      <c r="D41" s="1266">
        <v>-12</v>
      </c>
      <c r="E41" s="1266">
        <v>2</v>
      </c>
      <c r="F41" s="1266">
        <f>SUM(D41:E41)</f>
        <v>-10</v>
      </c>
      <c r="G41" s="1267"/>
      <c r="H41" s="1268">
        <v>0</v>
      </c>
      <c r="I41" s="1266">
        <v>-10</v>
      </c>
      <c r="J41" s="1269">
        <v>-0.5</v>
      </c>
    </row>
    <row r="42" spans="1:10" s="1182" customFormat="1" ht="18" customHeight="1">
      <c r="A42" s="2272" t="s">
        <v>383</v>
      </c>
      <c r="B42" s="2272"/>
      <c r="C42" s="2270"/>
      <c r="D42" s="1263">
        <f>SUM(D40:D41)</f>
        <v>1201</v>
      </c>
      <c r="E42" s="1263">
        <f>SUM(E40:E41)</f>
        <v>-381</v>
      </c>
      <c r="F42" s="1263">
        <f>SUM(F40:F41)</f>
        <v>820</v>
      </c>
      <c r="H42" s="1263">
        <f>SUM(H40:H41)</f>
        <v>-4</v>
      </c>
      <c r="I42" s="1263">
        <f>SUM(I40:I41)</f>
        <v>816</v>
      </c>
      <c r="J42" s="1265">
        <v>33.3</v>
      </c>
    </row>
    <row r="43" spans="1:10" s="1182" customFormat="1" ht="30" customHeight="1">
      <c r="A43" s="3104" t="s">
        <v>68</v>
      </c>
      <c r="B43" s="3104"/>
      <c r="C43" s="2270"/>
      <c r="D43" s="1263">
        <v>-137</v>
      </c>
      <c r="E43" s="1263">
        <v>26</v>
      </c>
      <c r="F43" s="1263">
        <f>D43+E43</f>
        <v>-111</v>
      </c>
      <c r="H43" s="1264">
        <v>1</v>
      </c>
      <c r="I43" s="1263">
        <v>-110</v>
      </c>
      <c r="J43" s="1265">
        <v>-4.5</v>
      </c>
    </row>
    <row r="44" spans="1:10" s="1182" customFormat="1" ht="32.25" customHeight="1">
      <c r="A44" s="3104" t="s">
        <v>1394</v>
      </c>
      <c r="B44" s="3104"/>
      <c r="C44" s="2270"/>
      <c r="D44" s="1263"/>
      <c r="E44" s="1263"/>
      <c r="F44" s="1263"/>
      <c r="H44" s="1264"/>
      <c r="I44" s="1263"/>
      <c r="J44" s="1265"/>
    </row>
    <row r="45" spans="1:10" s="1182" customFormat="1" ht="18" customHeight="1">
      <c r="A45" s="3098" t="s">
        <v>1275</v>
      </c>
      <c r="B45" s="3099"/>
      <c r="C45" s="2270"/>
      <c r="D45" s="1263">
        <v>90</v>
      </c>
      <c r="E45" s="1263">
        <v>-25</v>
      </c>
      <c r="F45" s="1263">
        <v>65</v>
      </c>
      <c r="H45" s="1264" t="s">
        <v>1407</v>
      </c>
      <c r="I45" s="1263">
        <v>65</v>
      </c>
      <c r="J45" s="1265">
        <v>2.6</v>
      </c>
    </row>
    <row r="46" spans="1:10" s="1182" customFormat="1" ht="18" customHeight="1">
      <c r="A46" s="3100" t="s">
        <v>213</v>
      </c>
      <c r="B46" s="3100"/>
      <c r="C46" s="2273"/>
      <c r="D46" s="1320">
        <v>-91</v>
      </c>
      <c r="E46" s="1320">
        <v>26</v>
      </c>
      <c r="F46" s="1320">
        <f>SUM(D46:E46)</f>
        <v>-65</v>
      </c>
      <c r="G46" s="1321"/>
      <c r="H46" s="1322" t="s">
        <v>1407</v>
      </c>
      <c r="I46" s="1320">
        <v>-65</v>
      </c>
      <c r="J46" s="1265">
        <v>-2.6</v>
      </c>
    </row>
    <row r="47" spans="1:10" s="1182" customFormat="1" ht="18" customHeight="1">
      <c r="A47" s="2274" t="s">
        <v>383</v>
      </c>
      <c r="B47" s="2274"/>
      <c r="C47" s="2275"/>
      <c r="D47" s="1323">
        <f>SUM(D45:D46)</f>
        <v>-1</v>
      </c>
      <c r="E47" s="1323">
        <f>SUM(E45:E46)</f>
        <v>1</v>
      </c>
      <c r="F47" s="1323">
        <f>SUM(F45:F46)</f>
        <v>0</v>
      </c>
      <c r="G47" s="1324"/>
      <c r="H47" s="1325" t="s">
        <v>1407</v>
      </c>
      <c r="I47" s="1323">
        <f>SUM(I45:I46)</f>
        <v>0</v>
      </c>
      <c r="J47" s="1326">
        <v>0</v>
      </c>
    </row>
    <row r="48" spans="1:10" ht="30" customHeight="1">
      <c r="A48" s="3101" t="s">
        <v>1276</v>
      </c>
      <c r="B48" s="3101"/>
      <c r="C48" s="2113"/>
      <c r="D48" s="1275">
        <f>D47+D43+D42</f>
        <v>1063</v>
      </c>
      <c r="E48" s="1275">
        <f>E47+E43+E42</f>
        <v>-354</v>
      </c>
      <c r="F48" s="1275">
        <f>F47+F43+F42</f>
        <v>709</v>
      </c>
      <c r="G48" s="1180"/>
      <c r="H48" s="1275">
        <v>-3</v>
      </c>
      <c r="I48" s="1275">
        <f>I47+I43+I42</f>
        <v>706</v>
      </c>
      <c r="J48" s="1276">
        <f>J47+J43+J42</f>
        <v>28.799999999999997</v>
      </c>
    </row>
    <row r="49" spans="1:10" ht="18" customHeight="1">
      <c r="A49" s="3102" t="s">
        <v>795</v>
      </c>
      <c r="B49" s="3102"/>
      <c r="C49" s="3101"/>
      <c r="D49" s="1275">
        <v>222</v>
      </c>
      <c r="E49" s="1275">
        <v>19</v>
      </c>
      <c r="F49" s="1275">
        <f>D49+E49</f>
        <v>241</v>
      </c>
      <c r="G49" s="1180"/>
      <c r="H49" s="1183">
        <v>0</v>
      </c>
      <c r="I49" s="1275">
        <f>F49</f>
        <v>241</v>
      </c>
      <c r="J49" s="1276">
        <v>9.9</v>
      </c>
    </row>
    <row r="50" spans="1:10" ht="18" customHeight="1" thickBot="1">
      <c r="A50" s="3097" t="s">
        <v>1277</v>
      </c>
      <c r="B50" s="3097"/>
      <c r="C50" s="2276"/>
      <c r="D50" s="1277">
        <f>D48+D49</f>
        <v>1285</v>
      </c>
      <c r="E50" s="1277">
        <f>E48+E49</f>
        <v>-335</v>
      </c>
      <c r="F50" s="1277">
        <f>F48+F49</f>
        <v>950</v>
      </c>
      <c r="G50" s="1278"/>
      <c r="H50" s="1277">
        <v>-3</v>
      </c>
      <c r="I50" s="1277">
        <f>I48+I49</f>
        <v>947</v>
      </c>
      <c r="J50" s="1279">
        <v>38.7</v>
      </c>
    </row>
    <row r="51" spans="1:3" ht="14.25">
      <c r="A51" s="2111"/>
      <c r="B51" s="2111"/>
      <c r="C51" s="2111"/>
    </row>
    <row r="52" spans="1:3" ht="14.25">
      <c r="A52" s="2111"/>
      <c r="B52" s="2111"/>
      <c r="C52" s="2111"/>
    </row>
    <row r="53" spans="1:3" ht="14.25">
      <c r="A53" s="2111"/>
      <c r="B53" s="2111"/>
      <c r="C53" s="2111"/>
    </row>
    <row r="54" spans="1:3" ht="14.25">
      <c r="A54" s="2111"/>
      <c r="B54" s="2111"/>
      <c r="C54" s="2111"/>
    </row>
    <row r="55" spans="1:3" ht="14.25">
      <c r="A55" s="2111"/>
      <c r="B55" s="2111"/>
      <c r="C55" s="2111"/>
    </row>
    <row r="56" spans="1:3" ht="14.25">
      <c r="A56" s="2111"/>
      <c r="B56" s="2111"/>
      <c r="C56" s="2111"/>
    </row>
    <row r="57" spans="1:3" ht="14.25">
      <c r="A57" s="2111"/>
      <c r="B57" s="2111"/>
      <c r="C57" s="2111"/>
    </row>
    <row r="58" spans="1:3" ht="14.25">
      <c r="A58" s="2111"/>
      <c r="B58" s="2111"/>
      <c r="C58" s="2111"/>
    </row>
    <row r="59" spans="1:3" ht="14.25">
      <c r="A59" s="2111"/>
      <c r="B59" s="2111"/>
      <c r="C59" s="2111"/>
    </row>
    <row r="60" spans="1:3" ht="14.25">
      <c r="A60" s="2111"/>
      <c r="B60" s="2111"/>
      <c r="C60" s="2111"/>
    </row>
    <row r="61" spans="1:3" ht="14.25">
      <c r="A61" s="2111"/>
      <c r="B61" s="2111"/>
      <c r="C61" s="2111"/>
    </row>
    <row r="62" spans="1:3" ht="14.25">
      <c r="A62" s="2111"/>
      <c r="B62" s="2111"/>
      <c r="C62" s="2111"/>
    </row>
    <row r="63" spans="1:3" ht="14.25">
      <c r="A63" s="2111"/>
      <c r="B63" s="2111"/>
      <c r="C63" s="2111"/>
    </row>
    <row r="64" spans="1:3" ht="14.25">
      <c r="A64" s="2111"/>
      <c r="B64" s="2111"/>
      <c r="C64" s="2111"/>
    </row>
    <row r="65" spans="1:3" ht="14.25">
      <c r="A65" s="2111"/>
      <c r="B65" s="2111"/>
      <c r="C65" s="2111"/>
    </row>
    <row r="66" spans="1:3" ht="14.25">
      <c r="A66" s="2111"/>
      <c r="B66" s="2111"/>
      <c r="C66" s="2111"/>
    </row>
    <row r="67" spans="1:3" ht="14.25">
      <c r="A67" s="2111"/>
      <c r="B67" s="2111"/>
      <c r="C67" s="2111"/>
    </row>
    <row r="68" spans="1:3" ht="14.25">
      <c r="A68" s="2111"/>
      <c r="B68" s="2111"/>
      <c r="C68" s="2111"/>
    </row>
    <row r="69" spans="1:3" ht="14.25">
      <c r="A69" s="2111"/>
      <c r="B69" s="2111"/>
      <c r="C69" s="2111"/>
    </row>
    <row r="70" spans="1:3" ht="14.25">
      <c r="A70" s="2111"/>
      <c r="B70" s="2111"/>
      <c r="C70" s="2111"/>
    </row>
    <row r="71" spans="1:3" ht="14.25">
      <c r="A71" s="2111"/>
      <c r="B71" s="2111"/>
      <c r="C71" s="2111"/>
    </row>
    <row r="72" spans="1:3" ht="14.25">
      <c r="A72" s="2111"/>
      <c r="B72" s="2111"/>
      <c r="C72" s="2111"/>
    </row>
    <row r="73" spans="1:3" ht="14.25">
      <c r="A73" s="2111"/>
      <c r="B73" s="2111"/>
      <c r="C73" s="2111"/>
    </row>
    <row r="74" spans="1:3" ht="14.25">
      <c r="A74" s="2111"/>
      <c r="B74" s="2111"/>
      <c r="C74" s="2111"/>
    </row>
    <row r="75" spans="1:3" ht="14.25">
      <c r="A75" s="2111"/>
      <c r="B75" s="2111"/>
      <c r="C75" s="2111"/>
    </row>
    <row r="76" spans="1:3" ht="14.25">
      <c r="A76" s="2111"/>
      <c r="B76" s="2111"/>
      <c r="C76" s="2111"/>
    </row>
    <row r="77" spans="1:3" ht="14.25">
      <c r="A77" s="2111"/>
      <c r="B77" s="2111"/>
      <c r="C77" s="2111"/>
    </row>
    <row r="78" spans="1:3" ht="14.25">
      <c r="A78" s="2111"/>
      <c r="B78" s="2111"/>
      <c r="C78" s="2111"/>
    </row>
    <row r="79" spans="1:3" ht="14.25">
      <c r="A79" s="2111"/>
      <c r="B79" s="2111"/>
      <c r="C79" s="2111" t="s">
        <v>272</v>
      </c>
    </row>
    <row r="80" spans="1:3" ht="14.25">
      <c r="A80" s="2111"/>
      <c r="B80" s="2111"/>
      <c r="C80" s="2111"/>
    </row>
    <row r="81" spans="1:3" ht="14.25">
      <c r="A81" s="2111"/>
      <c r="B81" s="2111"/>
      <c r="C81" s="2111"/>
    </row>
    <row r="82" spans="1:3" ht="14.25">
      <c r="A82" s="2111"/>
      <c r="B82" s="2111"/>
      <c r="C82" s="2111"/>
    </row>
    <row r="83" spans="1:3" ht="14.25">
      <c r="A83" s="2111"/>
      <c r="B83" s="2111"/>
      <c r="C83" s="2111"/>
    </row>
    <row r="84" spans="1:3" ht="14.25">
      <c r="A84" s="2111"/>
      <c r="B84" s="2111"/>
      <c r="C84" s="2111"/>
    </row>
    <row r="85" spans="1:3" ht="14.25">
      <c r="A85" s="2111"/>
      <c r="B85" s="2111"/>
      <c r="C85" s="2111"/>
    </row>
    <row r="86" spans="1:3" ht="14.25">
      <c r="A86" s="2111"/>
      <c r="B86" s="2111"/>
      <c r="C86" s="2111"/>
    </row>
    <row r="87" spans="1:3" ht="14.25">
      <c r="A87" s="2111"/>
      <c r="B87" s="2111"/>
      <c r="C87" s="2111"/>
    </row>
    <row r="88" spans="1:3" ht="14.25">
      <c r="A88" s="2111"/>
      <c r="B88" s="2111"/>
      <c r="C88" s="2111"/>
    </row>
    <row r="89" spans="1:3" ht="14.25">
      <c r="A89" s="2111"/>
      <c r="B89" s="2111"/>
      <c r="C89" s="2111"/>
    </row>
    <row r="90" spans="1:3" ht="14.25">
      <c r="A90" s="2111"/>
      <c r="B90" s="2111"/>
      <c r="C90" s="2111"/>
    </row>
    <row r="91" spans="1:3" ht="14.25">
      <c r="A91" s="2111"/>
      <c r="B91" s="2111"/>
      <c r="C91" s="2111"/>
    </row>
    <row r="92" spans="1:3" ht="14.25">
      <c r="A92" s="2111"/>
      <c r="B92" s="2111"/>
      <c r="C92" s="2111"/>
    </row>
    <row r="93" spans="1:3" ht="14.25">
      <c r="A93" s="2111"/>
      <c r="B93" s="2111"/>
      <c r="C93" s="2111"/>
    </row>
    <row r="94" spans="1:3" ht="14.25">
      <c r="A94" s="2111"/>
      <c r="B94" s="2111"/>
      <c r="C94" s="2111"/>
    </row>
    <row r="95" spans="1:3" ht="14.25">
      <c r="A95" s="2111"/>
      <c r="B95" s="2111"/>
      <c r="C95" s="2111"/>
    </row>
    <row r="96" spans="1:3" ht="14.25">
      <c r="A96" s="2111"/>
      <c r="B96" s="2111"/>
      <c r="C96" s="2111"/>
    </row>
    <row r="97" spans="1:3" ht="14.25">
      <c r="A97" s="2111"/>
      <c r="B97" s="2111"/>
      <c r="C97" s="2111"/>
    </row>
    <row r="98" spans="1:3" ht="14.25">
      <c r="A98" s="2111"/>
      <c r="B98" s="2111"/>
      <c r="C98" s="2111"/>
    </row>
    <row r="99" spans="1:3" ht="14.25">
      <c r="A99" s="2111"/>
      <c r="B99" s="2111"/>
      <c r="C99" s="2111"/>
    </row>
    <row r="100" spans="1:3" ht="14.25">
      <c r="A100" s="2111"/>
      <c r="B100" s="2111"/>
      <c r="C100" s="2111"/>
    </row>
    <row r="101" spans="1:3" ht="14.25">
      <c r="A101" s="2111"/>
      <c r="B101" s="2111"/>
      <c r="C101" s="2111"/>
    </row>
    <row r="102" spans="1:3" ht="14.25">
      <c r="A102" s="2111"/>
      <c r="B102" s="2111"/>
      <c r="C102" s="2111"/>
    </row>
    <row r="103" spans="1:3" ht="14.25">
      <c r="A103" s="2111"/>
      <c r="B103" s="2111"/>
      <c r="C103" s="2111"/>
    </row>
    <row r="104" spans="1:3" ht="14.25">
      <c r="A104" s="2111"/>
      <c r="B104" s="2111"/>
      <c r="C104" s="2111"/>
    </row>
    <row r="105" spans="1:3" ht="14.25">
      <c r="A105" s="2111"/>
      <c r="B105" s="2111"/>
      <c r="C105" s="2111"/>
    </row>
  </sheetData>
  <sheetProtection/>
  <mergeCells count="28">
    <mergeCell ref="A10:J10"/>
    <mergeCell ref="A11:J11"/>
    <mergeCell ref="A12:J12"/>
    <mergeCell ref="A13:J13"/>
    <mergeCell ref="A25:B25"/>
    <mergeCell ref="A22:B22"/>
    <mergeCell ref="A23:B23"/>
    <mergeCell ref="A24:B24"/>
    <mergeCell ref="A15:J15"/>
    <mergeCell ref="H19:J19"/>
    <mergeCell ref="A39:B39"/>
    <mergeCell ref="A30:B30"/>
    <mergeCell ref="A31:B31"/>
    <mergeCell ref="A32:B32"/>
    <mergeCell ref="A33:B33"/>
    <mergeCell ref="A26:B26"/>
    <mergeCell ref="A27:B27"/>
    <mergeCell ref="A28:B28"/>
    <mergeCell ref="A29:B29"/>
    <mergeCell ref="A50:B50"/>
    <mergeCell ref="A45:B45"/>
    <mergeCell ref="A46:B46"/>
    <mergeCell ref="A48:B48"/>
    <mergeCell ref="A49:C49"/>
    <mergeCell ref="A40:B40"/>
    <mergeCell ref="A41:B41"/>
    <mergeCell ref="A43:B43"/>
    <mergeCell ref="A44:B44"/>
  </mergeCells>
  <printOptions/>
  <pageMargins left="0.5905511811023623" right="0.5905511811023623" top="0.5905511811023623" bottom="0.5905511811023623" header="0.5905511811023623" footer="0.5905511811023623"/>
  <pageSetup horizontalDpi="600" verticalDpi="600" orientation="portrait" paperSize="9" scale="59" r:id="rId1"/>
  <headerFooter alignWithMargins="0">
    <oddFooter>&amp;R&amp;P</oddFooter>
  </headerFooter>
  <rowBreaks count="2" manualBreakCount="2">
    <brk id="50" max="9" man="1"/>
    <brk id="52" max="255" man="1"/>
  </rowBreaks>
</worksheet>
</file>

<file path=xl/worksheets/sheet36.xml><?xml version="1.0" encoding="utf-8"?>
<worksheet xmlns="http://schemas.openxmlformats.org/spreadsheetml/2006/main" xmlns:r="http://schemas.openxmlformats.org/officeDocument/2006/relationships">
  <sheetPr>
    <pageSetUpPr fitToPage="1"/>
  </sheetPr>
  <dimension ref="A1:J105"/>
  <sheetViews>
    <sheetView tabSelected="1" view="pageBreakPreview" zoomScale="75" zoomScaleNormal="70" zoomScaleSheetLayoutView="75" zoomScalePageLayoutView="0" workbookViewId="0" topLeftCell="A1">
      <selection activeCell="A84" sqref="A84"/>
    </sheetView>
  </sheetViews>
  <sheetFormatPr defaultColWidth="8.75390625" defaultRowHeight="14.25"/>
  <cols>
    <col min="1" max="1" width="6.125" style="1253" customWidth="1"/>
    <col min="2" max="2" width="93.00390625" style="1253" customWidth="1"/>
    <col min="3" max="3" width="12.75390625" style="1253" customWidth="1"/>
    <col min="4" max="16384" width="8.75390625" style="1253" customWidth="1"/>
  </cols>
  <sheetData>
    <row r="1" spans="1:10" s="1182" customFormat="1" ht="15">
      <c r="A1" s="2110" t="s">
        <v>1571</v>
      </c>
      <c r="B1" s="2111"/>
      <c r="C1" s="2243" t="s">
        <v>1067</v>
      </c>
      <c r="D1" s="1249"/>
      <c r="E1" s="1249"/>
      <c r="F1" s="1249"/>
      <c r="G1" s="1249"/>
      <c r="H1" s="1249"/>
      <c r="I1" s="1249"/>
      <c r="J1" s="1249"/>
    </row>
    <row r="2" spans="1:3" s="1182" customFormat="1" ht="14.25">
      <c r="A2" s="2111"/>
      <c r="B2" s="2111"/>
      <c r="C2" s="2111"/>
    </row>
    <row r="3" spans="1:3" s="1181" customFormat="1" ht="15">
      <c r="A3" s="2110" t="s">
        <v>745</v>
      </c>
      <c r="B3" s="2111"/>
      <c r="C3" s="2110"/>
    </row>
    <row r="4" spans="1:3" s="1181" customFormat="1" ht="15">
      <c r="A4" s="2110"/>
      <c r="B4" s="2111"/>
      <c r="C4" s="2110"/>
    </row>
    <row r="5" spans="1:3" s="1181" customFormat="1" ht="14.25">
      <c r="A5" s="2111"/>
      <c r="B5" s="2111"/>
      <c r="C5" s="2111"/>
    </row>
    <row r="6" spans="1:3" s="1182" customFormat="1" ht="15">
      <c r="A6" s="2244" t="s">
        <v>434</v>
      </c>
      <c r="B6" s="2111"/>
      <c r="C6" s="2244"/>
    </row>
    <row r="7" spans="1:3" ht="14.25">
      <c r="A7" s="2111"/>
      <c r="B7" s="2111"/>
      <c r="C7" s="2111"/>
    </row>
    <row r="8" spans="1:3" s="1182" customFormat="1" ht="85.5" customHeight="1">
      <c r="A8" s="2907" t="s">
        <v>431</v>
      </c>
      <c r="B8" s="2920"/>
      <c r="C8" s="2920"/>
    </row>
    <row r="9" spans="1:3" s="1182" customFormat="1" ht="14.25">
      <c r="A9" s="2111"/>
      <c r="B9" s="2247"/>
      <c r="C9" s="2111"/>
    </row>
    <row r="10" spans="1:3" s="1182" customFormat="1" ht="30.75" customHeight="1">
      <c r="A10" s="2907" t="s">
        <v>1569</v>
      </c>
      <c r="B10" s="2920"/>
      <c r="C10" s="2920"/>
    </row>
    <row r="11" spans="1:3" s="1182" customFormat="1" ht="14.25">
      <c r="A11" s="2111"/>
      <c r="B11" s="2247"/>
      <c r="C11" s="2111"/>
    </row>
    <row r="12" spans="1:3" s="1182" customFormat="1" ht="14.25">
      <c r="A12" s="2904" t="s">
        <v>432</v>
      </c>
      <c r="B12" s="2920"/>
      <c r="C12" s="2920"/>
    </row>
    <row r="13" spans="1:3" s="1182" customFormat="1" ht="14.25">
      <c r="A13" s="2111"/>
      <c r="B13" s="2248"/>
      <c r="C13" s="2248"/>
    </row>
    <row r="14" spans="1:3" s="1256" customFormat="1" ht="15">
      <c r="A14" s="3119"/>
      <c r="B14" s="3042"/>
      <c r="C14" s="2249" t="s">
        <v>1400</v>
      </c>
    </row>
    <row r="15" spans="1:3" ht="14.25">
      <c r="A15" s="3116" t="s">
        <v>852</v>
      </c>
      <c r="B15" s="2920"/>
      <c r="C15" s="2250">
        <v>60</v>
      </c>
    </row>
    <row r="16" spans="1:3" ht="14.25">
      <c r="A16" s="3116" t="s">
        <v>1111</v>
      </c>
      <c r="B16" s="2920"/>
      <c r="C16" s="2250">
        <v>-65</v>
      </c>
    </row>
    <row r="17" spans="1:3" ht="14.25">
      <c r="A17" s="3115" t="s">
        <v>314</v>
      </c>
      <c r="B17" s="3042"/>
      <c r="C17" s="2252">
        <v>-3</v>
      </c>
    </row>
    <row r="18" spans="1:3" ht="14.25">
      <c r="A18" s="3116" t="s">
        <v>315</v>
      </c>
      <c r="B18" s="2920"/>
      <c r="C18" s="2250">
        <f>SUM(C15:C17)</f>
        <v>-8</v>
      </c>
    </row>
    <row r="19" spans="1:3" ht="14.25">
      <c r="A19" s="3115" t="s">
        <v>316</v>
      </c>
      <c r="B19" s="3042"/>
      <c r="C19" s="2252">
        <v>-8</v>
      </c>
    </row>
    <row r="20" spans="1:3" ht="14.25">
      <c r="A20" s="3116" t="s">
        <v>317</v>
      </c>
      <c r="B20" s="2920"/>
      <c r="C20" s="2250">
        <f>SUM(C18:C19)</f>
        <v>-16</v>
      </c>
    </row>
    <row r="21" spans="1:3" ht="14.25">
      <c r="A21" s="3116" t="s">
        <v>551</v>
      </c>
      <c r="B21" s="2920"/>
      <c r="C21" s="2250">
        <v>0</v>
      </c>
    </row>
    <row r="22" spans="1:3" ht="14.25">
      <c r="A22" s="3116" t="s">
        <v>1561</v>
      </c>
      <c r="B22" s="2920"/>
      <c r="C22" s="2250">
        <v>93</v>
      </c>
    </row>
    <row r="23" spans="1:3" ht="14.25">
      <c r="A23" s="3115" t="s">
        <v>318</v>
      </c>
      <c r="B23" s="3042"/>
      <c r="C23" s="2252">
        <v>111</v>
      </c>
    </row>
    <row r="24" spans="1:3" ht="14.25">
      <c r="A24" s="3116" t="s">
        <v>319</v>
      </c>
      <c r="B24" s="2920"/>
      <c r="C24" s="2250">
        <f>SUM(C20:C23)</f>
        <v>188</v>
      </c>
    </row>
    <row r="25" spans="1:3" ht="14.25">
      <c r="A25" s="3116" t="s">
        <v>735</v>
      </c>
      <c r="B25" s="2920"/>
      <c r="C25" s="2252">
        <v>289</v>
      </c>
    </row>
    <row r="26" spans="1:3" s="918" customFormat="1" ht="15.75" thickBot="1">
      <c r="A26" s="3117" t="s">
        <v>1562</v>
      </c>
      <c r="B26" s="3118"/>
      <c r="C26" s="2253">
        <f>SUM(C24:C25)</f>
        <v>477</v>
      </c>
    </row>
    <row r="27" spans="1:3" ht="15">
      <c r="A27" s="2254" t="s">
        <v>1403</v>
      </c>
      <c r="B27" s="2247"/>
      <c r="C27" s="2111"/>
    </row>
    <row r="28" spans="1:3" ht="51" customHeight="1">
      <c r="A28" s="2255" t="s">
        <v>171</v>
      </c>
      <c r="B28" s="3005" t="s">
        <v>173</v>
      </c>
      <c r="C28" s="2863"/>
    </row>
    <row r="29" spans="1:3" ht="23.25" customHeight="1">
      <c r="A29" s="2255" t="s">
        <v>172</v>
      </c>
      <c r="B29" s="3005" t="s">
        <v>169</v>
      </c>
      <c r="C29" s="2863"/>
    </row>
    <row r="30" spans="1:3" ht="14.25">
      <c r="A30" s="2111"/>
      <c r="B30" s="2111"/>
      <c r="C30" s="2111"/>
    </row>
    <row r="31" spans="1:3" ht="14.25">
      <c r="A31" s="2111"/>
      <c r="B31" s="2111"/>
      <c r="C31" s="2111"/>
    </row>
    <row r="32" spans="1:3" ht="14.25">
      <c r="A32" s="2111"/>
      <c r="B32" s="2111"/>
      <c r="C32" s="2111"/>
    </row>
    <row r="33" spans="1:3" ht="14.25">
      <c r="A33" s="2111"/>
      <c r="B33" s="2111"/>
      <c r="C33" s="2111"/>
    </row>
    <row r="34" spans="1:3" ht="14.25">
      <c r="A34" s="2111"/>
      <c r="B34" s="2111"/>
      <c r="C34" s="2111"/>
    </row>
    <row r="35" spans="1:3" ht="14.25">
      <c r="A35" s="2111"/>
      <c r="B35" s="2111"/>
      <c r="C35" s="2111"/>
    </row>
    <row r="36" spans="1:3" ht="14.25">
      <c r="A36" s="2111"/>
      <c r="B36" s="2111"/>
      <c r="C36" s="2111"/>
    </row>
    <row r="37" spans="1:3" ht="14.25">
      <c r="A37" s="2111"/>
      <c r="B37" s="2111"/>
      <c r="C37" s="2111"/>
    </row>
    <row r="38" spans="1:3" ht="14.25">
      <c r="A38" s="2111"/>
      <c r="B38" s="2111"/>
      <c r="C38" s="2111"/>
    </row>
    <row r="39" spans="1:3" ht="14.25">
      <c r="A39" s="2111"/>
      <c r="B39" s="2111"/>
      <c r="C39" s="2111"/>
    </row>
    <row r="40" spans="1:3" ht="14.25">
      <c r="A40" s="2111"/>
      <c r="B40" s="2111"/>
      <c r="C40" s="2111"/>
    </row>
    <row r="41" spans="1:3" ht="14.25">
      <c r="A41" s="2111"/>
      <c r="B41" s="2111"/>
      <c r="C41" s="2111"/>
    </row>
    <row r="42" spans="1:3" ht="14.25">
      <c r="A42" s="2111"/>
      <c r="B42" s="2111"/>
      <c r="C42" s="2111"/>
    </row>
    <row r="43" spans="1:3" ht="14.25">
      <c r="A43" s="2111"/>
      <c r="B43" s="2111"/>
      <c r="C43" s="2111"/>
    </row>
    <row r="44" spans="1:3" ht="14.25">
      <c r="A44" s="2111"/>
      <c r="B44" s="2111"/>
      <c r="C44" s="2111"/>
    </row>
    <row r="45" spans="1:3" ht="14.25">
      <c r="A45" s="2111"/>
      <c r="B45" s="2111"/>
      <c r="C45" s="2111"/>
    </row>
    <row r="46" spans="1:3" ht="14.25">
      <c r="A46" s="2111"/>
      <c r="B46" s="2111"/>
      <c r="C46" s="2111"/>
    </row>
    <row r="47" spans="1:3" ht="14.25">
      <c r="A47" s="2111"/>
      <c r="B47" s="2111"/>
      <c r="C47" s="2111"/>
    </row>
    <row r="48" spans="1:3" ht="14.25">
      <c r="A48" s="2111"/>
      <c r="B48" s="2111"/>
      <c r="C48" s="2111"/>
    </row>
    <row r="49" spans="1:3" ht="14.25">
      <c r="A49" s="2111"/>
      <c r="B49" s="2111"/>
      <c r="C49" s="2111"/>
    </row>
    <row r="50" spans="1:3" ht="14.25">
      <c r="A50" s="2111"/>
      <c r="B50" s="2111"/>
      <c r="C50" s="2111"/>
    </row>
    <row r="51" spans="1:3" ht="14.25">
      <c r="A51" s="2111"/>
      <c r="B51" s="2111"/>
      <c r="C51" s="2111"/>
    </row>
    <row r="52" spans="1:3" ht="14.25">
      <c r="A52" s="2111"/>
      <c r="B52" s="2111"/>
      <c r="C52" s="2111"/>
    </row>
    <row r="53" spans="1:3" ht="14.25">
      <c r="A53" s="2111"/>
      <c r="B53" s="2111"/>
      <c r="C53" s="2111"/>
    </row>
    <row r="54" spans="1:3" ht="14.25">
      <c r="A54" s="2111"/>
      <c r="B54" s="2111"/>
      <c r="C54" s="2111"/>
    </row>
    <row r="55" spans="1:3" ht="14.25">
      <c r="A55" s="2111"/>
      <c r="B55" s="2111"/>
      <c r="C55" s="2111"/>
    </row>
    <row r="56" spans="1:3" ht="14.25">
      <c r="A56" s="2111"/>
      <c r="B56" s="2111"/>
      <c r="C56" s="2111"/>
    </row>
    <row r="57" spans="1:3" ht="14.25">
      <c r="A57" s="2111"/>
      <c r="B57" s="2111"/>
      <c r="C57" s="2111"/>
    </row>
    <row r="58" spans="1:3" ht="14.25">
      <c r="A58" s="2111"/>
      <c r="B58" s="2111"/>
      <c r="C58" s="2111"/>
    </row>
    <row r="59" spans="1:3" ht="14.25">
      <c r="A59" s="2111"/>
      <c r="B59" s="2111"/>
      <c r="C59" s="2111"/>
    </row>
    <row r="60" spans="1:3" ht="14.25">
      <c r="A60" s="2111"/>
      <c r="B60" s="2111"/>
      <c r="C60" s="2111"/>
    </row>
    <row r="61" spans="1:3" ht="14.25">
      <c r="A61" s="2111"/>
      <c r="B61" s="2111"/>
      <c r="C61" s="2111"/>
    </row>
    <row r="62" spans="1:3" ht="14.25">
      <c r="A62" s="2111"/>
      <c r="B62" s="2111"/>
      <c r="C62" s="2111"/>
    </row>
    <row r="63" spans="1:3" ht="14.25">
      <c r="A63" s="2111"/>
      <c r="B63" s="2111"/>
      <c r="C63" s="2111"/>
    </row>
    <row r="64" spans="1:3" ht="14.25">
      <c r="A64" s="2111"/>
      <c r="B64" s="2111"/>
      <c r="C64" s="2111"/>
    </row>
    <row r="65" spans="1:3" ht="14.25">
      <c r="A65" s="2111"/>
      <c r="B65" s="2111"/>
      <c r="C65" s="2111"/>
    </row>
    <row r="66" spans="1:3" ht="14.25">
      <c r="A66" s="2111"/>
      <c r="B66" s="2111"/>
      <c r="C66" s="2111"/>
    </row>
    <row r="67" spans="1:3" ht="14.25">
      <c r="A67" s="2111"/>
      <c r="B67" s="2111"/>
      <c r="C67" s="2111"/>
    </row>
    <row r="68" spans="1:3" ht="14.25">
      <c r="A68" s="2111"/>
      <c r="B68" s="2111"/>
      <c r="C68" s="2111"/>
    </row>
    <row r="69" spans="1:3" ht="14.25">
      <c r="A69" s="2111"/>
      <c r="B69" s="2111"/>
      <c r="C69" s="2111"/>
    </row>
    <row r="70" spans="1:3" ht="14.25">
      <c r="A70" s="2111"/>
      <c r="B70" s="2111"/>
      <c r="C70" s="2111"/>
    </row>
    <row r="71" spans="1:3" ht="14.25">
      <c r="A71" s="2111"/>
      <c r="B71" s="2111"/>
      <c r="C71" s="2111"/>
    </row>
    <row r="72" spans="1:3" ht="14.25">
      <c r="A72" s="2111"/>
      <c r="B72" s="2111"/>
      <c r="C72" s="2111"/>
    </row>
    <row r="73" spans="1:3" ht="14.25">
      <c r="A73" s="2111"/>
      <c r="B73" s="2111"/>
      <c r="C73" s="2111"/>
    </row>
    <row r="74" spans="1:3" ht="14.25">
      <c r="A74" s="2111"/>
      <c r="B74" s="2111"/>
      <c r="C74" s="2111"/>
    </row>
    <row r="75" spans="1:3" ht="14.25">
      <c r="A75" s="2111"/>
      <c r="B75" s="2111"/>
      <c r="C75" s="2111"/>
    </row>
    <row r="76" spans="1:3" ht="14.25">
      <c r="A76" s="2111"/>
      <c r="B76" s="2111"/>
      <c r="C76" s="2111"/>
    </row>
    <row r="77" spans="1:3" ht="14.25">
      <c r="A77" s="2111"/>
      <c r="B77" s="2111"/>
      <c r="C77" s="2111"/>
    </row>
    <row r="78" spans="1:3" ht="14.25">
      <c r="A78" s="2111"/>
      <c r="B78" s="2111"/>
      <c r="C78" s="2111"/>
    </row>
    <row r="79" spans="1:3" ht="14.25">
      <c r="A79" s="2111"/>
      <c r="B79" s="2111"/>
      <c r="C79" s="2111" t="s">
        <v>272</v>
      </c>
    </row>
    <row r="80" spans="1:3" ht="14.25">
      <c r="A80" s="2111"/>
      <c r="B80" s="2111"/>
      <c r="C80" s="2111"/>
    </row>
    <row r="81" spans="1:3" ht="14.25">
      <c r="A81" s="2111"/>
      <c r="B81" s="2111"/>
      <c r="C81" s="2111"/>
    </row>
    <row r="82" spans="1:3" ht="14.25">
      <c r="A82" s="2111"/>
      <c r="B82" s="2111"/>
      <c r="C82" s="2111"/>
    </row>
    <row r="83" spans="1:3" ht="14.25">
      <c r="A83" s="2111"/>
      <c r="B83" s="2111"/>
      <c r="C83" s="2111"/>
    </row>
    <row r="84" spans="1:3" ht="14.25">
      <c r="A84" s="2111"/>
      <c r="B84" s="2111"/>
      <c r="C84" s="2111"/>
    </row>
    <row r="85" spans="1:3" ht="14.25">
      <c r="A85" s="2111"/>
      <c r="B85" s="2111"/>
      <c r="C85" s="2111"/>
    </row>
    <row r="86" spans="1:3" ht="14.25">
      <c r="A86" s="2111"/>
      <c r="B86" s="2111"/>
      <c r="C86" s="2111"/>
    </row>
    <row r="87" spans="1:3" ht="14.25">
      <c r="A87" s="2111"/>
      <c r="B87" s="2111"/>
      <c r="C87" s="2111"/>
    </row>
    <row r="88" spans="1:3" ht="14.25">
      <c r="A88" s="2111"/>
      <c r="B88" s="2111"/>
      <c r="C88" s="2111"/>
    </row>
    <row r="89" spans="1:3" ht="14.25">
      <c r="A89" s="2111"/>
      <c r="B89" s="2111"/>
      <c r="C89" s="2111"/>
    </row>
    <row r="90" spans="1:3" ht="14.25">
      <c r="A90" s="2111"/>
      <c r="B90" s="2111"/>
      <c r="C90" s="2111"/>
    </row>
    <row r="91" spans="1:3" ht="14.25">
      <c r="A91" s="2111"/>
      <c r="B91" s="2111"/>
      <c r="C91" s="2111"/>
    </row>
    <row r="92" spans="1:3" ht="14.25">
      <c r="A92" s="2111"/>
      <c r="B92" s="2111"/>
      <c r="C92" s="2111"/>
    </row>
    <row r="93" spans="1:3" ht="14.25">
      <c r="A93" s="2111"/>
      <c r="B93" s="2111"/>
      <c r="C93" s="2111"/>
    </row>
    <row r="94" spans="1:3" ht="14.25">
      <c r="A94" s="2111"/>
      <c r="B94" s="2111"/>
      <c r="C94" s="2111"/>
    </row>
    <row r="95" spans="1:3" ht="14.25">
      <c r="A95" s="2111"/>
      <c r="B95" s="2111"/>
      <c r="C95" s="2111"/>
    </row>
    <row r="96" spans="1:3" ht="14.25">
      <c r="A96" s="2111"/>
      <c r="B96" s="2111"/>
      <c r="C96" s="2111"/>
    </row>
    <row r="97" spans="1:3" ht="14.25">
      <c r="A97" s="2111"/>
      <c r="B97" s="2111"/>
      <c r="C97" s="2111"/>
    </row>
    <row r="98" spans="1:3" ht="14.25">
      <c r="A98" s="2111"/>
      <c r="B98" s="2111"/>
      <c r="C98" s="2111"/>
    </row>
    <row r="99" spans="1:3" ht="14.25">
      <c r="A99" s="2111"/>
      <c r="B99" s="2111"/>
      <c r="C99" s="2111"/>
    </row>
    <row r="100" spans="1:3" ht="14.25">
      <c r="A100" s="2111"/>
      <c r="B100" s="2111"/>
      <c r="C100" s="2111"/>
    </row>
    <row r="101" spans="1:3" ht="14.25">
      <c r="A101" s="2111"/>
      <c r="B101" s="2111"/>
      <c r="C101" s="2111"/>
    </row>
    <row r="102" spans="1:3" ht="14.25">
      <c r="A102" s="2111"/>
      <c r="B102" s="2111"/>
      <c r="C102" s="2111"/>
    </row>
    <row r="103" spans="1:3" ht="14.25">
      <c r="A103" s="2111"/>
      <c r="B103" s="2111"/>
      <c r="C103" s="2111"/>
    </row>
    <row r="104" spans="1:3" ht="14.25">
      <c r="A104" s="2111"/>
      <c r="B104" s="2111"/>
      <c r="C104" s="2111"/>
    </row>
    <row r="105" spans="1:3" ht="14.25">
      <c r="A105" s="2111"/>
      <c r="B105" s="2111"/>
      <c r="C105" s="2111"/>
    </row>
  </sheetData>
  <sheetProtection/>
  <mergeCells count="18">
    <mergeCell ref="B28:C28"/>
    <mergeCell ref="B29:C29"/>
    <mergeCell ref="A8:C8"/>
    <mergeCell ref="A10:C10"/>
    <mergeCell ref="A12:C12"/>
    <mergeCell ref="A14:B14"/>
    <mergeCell ref="A15:B15"/>
    <mergeCell ref="A16:B16"/>
    <mergeCell ref="A17:B17"/>
    <mergeCell ref="A18:B18"/>
    <mergeCell ref="A19:B19"/>
    <mergeCell ref="A24:B24"/>
    <mergeCell ref="A25:B25"/>
    <mergeCell ref="A26:B26"/>
    <mergeCell ref="A20:B20"/>
    <mergeCell ref="A21:B21"/>
    <mergeCell ref="A22:B22"/>
    <mergeCell ref="A23:B23"/>
  </mergeCells>
  <printOptions/>
  <pageMargins left="0.5905511811023623" right="0.5905511811023623" top="0.5905511811023623" bottom="0.5905511811023623" header="0.5905511811023623" footer="0.5905511811023623"/>
  <pageSetup fitToHeight="1" fitToWidth="1" horizontalDpi="600" verticalDpi="600" orientation="portrait" paperSize="9" scale="81" r:id="rId1"/>
  <headerFooter alignWithMargins="0">
    <oddFooter>&amp;R&amp;P</oddFooter>
  </headerFooter>
  <colBreaks count="1" manualBreakCount="1">
    <brk id="3" max="65535" man="1"/>
  </colBreaks>
</worksheet>
</file>

<file path=xl/worksheets/sheet37.xml><?xml version="1.0" encoding="utf-8"?>
<worksheet xmlns="http://schemas.openxmlformats.org/spreadsheetml/2006/main" xmlns:r="http://schemas.openxmlformats.org/officeDocument/2006/relationships">
  <sheetPr>
    <pageSetUpPr fitToPage="1"/>
  </sheetPr>
  <dimension ref="A1:G105"/>
  <sheetViews>
    <sheetView showGridLines="0" tabSelected="1" view="pageBreakPreview" zoomScale="75" zoomScaleNormal="75" zoomScaleSheetLayoutView="75" zoomScalePageLayoutView="0" workbookViewId="0" topLeftCell="A1">
      <selection activeCell="A84" sqref="A84"/>
    </sheetView>
  </sheetViews>
  <sheetFormatPr defaultColWidth="8.00390625" defaultRowHeight="14.25"/>
  <cols>
    <col min="1" max="1" width="5.375" style="17" customWidth="1"/>
    <col min="2" max="2" width="64.375" style="17" customWidth="1"/>
    <col min="3" max="3" width="13.25390625" style="17" customWidth="1"/>
    <col min="4" max="4" width="4.25390625" style="17" customWidth="1"/>
    <col min="5" max="5" width="10.50390625" style="17" customWidth="1"/>
    <col min="6" max="6" width="16.75390625" style="17" customWidth="1"/>
    <col min="7" max="16384" width="8.00390625" style="17" customWidth="1"/>
  </cols>
  <sheetData>
    <row r="1" spans="1:7" ht="15">
      <c r="A1" s="2159" t="s">
        <v>1571</v>
      </c>
      <c r="B1" s="2160"/>
      <c r="C1" s="2160"/>
      <c r="D1" s="2737" t="s">
        <v>963</v>
      </c>
      <c r="E1" s="3120"/>
      <c r="G1" s="216"/>
    </row>
    <row r="2" spans="1:7" ht="12.75">
      <c r="A2" s="2160"/>
      <c r="B2" s="2160"/>
      <c r="C2" s="2160"/>
      <c r="G2" s="216"/>
    </row>
    <row r="3" spans="1:7" ht="12.75">
      <c r="A3" s="2161" t="s">
        <v>745</v>
      </c>
      <c r="B3" s="2161"/>
      <c r="C3" s="2160"/>
      <c r="G3" s="216"/>
    </row>
    <row r="4" spans="1:3" ht="12.75">
      <c r="A4" s="2161"/>
      <c r="B4" s="2161"/>
      <c r="C4" s="2160"/>
    </row>
    <row r="5" spans="1:3" ht="12.75">
      <c r="A5" s="2218" t="s">
        <v>774</v>
      </c>
      <c r="B5" s="2161"/>
      <c r="C5" s="2160"/>
    </row>
    <row r="6" spans="1:3" ht="12.75">
      <c r="A6" s="2160"/>
      <c r="B6" s="2161"/>
      <c r="C6" s="2160"/>
    </row>
    <row r="7" spans="1:5" ht="12.75">
      <c r="A7" s="2160"/>
      <c r="B7" s="2160"/>
      <c r="C7" s="2220"/>
      <c r="D7" s="219"/>
      <c r="E7" s="217"/>
    </row>
    <row r="8" spans="1:5" ht="25.5">
      <c r="A8" s="2212"/>
      <c r="B8" s="2167"/>
      <c r="C8" s="2235" t="s">
        <v>838</v>
      </c>
      <c r="D8" s="398"/>
      <c r="E8" s="398" t="s">
        <v>839</v>
      </c>
    </row>
    <row r="9" spans="1:4" ht="12.75">
      <c r="A9" s="2161"/>
      <c r="B9" s="2161"/>
      <c r="C9" s="2220"/>
      <c r="D9" s="150"/>
    </row>
    <row r="10" spans="1:4" ht="12.75">
      <c r="A10" s="2160" t="s">
        <v>966</v>
      </c>
      <c r="B10" s="2160"/>
      <c r="C10" s="2220"/>
      <c r="D10" s="150"/>
    </row>
    <row r="11" spans="1:3" ht="6" customHeight="1">
      <c r="A11" s="2160"/>
      <c r="B11" s="2160"/>
      <c r="C11" s="2159"/>
    </row>
    <row r="12" spans="1:5" ht="12.75">
      <c r="A12" s="2071" t="s">
        <v>1408</v>
      </c>
      <c r="B12" s="2160"/>
      <c r="C12" s="2236">
        <v>21.9</v>
      </c>
      <c r="D12" s="734"/>
      <c r="E12" s="734">
        <v>18.3</v>
      </c>
    </row>
    <row r="13" spans="1:5" ht="12.75">
      <c r="A13" s="2071" t="s">
        <v>353</v>
      </c>
      <c r="B13" s="2160"/>
      <c r="C13" s="2236">
        <v>46.3</v>
      </c>
      <c r="D13" s="734"/>
      <c r="E13" s="734">
        <v>38.8</v>
      </c>
    </row>
    <row r="14" spans="1:5" ht="12.75">
      <c r="A14" s="2237" t="s">
        <v>352</v>
      </c>
      <c r="B14" s="2211"/>
      <c r="C14" s="2238">
        <v>125.6</v>
      </c>
      <c r="D14" s="1285"/>
      <c r="E14" s="1285">
        <v>147.8</v>
      </c>
    </row>
    <row r="15" spans="1:5" ht="3.75" customHeight="1">
      <c r="A15" s="2212"/>
      <c r="B15" s="2212"/>
      <c r="C15" s="2239"/>
      <c r="D15" s="1314"/>
      <c r="E15" s="1315"/>
    </row>
    <row r="16" spans="1:5" s="121" customFormat="1" ht="12.75">
      <c r="A16" s="2211" t="s">
        <v>214</v>
      </c>
      <c r="B16" s="2211"/>
      <c r="C16" s="2238">
        <f>SUM(C12:C15)</f>
        <v>193.79999999999998</v>
      </c>
      <c r="D16" s="1285"/>
      <c r="E16" s="1286">
        <f>SUM(E12:E14)</f>
        <v>204.9</v>
      </c>
    </row>
    <row r="17" spans="1:5" s="121" customFormat="1" ht="3" customHeight="1">
      <c r="A17" s="2211"/>
      <c r="B17" s="2211"/>
      <c r="C17" s="2238"/>
      <c r="D17" s="1285"/>
      <c r="E17" s="1286"/>
    </row>
    <row r="18" spans="1:5" ht="12.75">
      <c r="A18" s="2160" t="s">
        <v>965</v>
      </c>
      <c r="B18" s="2160"/>
      <c r="C18" s="2236">
        <v>55.5</v>
      </c>
      <c r="D18" s="734"/>
      <c r="E18" s="734">
        <v>62.5</v>
      </c>
    </row>
    <row r="19" spans="1:5" ht="6" customHeight="1">
      <c r="A19" s="2212"/>
      <c r="B19" s="2212"/>
      <c r="C19" s="2236"/>
      <c r="D19" s="734"/>
      <c r="E19" s="735"/>
    </row>
    <row r="20" spans="1:5" ht="12.75">
      <c r="A20" s="2212" t="s">
        <v>775</v>
      </c>
      <c r="B20" s="2212"/>
      <c r="C20" s="2240">
        <f>SUM(C16:C19)</f>
        <v>249.29999999999998</v>
      </c>
      <c r="D20" s="736"/>
      <c r="E20" s="736">
        <f>SUM(E16:E19)</f>
        <v>267.4</v>
      </c>
    </row>
    <row r="21" spans="1:4" ht="12.75">
      <c r="A21" s="2160"/>
      <c r="B21" s="2160"/>
      <c r="C21" s="2241"/>
      <c r="D21" s="221"/>
    </row>
    <row r="22" spans="1:3" ht="12.75">
      <c r="A22" s="2210" t="s">
        <v>900</v>
      </c>
      <c r="B22" s="2160"/>
      <c r="C22" s="2160"/>
    </row>
    <row r="23" spans="1:3" ht="12.75">
      <c r="A23" s="2159"/>
      <c r="B23" s="2160"/>
      <c r="C23" s="2160"/>
    </row>
    <row r="24" spans="1:5" ht="42.75" customHeight="1">
      <c r="A24" s="2232" t="s">
        <v>964</v>
      </c>
      <c r="B24" s="2976" t="s">
        <v>215</v>
      </c>
      <c r="C24" s="2863"/>
      <c r="D24" s="2685"/>
      <c r="E24" s="2685"/>
    </row>
    <row r="25" spans="1:5" ht="9" customHeight="1">
      <c r="A25" s="2232"/>
      <c r="B25" s="2233"/>
      <c r="C25" s="2242"/>
      <c r="D25" s="585"/>
      <c r="E25" s="529"/>
    </row>
    <row r="26" spans="1:5" ht="12.75">
      <c r="A26" s="2232"/>
      <c r="B26" s="3121"/>
      <c r="C26" s="3121"/>
      <c r="D26" s="2801"/>
      <c r="E26" s="2801"/>
    </row>
    <row r="27" spans="1:3" ht="12.75">
      <c r="A27" s="2160"/>
      <c r="B27" s="2160"/>
      <c r="C27" s="2160"/>
    </row>
    <row r="28" spans="1:3" ht="12.75">
      <c r="A28" s="2160"/>
      <c r="B28" s="2160"/>
      <c r="C28" s="2160"/>
    </row>
    <row r="29" spans="1:3" ht="12.75">
      <c r="A29" s="2160"/>
      <c r="B29" s="2160"/>
      <c r="C29" s="2160"/>
    </row>
    <row r="30" spans="1:3" ht="12.75">
      <c r="A30" s="2160"/>
      <c r="B30" s="2160"/>
      <c r="C30" s="2160"/>
    </row>
    <row r="31" spans="1:3" ht="12.75">
      <c r="A31" s="2160"/>
      <c r="B31" s="2160"/>
      <c r="C31" s="2160"/>
    </row>
    <row r="32" spans="1:3" ht="12.75">
      <c r="A32" s="2160"/>
      <c r="B32" s="2160"/>
      <c r="C32" s="2160"/>
    </row>
    <row r="33" spans="1:3" ht="12.75">
      <c r="A33" s="2160"/>
      <c r="B33" s="2160"/>
      <c r="C33" s="2160"/>
    </row>
    <row r="34" spans="1:3" ht="12.75">
      <c r="A34" s="2160"/>
      <c r="B34" s="2160"/>
      <c r="C34" s="2160"/>
    </row>
    <row r="35" spans="1:3" ht="12.75">
      <c r="A35" s="2160"/>
      <c r="B35" s="2160"/>
      <c r="C35" s="2160"/>
    </row>
    <row r="36" spans="1:3" ht="12.75">
      <c r="A36" s="2160"/>
      <c r="B36" s="2160"/>
      <c r="C36" s="2160"/>
    </row>
    <row r="37" spans="1:3" ht="12.75">
      <c r="A37" s="2160"/>
      <c r="B37" s="2160"/>
      <c r="C37" s="2160"/>
    </row>
    <row r="38" spans="1:3" ht="12.75">
      <c r="A38" s="2160"/>
      <c r="B38" s="2160"/>
      <c r="C38" s="2160"/>
    </row>
    <row r="39" spans="1:3" ht="12.75">
      <c r="A39" s="2160"/>
      <c r="B39" s="2160"/>
      <c r="C39" s="2160"/>
    </row>
    <row r="40" spans="1:3" ht="12.75">
      <c r="A40" s="2160"/>
      <c r="B40" s="2160"/>
      <c r="C40" s="2160"/>
    </row>
    <row r="41" spans="1:3" ht="12.75">
      <c r="A41" s="2160"/>
      <c r="B41" s="2160"/>
      <c r="C41" s="2160"/>
    </row>
    <row r="42" spans="1:3" ht="12.75">
      <c r="A42" s="2160"/>
      <c r="B42" s="2160"/>
      <c r="C42" s="2160"/>
    </row>
    <row r="43" spans="1:3" ht="12.75">
      <c r="A43" s="2160"/>
      <c r="B43" s="2160"/>
      <c r="C43" s="2160"/>
    </row>
    <row r="44" spans="1:3" ht="12.75">
      <c r="A44" s="2160"/>
      <c r="B44" s="2160"/>
      <c r="C44" s="2160"/>
    </row>
    <row r="45" spans="1:3" ht="12.75">
      <c r="A45" s="2160"/>
      <c r="B45" s="2160"/>
      <c r="C45" s="2160"/>
    </row>
    <row r="46" spans="1:3" ht="12.75">
      <c r="A46" s="2160"/>
      <c r="B46" s="2160"/>
      <c r="C46" s="2160"/>
    </row>
    <row r="47" spans="1:3" ht="12.75">
      <c r="A47" s="2160"/>
      <c r="B47" s="2160"/>
      <c r="C47" s="2160"/>
    </row>
    <row r="48" spans="1:3" ht="12.75">
      <c r="A48" s="2160"/>
      <c r="B48" s="2160"/>
      <c r="C48" s="2160"/>
    </row>
    <row r="49" spans="1:3" ht="12.75">
      <c r="A49" s="2160"/>
      <c r="B49" s="2160"/>
      <c r="C49" s="2160"/>
    </row>
    <row r="50" spans="1:3" ht="12.75">
      <c r="A50" s="2160"/>
      <c r="B50" s="2160"/>
      <c r="C50" s="2160"/>
    </row>
    <row r="51" spans="1:3" ht="12.75">
      <c r="A51" s="2160"/>
      <c r="B51" s="2160"/>
      <c r="C51" s="2160"/>
    </row>
    <row r="52" spans="1:3" ht="12.75">
      <c r="A52" s="2160"/>
      <c r="B52" s="2160"/>
      <c r="C52" s="2160"/>
    </row>
    <row r="53" spans="1:3" ht="12.75">
      <c r="A53" s="2160"/>
      <c r="B53" s="2160"/>
      <c r="C53" s="2160"/>
    </row>
    <row r="54" spans="1:3" ht="12.75">
      <c r="A54" s="2160"/>
      <c r="B54" s="2160"/>
      <c r="C54" s="2160"/>
    </row>
    <row r="55" spans="1:3" ht="12.75">
      <c r="A55" s="2160"/>
      <c r="B55" s="2160"/>
      <c r="C55" s="2160"/>
    </row>
    <row r="56" spans="1:3" ht="12.75">
      <c r="A56" s="2160"/>
      <c r="B56" s="2160"/>
      <c r="C56" s="2160"/>
    </row>
    <row r="57" spans="1:3" ht="12.75">
      <c r="A57" s="2160"/>
      <c r="B57" s="2160"/>
      <c r="C57" s="2160"/>
    </row>
    <row r="58" spans="1:3" ht="12.75">
      <c r="A58" s="2160"/>
      <c r="B58" s="2160"/>
      <c r="C58" s="2160"/>
    </row>
    <row r="59" spans="1:3" ht="12.75">
      <c r="A59" s="2160"/>
      <c r="B59" s="2160"/>
      <c r="C59" s="2160"/>
    </row>
    <row r="60" spans="1:3" ht="12.75">
      <c r="A60" s="2160"/>
      <c r="B60" s="2160"/>
      <c r="C60" s="2160"/>
    </row>
    <row r="61" spans="1:3" ht="12.75">
      <c r="A61" s="2160"/>
      <c r="B61" s="2160"/>
      <c r="C61" s="2160"/>
    </row>
    <row r="62" spans="1:3" ht="12.75">
      <c r="A62" s="2160"/>
      <c r="B62" s="2160"/>
      <c r="C62" s="2160"/>
    </row>
    <row r="63" spans="1:3" ht="12.75">
      <c r="A63" s="2160"/>
      <c r="B63" s="2160"/>
      <c r="C63" s="2160"/>
    </row>
    <row r="64" spans="1:3" ht="12.75">
      <c r="A64" s="2160"/>
      <c r="B64" s="2160"/>
      <c r="C64" s="2160"/>
    </row>
    <row r="65" spans="1:3" ht="12.75">
      <c r="A65" s="2160"/>
      <c r="B65" s="2160"/>
      <c r="C65" s="2160"/>
    </row>
    <row r="66" spans="1:3" ht="12.75">
      <c r="A66" s="2160"/>
      <c r="B66" s="2160"/>
      <c r="C66" s="2160"/>
    </row>
    <row r="67" spans="1:3" ht="12.75">
      <c r="A67" s="2160"/>
      <c r="B67" s="2160"/>
      <c r="C67" s="2160"/>
    </row>
    <row r="68" spans="1:3" ht="12.75">
      <c r="A68" s="2160"/>
      <c r="B68" s="2160"/>
      <c r="C68" s="2160"/>
    </row>
    <row r="69" spans="1:3" ht="12.75">
      <c r="A69" s="2160"/>
      <c r="B69" s="2160"/>
      <c r="C69" s="2160"/>
    </row>
    <row r="70" spans="1:3" ht="12.75">
      <c r="A70" s="2160"/>
      <c r="B70" s="2160"/>
      <c r="C70" s="2160"/>
    </row>
    <row r="71" spans="1:3" ht="12.75">
      <c r="A71" s="2160"/>
      <c r="B71" s="2160"/>
      <c r="C71" s="2160"/>
    </row>
    <row r="72" spans="1:3" ht="12.75">
      <c r="A72" s="2160"/>
      <c r="B72" s="2160"/>
      <c r="C72" s="2160"/>
    </row>
    <row r="73" spans="1:3" ht="12.75">
      <c r="A73" s="2160"/>
      <c r="B73" s="2160"/>
      <c r="C73" s="2160"/>
    </row>
    <row r="74" spans="1:3" ht="12.75">
      <c r="A74" s="2160"/>
      <c r="B74" s="2160"/>
      <c r="C74" s="2160"/>
    </row>
    <row r="75" spans="1:3" ht="12.75">
      <c r="A75" s="2160"/>
      <c r="B75" s="2160"/>
      <c r="C75" s="2160"/>
    </row>
    <row r="76" spans="1:3" ht="12.75">
      <c r="A76" s="2160"/>
      <c r="B76" s="2160"/>
      <c r="C76" s="2160"/>
    </row>
    <row r="77" spans="1:3" ht="12.75">
      <c r="A77" s="2160"/>
      <c r="B77" s="2160"/>
      <c r="C77" s="2160"/>
    </row>
    <row r="78" spans="1:3" ht="12.75">
      <c r="A78" s="2160"/>
      <c r="B78" s="2160"/>
      <c r="C78" s="2160"/>
    </row>
    <row r="79" spans="1:3" ht="12.75">
      <c r="A79" s="2160"/>
      <c r="B79" s="2160"/>
      <c r="C79" s="2160" t="s">
        <v>272</v>
      </c>
    </row>
    <row r="80" spans="1:3" ht="12.75">
      <c r="A80" s="2160"/>
      <c r="B80" s="2160"/>
      <c r="C80" s="2160"/>
    </row>
    <row r="81" spans="1:3" ht="12.75">
      <c r="A81" s="2160"/>
      <c r="B81" s="2160"/>
      <c r="C81" s="2160"/>
    </row>
    <row r="82" spans="1:3" ht="12.75">
      <c r="A82" s="2160"/>
      <c r="B82" s="2160"/>
      <c r="C82" s="2160"/>
    </row>
    <row r="83" spans="1:3" ht="12.75">
      <c r="A83" s="2160"/>
      <c r="B83" s="2160"/>
      <c r="C83" s="2160"/>
    </row>
    <row r="84" spans="1:3" ht="12.75">
      <c r="A84" s="2160"/>
      <c r="B84" s="2160"/>
      <c r="C84" s="2160"/>
    </row>
    <row r="85" spans="1:3" ht="12.75">
      <c r="A85" s="2160"/>
      <c r="B85" s="2160"/>
      <c r="C85" s="2160"/>
    </row>
    <row r="86" spans="1:3" ht="12.75">
      <c r="A86" s="2160"/>
      <c r="B86" s="2160"/>
      <c r="C86" s="2160"/>
    </row>
    <row r="87" spans="1:3" ht="12.75">
      <c r="A87" s="2160"/>
      <c r="B87" s="2160"/>
      <c r="C87" s="2160"/>
    </row>
    <row r="88" spans="1:3" ht="12.75">
      <c r="A88" s="2160"/>
      <c r="B88" s="2160"/>
      <c r="C88" s="2160"/>
    </row>
    <row r="89" spans="1:3" ht="12.75">
      <c r="A89" s="2160"/>
      <c r="B89" s="2160"/>
      <c r="C89" s="2160"/>
    </row>
    <row r="90" spans="1:3" ht="12.75">
      <c r="A90" s="2160"/>
      <c r="B90" s="2160"/>
      <c r="C90" s="2160"/>
    </row>
    <row r="91" spans="1:3" ht="12.75">
      <c r="A91" s="2160"/>
      <c r="B91" s="2160"/>
      <c r="C91" s="2160"/>
    </row>
    <row r="92" spans="1:3" ht="12.75">
      <c r="A92" s="2160"/>
      <c r="B92" s="2160"/>
      <c r="C92" s="2160"/>
    </row>
    <row r="93" spans="1:3" ht="12.75">
      <c r="A93" s="2160"/>
      <c r="B93" s="2160"/>
      <c r="C93" s="2160"/>
    </row>
    <row r="94" spans="1:3" ht="12.75">
      <c r="A94" s="2160"/>
      <c r="B94" s="2160"/>
      <c r="C94" s="2160"/>
    </row>
    <row r="95" spans="1:3" ht="12.75">
      <c r="A95" s="2160"/>
      <c r="B95" s="2160"/>
      <c r="C95" s="2160"/>
    </row>
    <row r="96" spans="1:3" ht="12.75">
      <c r="A96" s="2160"/>
      <c r="B96" s="2160"/>
      <c r="C96" s="2160"/>
    </row>
    <row r="97" spans="1:3" ht="12.75">
      <c r="A97" s="2160"/>
      <c r="B97" s="2160"/>
      <c r="C97" s="2160"/>
    </row>
    <row r="98" spans="1:3" ht="12.75">
      <c r="A98" s="2160"/>
      <c r="B98" s="2160"/>
      <c r="C98" s="2160"/>
    </row>
    <row r="99" spans="1:3" ht="12.75">
      <c r="A99" s="2160"/>
      <c r="B99" s="2160"/>
      <c r="C99" s="2160"/>
    </row>
    <row r="100" spans="1:3" ht="12.75">
      <c r="A100" s="2160"/>
      <c r="B100" s="2160"/>
      <c r="C100" s="2160"/>
    </row>
    <row r="101" spans="1:3" ht="12.75">
      <c r="A101" s="2160"/>
      <c r="B101" s="2160"/>
      <c r="C101" s="2160"/>
    </row>
    <row r="102" spans="1:3" ht="12.75">
      <c r="A102" s="2160"/>
      <c r="B102" s="2160"/>
      <c r="C102" s="2160"/>
    </row>
    <row r="103" spans="1:3" ht="12.75">
      <c r="A103" s="2160"/>
      <c r="B103" s="2160"/>
      <c r="C103" s="2160"/>
    </row>
    <row r="104" spans="1:3" ht="12.75">
      <c r="A104" s="2160"/>
      <c r="B104" s="2160"/>
      <c r="C104" s="2160"/>
    </row>
    <row r="105" spans="1:3" ht="12.75">
      <c r="A105" s="2160"/>
      <c r="B105" s="2160"/>
      <c r="C105" s="2160"/>
    </row>
  </sheetData>
  <sheetProtection/>
  <mergeCells count="3">
    <mergeCell ref="D1:E1"/>
    <mergeCell ref="B24:E24"/>
    <mergeCell ref="B26:E26"/>
  </mergeCells>
  <printOptions/>
  <pageMargins left="0.5905511811023623" right="0.5905511811023623" top="0.5905511811023623" bottom="0.5905511811023623" header="0.5905511811023623" footer="0.5905511811023623"/>
  <pageSetup fitToHeight="1" fitToWidth="1" horizontalDpi="600" verticalDpi="600" orientation="portrait" paperSize="9" scale="85" r:id="rId1"/>
  <headerFooter alignWithMargins="0">
    <oddFooter>&amp;R&amp;P</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AD105"/>
  <sheetViews>
    <sheetView showGridLines="0" tabSelected="1" view="pageBreakPreview" zoomScale="75" zoomScaleNormal="85" zoomScaleSheetLayoutView="75" zoomScalePageLayoutView="0" workbookViewId="0" topLeftCell="A1">
      <selection activeCell="A84" sqref="A84"/>
    </sheetView>
  </sheetViews>
  <sheetFormatPr defaultColWidth="8.00390625" defaultRowHeight="14.25"/>
  <cols>
    <col min="1" max="1" width="6.75390625" style="17" customWidth="1"/>
    <col min="2" max="2" width="10.75390625" style="226" customWidth="1"/>
    <col min="3" max="8" width="9.875" style="17" customWidth="1"/>
    <col min="9" max="9" width="10.625" style="17" customWidth="1"/>
    <col min="10" max="10" width="9.875" style="17" customWidth="1"/>
    <col min="11" max="11" width="8.875" style="17" customWidth="1"/>
    <col min="12" max="12" width="4.00390625" style="17" customWidth="1"/>
    <col min="13" max="13" width="8.75390625" style="17" customWidth="1"/>
    <col min="14" max="14" width="6.25390625" style="17" customWidth="1"/>
    <col min="15" max="15" width="8.875" style="17" customWidth="1"/>
    <col min="16" max="16" width="4.125" style="17" customWidth="1"/>
    <col min="17" max="17" width="8.75390625" style="17" customWidth="1"/>
    <col min="18" max="18" width="4.75390625" style="17" customWidth="1"/>
    <col min="19" max="19" width="8.875" style="17" customWidth="1"/>
    <col min="20" max="20" width="3.50390625" style="17" customWidth="1"/>
    <col min="21" max="21" width="8.75390625" style="17" customWidth="1"/>
    <col min="22" max="22" width="3.75390625" style="17" customWidth="1"/>
    <col min="23" max="23" width="8.75390625" style="17" customWidth="1"/>
    <col min="24" max="24" width="2.875" style="17" customWidth="1"/>
    <col min="25" max="25" width="10.25390625" style="17" customWidth="1"/>
    <col min="26" max="26" width="9.375" style="17" customWidth="1"/>
    <col min="27" max="28" width="0" style="17" hidden="1" customWidth="1"/>
    <col min="29" max="29" width="3.75390625" style="17" hidden="1" customWidth="1"/>
    <col min="30" max="16384" width="8.00390625" style="17" customWidth="1"/>
  </cols>
  <sheetData>
    <row r="1" spans="1:10" ht="12.75">
      <c r="A1" s="2159" t="s">
        <v>1571</v>
      </c>
      <c r="B1" s="2057"/>
      <c r="C1" s="2160"/>
      <c r="J1" s="883" t="s">
        <v>968</v>
      </c>
    </row>
    <row r="2" spans="1:3" ht="12.75">
      <c r="A2" s="2160"/>
      <c r="B2" s="2057"/>
      <c r="C2" s="2160"/>
    </row>
    <row r="3" spans="1:3" ht="12.75">
      <c r="A3" s="2161" t="s">
        <v>745</v>
      </c>
      <c r="B3" s="2057"/>
      <c r="C3" s="2160"/>
    </row>
    <row r="4" spans="1:3" ht="12.75">
      <c r="A4" s="2161"/>
      <c r="B4" s="2057"/>
      <c r="C4" s="2160"/>
    </row>
    <row r="5" spans="1:3" ht="12.75">
      <c r="A5" s="2210" t="s">
        <v>776</v>
      </c>
      <c r="B5" s="2057"/>
      <c r="C5" s="2160"/>
    </row>
    <row r="6" spans="1:3" ht="12.75">
      <c r="A6" s="2210"/>
      <c r="B6" s="2057"/>
      <c r="C6" s="2160"/>
    </row>
    <row r="7" spans="1:3" ht="12.75">
      <c r="A7" s="2210"/>
      <c r="B7" s="2057"/>
      <c r="C7" s="2160"/>
    </row>
    <row r="8" spans="1:10" ht="45" customHeight="1">
      <c r="A8" s="2210"/>
      <c r="B8" s="2057"/>
      <c r="C8" s="3125" t="s">
        <v>597</v>
      </c>
      <c r="D8" s="3126"/>
      <c r="E8" s="3126" t="s">
        <v>598</v>
      </c>
      <c r="F8" s="3126"/>
      <c r="G8" s="3126" t="s">
        <v>599</v>
      </c>
      <c r="H8" s="3126"/>
      <c r="I8" s="3127" t="s">
        <v>1328</v>
      </c>
      <c r="J8" s="3127"/>
    </row>
    <row r="9" spans="1:10" ht="11.25" customHeight="1">
      <c r="A9" s="2210"/>
      <c r="B9" s="2057"/>
      <c r="C9" s="2213"/>
      <c r="D9" s="218"/>
      <c r="E9" s="218"/>
      <c r="F9" s="218"/>
      <c r="G9" s="218"/>
      <c r="H9" s="218"/>
      <c r="I9" s="3122" t="s">
        <v>216</v>
      </c>
      <c r="J9" s="3122"/>
    </row>
    <row r="10" spans="1:10" ht="11.25" customHeight="1">
      <c r="A10" s="2210"/>
      <c r="B10" s="2057"/>
      <c r="C10" s="2213"/>
      <c r="D10" s="218"/>
      <c r="E10" s="218"/>
      <c r="F10" s="218"/>
      <c r="G10" s="218"/>
      <c r="H10" s="218"/>
      <c r="I10" s="3122" t="s">
        <v>217</v>
      </c>
      <c r="J10" s="3122"/>
    </row>
    <row r="11" spans="1:10" ht="11.25" customHeight="1">
      <c r="A11" s="2210"/>
      <c r="B11" s="2057"/>
      <c r="C11" s="2214">
        <v>2008</v>
      </c>
      <c r="D11" s="217">
        <v>2007</v>
      </c>
      <c r="E11" s="117">
        <v>2008</v>
      </c>
      <c r="F11" s="217">
        <v>2007</v>
      </c>
      <c r="G11" s="117">
        <v>2008</v>
      </c>
      <c r="H11" s="217">
        <v>2007</v>
      </c>
      <c r="I11" s="117">
        <v>2008</v>
      </c>
      <c r="J11" s="217">
        <v>2007</v>
      </c>
    </row>
    <row r="12" spans="1:10" ht="12.75">
      <c r="A12" s="2215"/>
      <c r="B12" s="2216"/>
      <c r="C12" s="2217" t="s">
        <v>36</v>
      </c>
      <c r="D12" s="220" t="s">
        <v>36</v>
      </c>
      <c r="E12" s="30" t="s">
        <v>36</v>
      </c>
      <c r="F12" s="220" t="s">
        <v>36</v>
      </c>
      <c r="G12" s="30" t="s">
        <v>36</v>
      </c>
      <c r="H12" s="220" t="s">
        <v>36</v>
      </c>
      <c r="I12" s="30" t="s">
        <v>36</v>
      </c>
      <c r="J12" s="220" t="s">
        <v>36</v>
      </c>
    </row>
    <row r="13" spans="1:10" ht="12.75">
      <c r="A13" s="2218"/>
      <c r="B13" s="2219"/>
      <c r="C13" s="2220"/>
      <c r="D13" s="219"/>
      <c r="E13" s="150"/>
      <c r="F13" s="219"/>
      <c r="G13" s="150"/>
      <c r="H13" s="219"/>
      <c r="I13" s="150"/>
      <c r="J13" s="219"/>
    </row>
    <row r="14" spans="1:10" ht="12.75">
      <c r="A14" s="2069" t="s">
        <v>1329</v>
      </c>
      <c r="B14" s="2057"/>
      <c r="C14" s="2221">
        <v>0.1</v>
      </c>
      <c r="D14" s="1897">
        <v>0</v>
      </c>
      <c r="E14" s="1896">
        <v>0.1</v>
      </c>
      <c r="F14" s="1898">
        <v>0</v>
      </c>
      <c r="G14" s="1896">
        <v>12.2</v>
      </c>
      <c r="H14" s="1898">
        <v>14.5</v>
      </c>
      <c r="I14" s="1896">
        <f>C14+E14+G14</f>
        <v>12.399999999999999</v>
      </c>
      <c r="J14" s="1898">
        <f>D14+F14+H14</f>
        <v>14.5</v>
      </c>
    </row>
    <row r="15" spans="1:10" ht="12.75">
      <c r="A15" s="2222"/>
      <c r="B15" s="2057"/>
      <c r="C15" s="2221"/>
      <c r="D15" s="1898"/>
      <c r="E15" s="1896"/>
      <c r="F15" s="1898"/>
      <c r="G15" s="1896"/>
      <c r="H15" s="1898"/>
      <c r="I15" s="1896"/>
      <c r="J15" s="1898"/>
    </row>
    <row r="16" spans="1:10" ht="12.75">
      <c r="A16" s="2223" t="s">
        <v>1330</v>
      </c>
      <c r="B16" s="2057"/>
      <c r="C16" s="2221">
        <v>8.1</v>
      </c>
      <c r="D16" s="1898">
        <v>9.9</v>
      </c>
      <c r="E16" s="1896">
        <v>15.1</v>
      </c>
      <c r="F16" s="1898">
        <v>15.5</v>
      </c>
      <c r="G16" s="1896">
        <v>38.9</v>
      </c>
      <c r="H16" s="1898">
        <v>60.8</v>
      </c>
      <c r="I16" s="1896">
        <f>C16+E16+G16</f>
        <v>62.099999999999994</v>
      </c>
      <c r="J16" s="1898">
        <f>D16+F16+H16</f>
        <v>86.19999999999999</v>
      </c>
    </row>
    <row r="17" spans="1:10" ht="12.75">
      <c r="A17" s="2222"/>
      <c r="B17" s="2057"/>
      <c r="C17" s="2221"/>
      <c r="D17" s="1898"/>
      <c r="E17" s="1896"/>
      <c r="F17" s="1898"/>
      <c r="G17" s="1896"/>
      <c r="H17" s="1898"/>
      <c r="I17" s="1896"/>
      <c r="J17" s="1898"/>
    </row>
    <row r="18" spans="1:10" ht="15">
      <c r="A18" s="2224" t="s">
        <v>600</v>
      </c>
      <c r="B18" s="2225"/>
      <c r="C18" s="2226">
        <v>11.1</v>
      </c>
      <c r="D18" s="1898">
        <v>6.9</v>
      </c>
      <c r="E18" s="1896">
        <v>24.3</v>
      </c>
      <c r="F18" s="1898">
        <v>19</v>
      </c>
      <c r="G18" s="1896">
        <v>59.8</v>
      </c>
      <c r="H18" s="1898">
        <v>58.1</v>
      </c>
      <c r="I18" s="1896">
        <f>C18+E18+G18</f>
        <v>95.19999999999999</v>
      </c>
      <c r="J18" s="1898">
        <f>D18+F18+H18</f>
        <v>84</v>
      </c>
    </row>
    <row r="19" spans="1:10" ht="12.75">
      <c r="A19" s="2222"/>
      <c r="B19" s="2057"/>
      <c r="C19" s="2221"/>
      <c r="D19" s="1898"/>
      <c r="E19" s="1896"/>
      <c r="F19" s="1898"/>
      <c r="G19" s="1896"/>
      <c r="H19" s="1898"/>
      <c r="I19" s="1896"/>
      <c r="J19" s="1898"/>
    </row>
    <row r="20" spans="1:10" ht="12.75">
      <c r="A20" s="2223" t="s">
        <v>601</v>
      </c>
      <c r="B20" s="2057"/>
      <c r="C20" s="2221">
        <v>1.7</v>
      </c>
      <c r="D20" s="1898">
        <v>1.1</v>
      </c>
      <c r="E20" s="1896">
        <v>5.1</v>
      </c>
      <c r="F20" s="1898">
        <v>3.3</v>
      </c>
      <c r="G20" s="1896">
        <v>3.7</v>
      </c>
      <c r="H20" s="1898">
        <v>3.5</v>
      </c>
      <c r="I20" s="1896">
        <f>C20+E20+G20</f>
        <v>10.5</v>
      </c>
      <c r="J20" s="1898">
        <f>D20+F20+H20</f>
        <v>7.9</v>
      </c>
    </row>
    <row r="21" spans="1:10" ht="12.75">
      <c r="A21" s="2223"/>
      <c r="B21" s="2057"/>
      <c r="C21" s="2221"/>
      <c r="D21" s="1898"/>
      <c r="E21" s="1896"/>
      <c r="F21" s="1898"/>
      <c r="G21" s="1896"/>
      <c r="H21" s="1898"/>
      <c r="I21" s="1896"/>
      <c r="J21" s="1898"/>
    </row>
    <row r="22" spans="1:10" ht="12.75">
      <c r="A22" s="2223" t="s">
        <v>602</v>
      </c>
      <c r="B22" s="2057"/>
      <c r="C22" s="2221">
        <v>0.9</v>
      </c>
      <c r="D22" s="1898">
        <v>0.4</v>
      </c>
      <c r="E22" s="1896">
        <v>1.7</v>
      </c>
      <c r="F22" s="1898">
        <v>1</v>
      </c>
      <c r="G22" s="1896">
        <v>11</v>
      </c>
      <c r="H22" s="1898">
        <v>10.9</v>
      </c>
      <c r="I22" s="1896">
        <f>C22+E22+G22</f>
        <v>13.6</v>
      </c>
      <c r="J22" s="1898">
        <f>D22+F22+H22</f>
        <v>12.3</v>
      </c>
    </row>
    <row r="23" spans="1:10" ht="12.75">
      <c r="A23" s="2222"/>
      <c r="B23" s="2057"/>
      <c r="C23" s="2221"/>
      <c r="D23" s="1898"/>
      <c r="E23" s="1896"/>
      <c r="F23" s="1898"/>
      <c r="G23" s="1896"/>
      <c r="H23" s="1898"/>
      <c r="I23" s="1896"/>
      <c r="J23" s="1898"/>
    </row>
    <row r="24" spans="1:10" ht="12.75">
      <c r="A24" s="2227" t="s">
        <v>556</v>
      </c>
      <c r="B24" s="2228"/>
      <c r="C24" s="2229">
        <f aca="true" t="shared" si="0" ref="C24:J24">SUM(C14:C23)</f>
        <v>21.899999999999995</v>
      </c>
      <c r="D24" s="1900">
        <f t="shared" si="0"/>
        <v>18.3</v>
      </c>
      <c r="E24" s="1899">
        <f t="shared" si="0"/>
        <v>46.300000000000004</v>
      </c>
      <c r="F24" s="1900">
        <f t="shared" si="0"/>
        <v>38.8</v>
      </c>
      <c r="G24" s="1899">
        <f t="shared" si="0"/>
        <v>125.6</v>
      </c>
      <c r="H24" s="1900">
        <f t="shared" si="0"/>
        <v>147.8</v>
      </c>
      <c r="I24" s="1899">
        <f t="shared" si="0"/>
        <v>193.79999999999998</v>
      </c>
      <c r="J24" s="1900">
        <f t="shared" si="0"/>
        <v>204.9</v>
      </c>
    </row>
    <row r="25" spans="1:3" ht="12.75">
      <c r="A25" s="2210"/>
      <c r="B25" s="2057"/>
      <c r="C25" s="2160"/>
    </row>
    <row r="26" spans="1:30" ht="12.75">
      <c r="A26" s="2230" t="s">
        <v>900</v>
      </c>
      <c r="B26" s="2160"/>
      <c r="C26" s="2231"/>
      <c r="D26" s="119"/>
      <c r="E26" s="119"/>
      <c r="F26" s="119"/>
      <c r="G26" s="119"/>
      <c r="H26" s="119"/>
      <c r="I26" s="119"/>
      <c r="J26" s="119"/>
      <c r="K26" s="119"/>
      <c r="L26" s="119"/>
      <c r="M26" s="119"/>
      <c r="N26" s="119"/>
      <c r="O26" s="119"/>
      <c r="P26" s="119"/>
      <c r="Q26" s="227"/>
      <c r="R26" s="227"/>
      <c r="S26" s="227"/>
      <c r="T26" s="227"/>
      <c r="U26" s="227"/>
      <c r="V26" s="227"/>
      <c r="W26" s="230"/>
      <c r="X26" s="230"/>
      <c r="Y26" s="119"/>
      <c r="Z26" s="119"/>
      <c r="AA26" s="119"/>
      <c r="AC26" s="119"/>
      <c r="AD26" s="119"/>
    </row>
    <row r="27" spans="1:30" ht="12.75">
      <c r="A27" s="2160"/>
      <c r="B27" s="2057"/>
      <c r="C27" s="2231"/>
      <c r="D27" s="119"/>
      <c r="E27" s="119"/>
      <c r="F27" s="119"/>
      <c r="G27" s="119"/>
      <c r="H27" s="119"/>
      <c r="I27" s="119"/>
      <c r="J27" s="119"/>
      <c r="K27" s="119"/>
      <c r="L27" s="119"/>
      <c r="M27" s="119"/>
      <c r="N27" s="119"/>
      <c r="O27" s="119"/>
      <c r="P27" s="119"/>
      <c r="Q27" s="119"/>
      <c r="R27" s="119"/>
      <c r="S27" s="119"/>
      <c r="T27" s="119"/>
      <c r="U27" s="119"/>
      <c r="V27" s="119"/>
      <c r="W27" s="230"/>
      <c r="X27" s="230"/>
      <c r="Y27" s="119"/>
      <c r="Z27" s="119"/>
      <c r="AA27" s="119"/>
      <c r="AC27" s="119"/>
      <c r="AD27" s="119"/>
    </row>
    <row r="28" spans="1:25" ht="43.5" customHeight="1">
      <c r="A28" s="2232" t="s">
        <v>967</v>
      </c>
      <c r="B28" s="3123" t="s">
        <v>770</v>
      </c>
      <c r="C28" s="3123"/>
      <c r="D28" s="3124"/>
      <c r="E28" s="3124"/>
      <c r="F28" s="3124"/>
      <c r="G28" s="3124"/>
      <c r="H28" s="3124"/>
      <c r="I28" s="3124"/>
      <c r="J28" s="3124"/>
      <c r="K28" s="1817"/>
      <c r="L28" s="1817"/>
      <c r="M28" s="1817"/>
      <c r="N28" s="1817"/>
      <c r="O28" s="1817"/>
      <c r="P28" s="1817"/>
      <c r="Q28" s="1817"/>
      <c r="R28" s="1817"/>
      <c r="S28" s="1817"/>
      <c r="T28" s="1817"/>
      <c r="U28" s="1817"/>
      <c r="V28" s="1817"/>
      <c r="W28" s="1817"/>
      <c r="X28" s="1817"/>
      <c r="Y28" s="1817"/>
    </row>
    <row r="29" spans="1:25" ht="9" customHeight="1">
      <c r="A29" s="2233"/>
      <c r="B29" s="2233"/>
      <c r="C29" s="2233"/>
      <c r="D29" s="529"/>
      <c r="E29" s="529"/>
      <c r="F29" s="529"/>
      <c r="G29" s="529"/>
      <c r="H29" s="529"/>
      <c r="I29" s="529"/>
      <c r="J29" s="529"/>
      <c r="K29" s="529"/>
      <c r="L29" s="529"/>
      <c r="M29" s="529"/>
      <c r="N29" s="529"/>
      <c r="O29" s="529"/>
      <c r="P29" s="529"/>
      <c r="Q29" s="529"/>
      <c r="R29" s="529"/>
      <c r="S29" s="529"/>
      <c r="T29" s="529"/>
      <c r="U29" s="529"/>
      <c r="V29" s="529"/>
      <c r="W29" s="529"/>
      <c r="X29" s="529"/>
      <c r="Y29" s="529"/>
    </row>
    <row r="30" spans="1:25" ht="18" customHeight="1">
      <c r="A30" s="2232"/>
      <c r="B30" s="2233"/>
      <c r="C30" s="2233"/>
      <c r="D30" s="529"/>
      <c r="E30" s="529"/>
      <c r="F30" s="529"/>
      <c r="G30" s="529"/>
      <c r="H30" s="529"/>
      <c r="I30" s="529"/>
      <c r="J30" s="529"/>
      <c r="K30" s="529"/>
      <c r="L30" s="529"/>
      <c r="M30" s="529"/>
      <c r="N30" s="529"/>
      <c r="O30" s="529"/>
      <c r="P30" s="529"/>
      <c r="Q30" s="529"/>
      <c r="R30" s="529"/>
      <c r="S30" s="529"/>
      <c r="T30" s="529"/>
      <c r="U30" s="529"/>
      <c r="V30" s="529"/>
      <c r="W30" s="529"/>
      <c r="X30" s="529"/>
      <c r="Y30" s="529"/>
    </row>
    <row r="31" spans="1:30" ht="12.75">
      <c r="A31" s="2160"/>
      <c r="B31" s="2159"/>
      <c r="C31" s="2231"/>
      <c r="D31" s="119"/>
      <c r="E31" s="119"/>
      <c r="F31" s="119"/>
      <c r="I31" s="119"/>
      <c r="J31" s="119"/>
      <c r="M31" s="119"/>
      <c r="N31" s="119"/>
      <c r="O31" s="119"/>
      <c r="P31" s="119"/>
      <c r="Q31" s="119"/>
      <c r="R31" s="119"/>
      <c r="S31" s="119"/>
      <c r="T31" s="119"/>
      <c r="U31" s="119"/>
      <c r="V31" s="119"/>
      <c r="W31" s="119"/>
      <c r="X31" s="119"/>
      <c r="Y31" s="119"/>
      <c r="Z31" s="119"/>
      <c r="AA31" s="119"/>
      <c r="AB31" s="119"/>
      <c r="AC31" s="119"/>
      <c r="AD31" s="119"/>
    </row>
    <row r="32" spans="1:30" ht="12.75">
      <c r="A32" s="2160"/>
      <c r="B32" s="2057"/>
      <c r="C32" s="2231"/>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row>
    <row r="33" spans="1:30" ht="12.75">
      <c r="A33" s="2160"/>
      <c r="B33" s="2057"/>
      <c r="C33" s="2234"/>
      <c r="D33" s="231"/>
      <c r="E33" s="222"/>
      <c r="F33" s="222"/>
      <c r="G33" s="231"/>
      <c r="H33" s="231"/>
      <c r="I33" s="222"/>
      <c r="J33" s="222"/>
      <c r="K33" s="231"/>
      <c r="L33" s="231"/>
      <c r="M33" s="222"/>
      <c r="N33" s="222"/>
      <c r="O33" s="222"/>
      <c r="P33" s="222"/>
      <c r="U33" s="222"/>
      <c r="V33" s="222"/>
      <c r="W33" s="232"/>
      <c r="X33" s="232"/>
      <c r="Y33" s="222"/>
      <c r="Z33" s="227"/>
      <c r="AA33" s="227"/>
      <c r="AB33" s="119"/>
      <c r="AC33" s="119"/>
      <c r="AD33" s="119"/>
    </row>
    <row r="34" spans="1:30" ht="12.75">
      <c r="A34" s="2160"/>
      <c r="B34" s="2057"/>
      <c r="C34" s="2231"/>
      <c r="D34" s="119"/>
      <c r="E34" s="119"/>
      <c r="F34" s="119"/>
      <c r="G34" s="119"/>
      <c r="H34" s="119"/>
      <c r="I34" s="119"/>
      <c r="J34" s="119"/>
      <c r="K34" s="233"/>
      <c r="L34" s="233"/>
      <c r="M34" s="119"/>
      <c r="N34" s="119"/>
      <c r="O34" s="119"/>
      <c r="P34" s="119"/>
      <c r="Q34" s="223"/>
      <c r="R34" s="223"/>
      <c r="S34" s="223"/>
      <c r="T34" s="223"/>
      <c r="U34" s="119"/>
      <c r="V34" s="119"/>
      <c r="W34" s="119"/>
      <c r="X34" s="119"/>
      <c r="Y34" s="119"/>
      <c r="Z34" s="119"/>
      <c r="AA34" s="119"/>
      <c r="AB34" s="119"/>
      <c r="AC34" s="119"/>
      <c r="AD34" s="119"/>
    </row>
    <row r="35" spans="1:30" ht="12.75">
      <c r="A35" s="2160"/>
      <c r="B35" s="2057"/>
      <c r="C35" s="2231"/>
      <c r="D35" s="119"/>
      <c r="E35" s="119"/>
      <c r="F35" s="119"/>
      <c r="G35" s="119"/>
      <c r="H35" s="119"/>
      <c r="I35" s="119"/>
      <c r="J35" s="119"/>
      <c r="K35" s="119"/>
      <c r="L35" s="119"/>
      <c r="M35" s="119"/>
      <c r="N35" s="119"/>
      <c r="O35" s="119"/>
      <c r="P35" s="119"/>
      <c r="U35" s="119"/>
      <c r="V35" s="119"/>
      <c r="W35" s="119"/>
      <c r="X35" s="119"/>
      <c r="Y35" s="119"/>
      <c r="Z35" s="119"/>
      <c r="AA35" s="119"/>
      <c r="AB35" s="119"/>
      <c r="AC35" s="119"/>
      <c r="AD35" s="119"/>
    </row>
    <row r="36" spans="1:30" ht="12.75">
      <c r="A36" s="2160"/>
      <c r="B36" s="2057"/>
      <c r="C36" s="2231"/>
      <c r="D36" s="119"/>
      <c r="E36" s="119"/>
      <c r="F36" s="119"/>
      <c r="G36" s="119"/>
      <c r="H36" s="119"/>
      <c r="I36" s="119"/>
      <c r="J36" s="119"/>
      <c r="K36" s="119"/>
      <c r="L36" s="119"/>
      <c r="M36" s="119"/>
      <c r="N36" s="119"/>
      <c r="O36" s="119"/>
      <c r="P36" s="119"/>
      <c r="U36" s="119"/>
      <c r="V36" s="119"/>
      <c r="W36" s="119"/>
      <c r="X36" s="119"/>
      <c r="Y36" s="119"/>
      <c r="Z36" s="119"/>
      <c r="AA36" s="119"/>
      <c r="AB36" s="119"/>
      <c r="AC36" s="119"/>
      <c r="AD36" s="119"/>
    </row>
    <row r="37" spans="1:30" ht="12.75">
      <c r="A37" s="2160"/>
      <c r="B37" s="2057"/>
      <c r="C37" s="2231"/>
      <c r="D37" s="119"/>
      <c r="E37" s="119"/>
      <c r="F37" s="119"/>
      <c r="G37" s="119"/>
      <c r="H37" s="119"/>
      <c r="I37" s="119"/>
      <c r="J37" s="119"/>
      <c r="K37" s="119"/>
      <c r="L37" s="119"/>
      <c r="M37" s="119"/>
      <c r="N37" s="119"/>
      <c r="O37" s="119"/>
      <c r="P37" s="119"/>
      <c r="U37" s="119"/>
      <c r="V37" s="119"/>
      <c r="W37" s="119"/>
      <c r="X37" s="119"/>
      <c r="Y37" s="119"/>
      <c r="Z37" s="119"/>
      <c r="AA37" s="119"/>
      <c r="AB37" s="119"/>
      <c r="AC37" s="119"/>
      <c r="AD37" s="119"/>
    </row>
    <row r="38" spans="1:30" ht="12.75">
      <c r="A38" s="2160"/>
      <c r="B38" s="2057"/>
      <c r="C38" s="2231"/>
      <c r="D38" s="119"/>
      <c r="E38" s="119"/>
      <c r="F38" s="119"/>
      <c r="G38" s="119"/>
      <c r="H38" s="119"/>
      <c r="I38" s="119"/>
      <c r="J38" s="119"/>
      <c r="K38" s="119"/>
      <c r="L38" s="119"/>
      <c r="M38" s="119"/>
      <c r="N38" s="119"/>
      <c r="O38" s="119"/>
      <c r="P38" s="119"/>
      <c r="U38" s="119"/>
      <c r="V38" s="119"/>
      <c r="W38" s="119"/>
      <c r="X38" s="119"/>
      <c r="Y38" s="119"/>
      <c r="Z38" s="119"/>
      <c r="AA38" s="119"/>
      <c r="AB38" s="119"/>
      <c r="AC38" s="119"/>
      <c r="AD38" s="119"/>
    </row>
    <row r="39" spans="1:30" ht="12.75">
      <c r="A39" s="2160"/>
      <c r="B39" s="2057"/>
      <c r="C39" s="2231"/>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row>
    <row r="40" spans="1:30" ht="12.75">
      <c r="A40" s="2160"/>
      <c r="B40" s="2057"/>
      <c r="C40" s="2231"/>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row>
    <row r="41" spans="1:30" ht="12.75">
      <c r="A41" s="2160"/>
      <c r="B41" s="2057"/>
      <c r="C41" s="2231"/>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row>
    <row r="42" spans="1:30" ht="12.75">
      <c r="A42" s="2160"/>
      <c r="B42" s="2057"/>
      <c r="C42" s="2231"/>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row>
    <row r="43" spans="1:30" ht="12.75">
      <c r="A43" s="2160"/>
      <c r="B43" s="2057"/>
      <c r="C43" s="2231"/>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row>
    <row r="44" spans="1:30" ht="12.75">
      <c r="A44" s="2160"/>
      <c r="B44" s="2057"/>
      <c r="C44" s="2231"/>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row>
    <row r="45" spans="1:30" ht="12.75">
      <c r="A45" s="2160"/>
      <c r="B45" s="2057"/>
      <c r="C45" s="2231"/>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row>
    <row r="46" spans="1:30" ht="12.75">
      <c r="A46" s="2160"/>
      <c r="B46" s="2057"/>
      <c r="C46" s="2231"/>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row>
    <row r="47" spans="1:30" ht="12.75">
      <c r="A47" s="2160"/>
      <c r="B47" s="2057"/>
      <c r="C47" s="2231"/>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row>
    <row r="48" spans="1:30" ht="12.75">
      <c r="A48" s="2160"/>
      <c r="B48" s="2057"/>
      <c r="C48" s="2231"/>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row>
    <row r="49" spans="1:30" ht="12.75">
      <c r="A49" s="2160"/>
      <c r="B49" s="2057"/>
      <c r="C49" s="2231"/>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row>
    <row r="50" spans="1:3" ht="12.75">
      <c r="A50" s="2160"/>
      <c r="B50" s="2057"/>
      <c r="C50" s="2160"/>
    </row>
    <row r="51" spans="1:3" ht="12.75">
      <c r="A51" s="2160"/>
      <c r="B51" s="2057"/>
      <c r="C51" s="2160"/>
    </row>
    <row r="52" spans="1:3" ht="12.75">
      <c r="A52" s="2160"/>
      <c r="B52" s="2057"/>
      <c r="C52" s="2160"/>
    </row>
    <row r="53" spans="1:3" ht="12.75">
      <c r="A53" s="2160"/>
      <c r="B53" s="2057"/>
      <c r="C53" s="2160"/>
    </row>
    <row r="54" spans="1:3" ht="12.75">
      <c r="A54" s="2160"/>
      <c r="B54" s="2057"/>
      <c r="C54" s="2160"/>
    </row>
    <row r="55" spans="1:3" ht="12.75">
      <c r="A55" s="2160"/>
      <c r="B55" s="2057"/>
      <c r="C55" s="2160"/>
    </row>
    <row r="56" spans="1:3" ht="12.75">
      <c r="A56" s="2160"/>
      <c r="B56" s="2057"/>
      <c r="C56" s="2160"/>
    </row>
    <row r="57" spans="1:3" ht="12.75">
      <c r="A57" s="2160"/>
      <c r="B57" s="2057"/>
      <c r="C57" s="2160"/>
    </row>
    <row r="58" spans="1:3" ht="12.75">
      <c r="A58" s="2160"/>
      <c r="B58" s="2057"/>
      <c r="C58" s="2160"/>
    </row>
    <row r="59" spans="1:3" ht="12.75">
      <c r="A59" s="2160"/>
      <c r="B59" s="2057"/>
      <c r="C59" s="2160"/>
    </row>
    <row r="60" spans="1:3" ht="12.75">
      <c r="A60" s="2160"/>
      <c r="B60" s="2057"/>
      <c r="C60" s="2160"/>
    </row>
    <row r="61" spans="1:3" ht="12.75">
      <c r="A61" s="2160"/>
      <c r="B61" s="2057"/>
      <c r="C61" s="2160"/>
    </row>
    <row r="62" spans="1:3" ht="12.75">
      <c r="A62" s="2160"/>
      <c r="B62" s="2057"/>
      <c r="C62" s="2160"/>
    </row>
    <row r="63" spans="1:3" ht="12.75">
      <c r="A63" s="2160"/>
      <c r="B63" s="2057"/>
      <c r="C63" s="2160"/>
    </row>
    <row r="64" spans="1:3" ht="12.75">
      <c r="A64" s="2160"/>
      <c r="B64" s="2057"/>
      <c r="C64" s="2160"/>
    </row>
    <row r="65" spans="1:3" ht="12.75">
      <c r="A65" s="2160"/>
      <c r="B65" s="2057"/>
      <c r="C65" s="2160"/>
    </row>
    <row r="66" spans="1:3" ht="12.75">
      <c r="A66" s="2160"/>
      <c r="B66" s="2057"/>
      <c r="C66" s="2160"/>
    </row>
    <row r="67" spans="1:3" ht="12.75">
      <c r="A67" s="2160"/>
      <c r="B67" s="2057"/>
      <c r="C67" s="2160"/>
    </row>
    <row r="68" spans="1:3" ht="12.75">
      <c r="A68" s="2160"/>
      <c r="B68" s="2057"/>
      <c r="C68" s="2160"/>
    </row>
    <row r="69" spans="1:3" ht="12.75">
      <c r="A69" s="2160"/>
      <c r="B69" s="2057"/>
      <c r="C69" s="2160"/>
    </row>
    <row r="70" spans="1:3" ht="12.75">
      <c r="A70" s="2160"/>
      <c r="B70" s="2057"/>
      <c r="C70" s="2160"/>
    </row>
    <row r="71" spans="1:3" ht="12.75">
      <c r="A71" s="2160"/>
      <c r="B71" s="2057"/>
      <c r="C71" s="2160"/>
    </row>
    <row r="72" spans="1:3" ht="12.75">
      <c r="A72" s="2160"/>
      <c r="B72" s="2057"/>
      <c r="C72" s="2160"/>
    </row>
    <row r="73" spans="1:3" ht="12.75">
      <c r="A73" s="2160"/>
      <c r="B73" s="2057"/>
      <c r="C73" s="2160"/>
    </row>
    <row r="74" spans="1:3" ht="12.75">
      <c r="A74" s="2160"/>
      <c r="B74" s="2057"/>
      <c r="C74" s="2160"/>
    </row>
    <row r="75" spans="1:3" ht="12.75">
      <c r="A75" s="2160"/>
      <c r="B75" s="2057"/>
      <c r="C75" s="2160"/>
    </row>
    <row r="76" spans="1:3" ht="12.75">
      <c r="A76" s="2160"/>
      <c r="B76" s="2057"/>
      <c r="C76" s="2160"/>
    </row>
    <row r="77" spans="1:3" ht="12.75">
      <c r="A77" s="2160"/>
      <c r="B77" s="2057"/>
      <c r="C77" s="2160"/>
    </row>
    <row r="78" spans="1:3" ht="12.75">
      <c r="A78" s="2160"/>
      <c r="B78" s="2057"/>
      <c r="C78" s="2160"/>
    </row>
    <row r="79" spans="1:3" ht="12.75">
      <c r="A79" s="2160"/>
      <c r="B79" s="2057"/>
      <c r="C79" s="2160" t="s">
        <v>272</v>
      </c>
    </row>
    <row r="80" spans="1:3" ht="12.75">
      <c r="A80" s="2160"/>
      <c r="B80" s="2057"/>
      <c r="C80" s="2160"/>
    </row>
    <row r="81" spans="1:3" ht="12.75">
      <c r="A81" s="2160"/>
      <c r="B81" s="2057"/>
      <c r="C81" s="2160"/>
    </row>
    <row r="82" spans="1:3" ht="12.75">
      <c r="A82" s="2160"/>
      <c r="B82" s="2057"/>
      <c r="C82" s="2160"/>
    </row>
    <row r="83" spans="1:3" ht="12.75">
      <c r="A83" s="2160"/>
      <c r="B83" s="2057"/>
      <c r="C83" s="2160"/>
    </row>
    <row r="84" spans="1:3" ht="12.75">
      <c r="A84" s="2160"/>
      <c r="B84" s="2057"/>
      <c r="C84" s="2160"/>
    </row>
    <row r="85" spans="1:3" ht="12.75">
      <c r="A85" s="2160"/>
      <c r="B85" s="2057"/>
      <c r="C85" s="2160"/>
    </row>
    <row r="86" spans="1:3" ht="12.75">
      <c r="A86" s="2160"/>
      <c r="B86" s="2057"/>
      <c r="C86" s="2160"/>
    </row>
    <row r="87" spans="1:3" ht="12.75">
      <c r="A87" s="2160"/>
      <c r="B87" s="2057"/>
      <c r="C87" s="2160"/>
    </row>
    <row r="88" spans="1:3" ht="12.75">
      <c r="A88" s="2160"/>
      <c r="B88" s="2057"/>
      <c r="C88" s="2160"/>
    </row>
    <row r="89" spans="1:3" ht="12.75">
      <c r="A89" s="2160"/>
      <c r="B89" s="2057"/>
      <c r="C89" s="2160"/>
    </row>
    <row r="90" spans="1:3" ht="12.75">
      <c r="A90" s="2160"/>
      <c r="B90" s="2057"/>
      <c r="C90" s="2160"/>
    </row>
    <row r="91" spans="1:3" ht="12.75">
      <c r="A91" s="2160"/>
      <c r="B91" s="2057"/>
      <c r="C91" s="2160"/>
    </row>
    <row r="92" spans="1:3" ht="12.75">
      <c r="A92" s="2160"/>
      <c r="B92" s="2057"/>
      <c r="C92" s="2160"/>
    </row>
    <row r="93" spans="1:3" ht="12.75">
      <c r="A93" s="2160"/>
      <c r="B93" s="2057"/>
      <c r="C93" s="2160"/>
    </row>
    <row r="94" spans="1:3" ht="12.75">
      <c r="A94" s="2160"/>
      <c r="B94" s="2057"/>
      <c r="C94" s="2160"/>
    </row>
    <row r="95" spans="1:3" ht="12.75">
      <c r="A95" s="2160"/>
      <c r="B95" s="2057"/>
      <c r="C95" s="2160"/>
    </row>
    <row r="96" spans="1:3" ht="12.75">
      <c r="A96" s="2160"/>
      <c r="B96" s="2057"/>
      <c r="C96" s="2160"/>
    </row>
    <row r="97" spans="1:3" ht="12.75">
      <c r="A97" s="2160"/>
      <c r="B97" s="2057"/>
      <c r="C97" s="2160"/>
    </row>
    <row r="98" spans="1:3" ht="12.75">
      <c r="A98" s="2160"/>
      <c r="B98" s="2057"/>
      <c r="C98" s="2160"/>
    </row>
    <row r="99" spans="1:3" ht="12.75">
      <c r="A99" s="2160"/>
      <c r="B99" s="2057"/>
      <c r="C99" s="2160"/>
    </row>
    <row r="100" spans="1:3" ht="12.75">
      <c r="A100" s="2160"/>
      <c r="B100" s="2057"/>
      <c r="C100" s="2160"/>
    </row>
    <row r="101" spans="1:3" ht="12.75">
      <c r="A101" s="2160"/>
      <c r="B101" s="2057"/>
      <c r="C101" s="2160"/>
    </row>
    <row r="102" spans="1:3" ht="12.75">
      <c r="A102" s="2160"/>
      <c r="B102" s="2057"/>
      <c r="C102" s="2160"/>
    </row>
    <row r="103" spans="1:3" ht="12.75">
      <c r="A103" s="2160"/>
      <c r="B103" s="2057"/>
      <c r="C103" s="2160"/>
    </row>
    <row r="104" spans="1:3" ht="12.75">
      <c r="A104" s="2160"/>
      <c r="B104" s="2057"/>
      <c r="C104" s="2160"/>
    </row>
    <row r="105" spans="1:3" ht="12.75">
      <c r="A105" s="2160"/>
      <c r="B105" s="2057"/>
      <c r="C105" s="2160"/>
    </row>
  </sheetData>
  <sheetProtection/>
  <mergeCells count="7">
    <mergeCell ref="I9:J9"/>
    <mergeCell ref="B28:J28"/>
    <mergeCell ref="C8:D8"/>
    <mergeCell ref="E8:F8"/>
    <mergeCell ref="G8:H8"/>
    <mergeCell ref="I8:J8"/>
    <mergeCell ref="I10:J10"/>
  </mergeCells>
  <printOptions/>
  <pageMargins left="0.5905511811023623" right="0.5905511811023623" top="0.5905511811023623" bottom="0.5905511811023623" header="0.5905511811023623" footer="0.5905511811023623"/>
  <pageSetup fitToHeight="1" fitToWidth="1" horizontalDpi="600" verticalDpi="600" orientation="portrait" paperSize="9" scale="85" r:id="rId1"/>
  <headerFooter alignWithMargins="0">
    <oddFooter>&amp;R&amp;P</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O105"/>
  <sheetViews>
    <sheetView showGridLines="0" tabSelected="1" view="pageBreakPreview" zoomScale="75" zoomScaleNormal="75" zoomScaleSheetLayoutView="75" zoomScalePageLayoutView="0" workbookViewId="0" topLeftCell="A1">
      <selection activeCell="A84" sqref="A84"/>
    </sheetView>
  </sheetViews>
  <sheetFormatPr defaultColWidth="8.00390625" defaultRowHeight="14.25"/>
  <cols>
    <col min="1" max="12" width="8.00390625" style="4" customWidth="1"/>
    <col min="13" max="13" width="4.375" style="4" customWidth="1"/>
    <col min="14" max="16384" width="8.00390625" style="4" customWidth="1"/>
  </cols>
  <sheetData>
    <row r="1" spans="1:15" ht="15">
      <c r="A1" s="2159" t="s">
        <v>1571</v>
      </c>
      <c r="B1" s="2160"/>
      <c r="C1" s="2160"/>
      <c r="L1" s="19" t="s">
        <v>494</v>
      </c>
      <c r="O1" s="215"/>
    </row>
    <row r="2" spans="1:3" ht="12.75">
      <c r="A2" s="2160"/>
      <c r="B2" s="2160"/>
      <c r="C2" s="2160"/>
    </row>
    <row r="3" spans="1:3" ht="12.75">
      <c r="A3" s="2161" t="s">
        <v>745</v>
      </c>
      <c r="B3" s="2160"/>
      <c r="C3" s="2160"/>
    </row>
    <row r="4" spans="1:3" ht="12.75">
      <c r="A4" s="2160"/>
      <c r="B4" s="2160"/>
      <c r="C4" s="2160"/>
    </row>
    <row r="5" spans="1:3" ht="12.75">
      <c r="A5" s="2160"/>
      <c r="B5" s="2160"/>
      <c r="C5" s="2160"/>
    </row>
    <row r="6" spans="1:3" ht="12.75">
      <c r="A6" s="2210" t="s">
        <v>37</v>
      </c>
      <c r="B6" s="2160"/>
      <c r="C6" s="2160"/>
    </row>
    <row r="7" spans="1:3" ht="12.75">
      <c r="A7" s="2160"/>
      <c r="B7" s="2160"/>
      <c r="C7" s="2160"/>
    </row>
    <row r="8" spans="1:14" ht="57.75" customHeight="1">
      <c r="A8" s="2658" t="s">
        <v>1349</v>
      </c>
      <c r="B8" s="3128"/>
      <c r="C8" s="3128"/>
      <c r="D8" s="3129"/>
      <c r="E8" s="3129"/>
      <c r="F8" s="3129"/>
      <c r="G8" s="3129"/>
      <c r="H8" s="3129"/>
      <c r="I8" s="3129"/>
      <c r="J8" s="3129"/>
      <c r="K8" s="3129"/>
      <c r="L8" s="3129"/>
      <c r="M8" s="99"/>
      <c r="N8" s="99"/>
    </row>
    <row r="9" spans="1:3" ht="15.75" customHeight="1">
      <c r="A9" s="2160"/>
      <c r="B9" s="2160"/>
      <c r="C9" s="2160"/>
    </row>
    <row r="10" spans="1:3" ht="12.75">
      <c r="A10" s="2160"/>
      <c r="B10" s="2160"/>
      <c r="C10" s="2160"/>
    </row>
    <row r="11" spans="1:3" ht="12.75">
      <c r="A11" s="2160" t="s">
        <v>38</v>
      </c>
      <c r="B11" s="2160"/>
      <c r="C11" s="2160"/>
    </row>
    <row r="12" spans="1:3" ht="12.75">
      <c r="A12" s="2160"/>
      <c r="B12" s="2160"/>
      <c r="C12" s="2160"/>
    </row>
    <row r="13" spans="1:3" ht="12.75">
      <c r="A13" s="2160"/>
      <c r="B13" s="2160"/>
      <c r="C13" s="2160"/>
    </row>
    <row r="14" spans="1:10" s="38" customFormat="1" ht="12.75">
      <c r="A14" s="2211"/>
      <c r="B14" s="2211"/>
      <c r="C14" s="2211"/>
      <c r="D14" s="150"/>
      <c r="E14" s="150"/>
      <c r="G14" s="1284"/>
      <c r="H14" s="1284"/>
      <c r="I14" s="1284"/>
      <c r="J14" s="1284"/>
    </row>
    <row r="15" spans="1:11" ht="12.75">
      <c r="A15" s="2160"/>
      <c r="B15" s="2160"/>
      <c r="C15" s="2160"/>
      <c r="D15" s="117" t="s">
        <v>1370</v>
      </c>
      <c r="E15" s="117"/>
      <c r="F15" s="117" t="s">
        <v>39</v>
      </c>
      <c r="G15" s="13"/>
      <c r="H15" s="13"/>
      <c r="I15" s="3" t="s">
        <v>1370</v>
      </c>
      <c r="J15" s="3"/>
      <c r="K15" s="13" t="s">
        <v>39</v>
      </c>
    </row>
    <row r="16" spans="1:11" ht="12.75">
      <c r="A16" s="2212" t="s">
        <v>40</v>
      </c>
      <c r="B16" s="2212"/>
      <c r="C16" s="2212"/>
      <c r="D16" s="30">
        <v>2008</v>
      </c>
      <c r="E16" s="30"/>
      <c r="F16" s="30">
        <v>2008</v>
      </c>
      <c r="G16" s="151"/>
      <c r="H16" s="151"/>
      <c r="I16" s="151">
        <v>2007</v>
      </c>
      <c r="J16" s="151"/>
      <c r="K16" s="151">
        <v>2007</v>
      </c>
    </row>
    <row r="17" spans="1:11" ht="12.75">
      <c r="A17" s="2211"/>
      <c r="B17" s="2211"/>
      <c r="C17" s="2211"/>
      <c r="D17" s="38"/>
      <c r="E17" s="38"/>
      <c r="F17" s="38"/>
      <c r="G17" s="38"/>
      <c r="H17" s="38"/>
      <c r="I17" s="38"/>
      <c r="J17" s="38"/>
      <c r="K17" s="38"/>
    </row>
    <row r="18" spans="1:11" ht="12.75">
      <c r="A18" s="2160" t="s">
        <v>41</v>
      </c>
      <c r="B18" s="2160"/>
      <c r="C18" s="2160"/>
      <c r="D18" s="1">
        <v>11.14</v>
      </c>
      <c r="E18" s="1"/>
      <c r="F18" s="234">
        <v>14.42</v>
      </c>
      <c r="I18" s="17">
        <v>15.52</v>
      </c>
      <c r="J18" s="17"/>
      <c r="K18" s="410">
        <v>15.62</v>
      </c>
    </row>
    <row r="19" spans="1:11" ht="12.75">
      <c r="A19" s="2160"/>
      <c r="B19" s="2160"/>
      <c r="C19" s="2160"/>
      <c r="D19" s="1"/>
      <c r="E19" s="1"/>
      <c r="F19" s="1"/>
      <c r="I19" s="17"/>
      <c r="J19" s="17"/>
      <c r="K19" s="17"/>
    </row>
    <row r="20" spans="1:11" ht="12.75">
      <c r="A20" s="2160" t="s">
        <v>7</v>
      </c>
      <c r="B20" s="2160"/>
      <c r="C20" s="2160"/>
      <c r="D20" s="234">
        <v>130.33</v>
      </c>
      <c r="E20" s="1"/>
      <c r="F20" s="1">
        <v>192.09</v>
      </c>
      <c r="I20" s="410">
        <v>222.38</v>
      </c>
      <c r="J20" s="17"/>
      <c r="K20" s="17">
        <v>235.64</v>
      </c>
    </row>
    <row r="21" spans="1:11" ht="12.75">
      <c r="A21" s="2160"/>
      <c r="B21" s="2160"/>
      <c r="C21" s="2160"/>
      <c r="D21" s="1"/>
      <c r="E21" s="17"/>
      <c r="F21" s="1"/>
      <c r="I21" s="17"/>
      <c r="J21" s="17"/>
      <c r="K21" s="17"/>
    </row>
    <row r="22" spans="1:11" ht="12.75">
      <c r="A22" s="2160" t="s">
        <v>9</v>
      </c>
      <c r="B22" s="2160"/>
      <c r="C22" s="2160"/>
      <c r="D22" s="234">
        <v>5.02</v>
      </c>
      <c r="E22" s="1"/>
      <c r="F22" s="1">
        <v>6.15</v>
      </c>
      <c r="I22" s="410">
        <v>6.58</v>
      </c>
      <c r="J22" s="17"/>
      <c r="K22" s="17">
        <v>6.88</v>
      </c>
    </row>
    <row r="23" spans="1:11" ht="12.75">
      <c r="A23" s="2160"/>
      <c r="B23" s="2160"/>
      <c r="C23" s="2160"/>
      <c r="D23" s="1"/>
      <c r="E23" s="1"/>
      <c r="F23" s="1"/>
      <c r="I23" s="17"/>
      <c r="J23" s="17"/>
      <c r="K23" s="17"/>
    </row>
    <row r="24" spans="1:11" ht="12.75">
      <c r="A24" s="2160" t="s">
        <v>11</v>
      </c>
      <c r="B24" s="2160"/>
      <c r="C24" s="2160"/>
      <c r="D24" s="234">
        <v>2.07</v>
      </c>
      <c r="E24" s="1"/>
      <c r="F24" s="234">
        <v>2.61</v>
      </c>
      <c r="I24" s="410">
        <v>2.87</v>
      </c>
      <c r="J24" s="17"/>
      <c r="K24" s="410">
        <v>3.02</v>
      </c>
    </row>
    <row r="25" spans="1:11" ht="12.75">
      <c r="A25" s="2160"/>
      <c r="B25" s="2160"/>
      <c r="C25" s="2160"/>
      <c r="D25" s="1"/>
      <c r="E25" s="1"/>
      <c r="F25" s="1"/>
      <c r="I25" s="17"/>
      <c r="J25" s="17"/>
      <c r="K25" s="17"/>
    </row>
    <row r="26" spans="1:11" ht="12.75">
      <c r="A26" s="2160" t="s">
        <v>263</v>
      </c>
      <c r="B26" s="2160"/>
      <c r="C26" s="2160"/>
      <c r="D26" s="1">
        <v>47.28</v>
      </c>
      <c r="E26" s="1"/>
      <c r="F26" s="1">
        <v>58.24</v>
      </c>
      <c r="I26" s="17">
        <v>64.56</v>
      </c>
      <c r="J26" s="17"/>
      <c r="K26" s="17">
        <v>65.75</v>
      </c>
    </row>
    <row r="27" spans="1:11" ht="12.75">
      <c r="A27" s="2160"/>
      <c r="B27" s="2160"/>
      <c r="C27" s="2160"/>
      <c r="D27" s="1"/>
      <c r="E27" s="1"/>
      <c r="F27" s="1"/>
      <c r="I27" s="17"/>
      <c r="J27" s="17"/>
      <c r="K27" s="17"/>
    </row>
    <row r="28" spans="1:11" ht="12.75">
      <c r="A28" s="2160" t="s">
        <v>42</v>
      </c>
      <c r="B28" s="2160"/>
      <c r="C28" s="2160"/>
      <c r="D28" s="1">
        <v>1.44</v>
      </c>
      <c r="E28" s="1"/>
      <c r="F28" s="234">
        <v>1.85</v>
      </c>
      <c r="I28" s="17">
        <v>1.99</v>
      </c>
      <c r="J28" s="17"/>
      <c r="K28" s="410">
        <v>2</v>
      </c>
    </row>
    <row r="29" spans="1:11" ht="12.75">
      <c r="A29" s="2212"/>
      <c r="B29" s="2212"/>
      <c r="C29" s="2212"/>
      <c r="D29" s="29"/>
      <c r="E29" s="29"/>
      <c r="F29" s="29"/>
      <c r="G29" s="29"/>
      <c r="H29" s="29"/>
      <c r="I29" s="29"/>
      <c r="J29" s="29"/>
      <c r="K29" s="29"/>
    </row>
    <row r="30" spans="1:3" ht="12.75">
      <c r="A30" s="2160"/>
      <c r="B30" s="2160"/>
      <c r="C30" s="2160"/>
    </row>
    <row r="31" spans="1:3" ht="12.75">
      <c r="A31" s="2160"/>
      <c r="B31" s="2160"/>
      <c r="C31" s="2160"/>
    </row>
    <row r="32" spans="1:3" ht="12.75">
      <c r="A32" s="2160"/>
      <c r="B32" s="2160"/>
      <c r="C32" s="2160"/>
    </row>
    <row r="33" spans="1:3" ht="12.75">
      <c r="A33" s="2160"/>
      <c r="B33" s="2160"/>
      <c r="C33" s="2160"/>
    </row>
    <row r="34" spans="1:3" ht="12.75">
      <c r="A34" s="2160"/>
      <c r="B34" s="2160"/>
      <c r="C34" s="2160"/>
    </row>
    <row r="35" spans="1:3" ht="12.75">
      <c r="A35" s="2160"/>
      <c r="B35" s="2160"/>
      <c r="C35" s="2160"/>
    </row>
    <row r="36" spans="1:3" ht="12.75">
      <c r="A36" s="2160"/>
      <c r="B36" s="2160"/>
      <c r="C36" s="2160"/>
    </row>
    <row r="37" spans="1:3" ht="12.75">
      <c r="A37" s="2160"/>
      <c r="B37" s="2160"/>
      <c r="C37" s="2160"/>
    </row>
    <row r="38" spans="1:3" ht="12.75">
      <c r="A38" s="2160"/>
      <c r="B38" s="2160"/>
      <c r="C38" s="2160"/>
    </row>
    <row r="39" spans="1:3" ht="12.75">
      <c r="A39" s="2160"/>
      <c r="B39" s="2160"/>
      <c r="C39" s="2160"/>
    </row>
    <row r="40" spans="1:3" ht="12.75">
      <c r="A40" s="2160"/>
      <c r="B40" s="2160"/>
      <c r="C40" s="2160"/>
    </row>
    <row r="41" spans="1:3" ht="12.75">
      <c r="A41" s="2160"/>
      <c r="B41" s="2160"/>
      <c r="C41" s="2160"/>
    </row>
    <row r="42" spans="1:3" ht="12.75">
      <c r="A42" s="2160"/>
      <c r="B42" s="2160"/>
      <c r="C42" s="2160"/>
    </row>
    <row r="43" spans="1:3" ht="12.75">
      <c r="A43" s="2160"/>
      <c r="B43" s="2160"/>
      <c r="C43" s="2160"/>
    </row>
    <row r="44" spans="1:3" ht="12.75">
      <c r="A44" s="2160"/>
      <c r="B44" s="2160"/>
      <c r="C44" s="2160"/>
    </row>
    <row r="45" spans="1:3" ht="12.75">
      <c r="A45" s="2160"/>
      <c r="B45" s="2160"/>
      <c r="C45" s="2160"/>
    </row>
    <row r="46" spans="1:3" ht="12.75">
      <c r="A46" s="2160"/>
      <c r="B46" s="2160"/>
      <c r="C46" s="2160"/>
    </row>
    <row r="47" spans="1:3" ht="12.75">
      <c r="A47" s="2160"/>
      <c r="B47" s="2160"/>
      <c r="C47" s="2160"/>
    </row>
    <row r="48" spans="1:3" ht="12.75">
      <c r="A48" s="2160"/>
      <c r="B48" s="2160"/>
      <c r="C48" s="2160"/>
    </row>
    <row r="49" spans="1:3" ht="12.75">
      <c r="A49" s="2160"/>
      <c r="B49" s="2160"/>
      <c r="C49" s="2160"/>
    </row>
    <row r="50" spans="1:3" ht="12.75">
      <c r="A50" s="2160"/>
      <c r="B50" s="2160"/>
      <c r="C50" s="2160"/>
    </row>
    <row r="51" spans="1:3" ht="12.75">
      <c r="A51" s="2160"/>
      <c r="B51" s="2160"/>
      <c r="C51" s="2160"/>
    </row>
    <row r="52" spans="1:3" ht="12.75">
      <c r="A52" s="2160"/>
      <c r="B52" s="2160"/>
      <c r="C52" s="2160"/>
    </row>
    <row r="53" spans="1:3" ht="12.75">
      <c r="A53" s="2160"/>
      <c r="B53" s="2160"/>
      <c r="C53" s="2160"/>
    </row>
    <row r="54" spans="1:3" ht="12.75">
      <c r="A54" s="2160"/>
      <c r="B54" s="2160"/>
      <c r="C54" s="2160"/>
    </row>
    <row r="55" spans="1:3" ht="12.75">
      <c r="A55" s="2160"/>
      <c r="B55" s="2160"/>
      <c r="C55" s="2160"/>
    </row>
    <row r="56" spans="1:3" ht="12.75">
      <c r="A56" s="2160"/>
      <c r="B56" s="2160"/>
      <c r="C56" s="2160"/>
    </row>
    <row r="57" spans="1:3" ht="12.75">
      <c r="A57" s="2160"/>
      <c r="B57" s="2160"/>
      <c r="C57" s="2160"/>
    </row>
    <row r="58" spans="1:3" ht="12.75">
      <c r="A58" s="2160"/>
      <c r="B58" s="2160"/>
      <c r="C58" s="2160"/>
    </row>
    <row r="59" spans="1:3" ht="12.75">
      <c r="A59" s="2160"/>
      <c r="B59" s="2160"/>
      <c r="C59" s="2160"/>
    </row>
    <row r="60" spans="1:3" ht="12.75">
      <c r="A60" s="2160"/>
      <c r="B60" s="2160"/>
      <c r="C60" s="2160"/>
    </row>
    <row r="61" spans="1:3" ht="12.75">
      <c r="A61" s="2160"/>
      <c r="B61" s="2160"/>
      <c r="C61" s="2160"/>
    </row>
    <row r="62" spans="1:3" ht="12.75">
      <c r="A62" s="2160"/>
      <c r="B62" s="2160"/>
      <c r="C62" s="2160"/>
    </row>
    <row r="63" spans="1:3" ht="12.75">
      <c r="A63" s="2160"/>
      <c r="B63" s="2160"/>
      <c r="C63" s="2160"/>
    </row>
    <row r="64" spans="1:3" ht="12.75">
      <c r="A64" s="2160"/>
      <c r="B64" s="2160"/>
      <c r="C64" s="2160"/>
    </row>
    <row r="65" spans="1:3" ht="12.75">
      <c r="A65" s="2160"/>
      <c r="B65" s="2160"/>
      <c r="C65" s="2160"/>
    </row>
    <row r="66" spans="1:3" ht="12.75">
      <c r="A66" s="2160"/>
      <c r="B66" s="2160"/>
      <c r="C66" s="2160"/>
    </row>
    <row r="67" spans="1:3" ht="12.75">
      <c r="A67" s="2160"/>
      <c r="B67" s="2160"/>
      <c r="C67" s="2160"/>
    </row>
    <row r="68" spans="1:3" ht="12.75">
      <c r="A68" s="2160"/>
      <c r="B68" s="2160"/>
      <c r="C68" s="2160"/>
    </row>
    <row r="69" spans="1:3" ht="12.75">
      <c r="A69" s="2160"/>
      <c r="B69" s="2160"/>
      <c r="C69" s="2160"/>
    </row>
    <row r="70" spans="1:3" ht="12.75">
      <c r="A70" s="2160"/>
      <c r="B70" s="2160"/>
      <c r="C70" s="2160"/>
    </row>
    <row r="71" spans="1:3" ht="12.75">
      <c r="A71" s="2160"/>
      <c r="B71" s="2160"/>
      <c r="C71" s="2160"/>
    </row>
    <row r="72" spans="1:3" ht="12.75">
      <c r="A72" s="2160"/>
      <c r="B72" s="2160"/>
      <c r="C72" s="2160"/>
    </row>
    <row r="73" spans="1:3" ht="12.75">
      <c r="A73" s="2160"/>
      <c r="B73" s="2160"/>
      <c r="C73" s="2160"/>
    </row>
    <row r="74" spans="1:3" ht="12.75">
      <c r="A74" s="2160"/>
      <c r="B74" s="2160"/>
      <c r="C74" s="2160"/>
    </row>
    <row r="75" spans="1:3" ht="12.75">
      <c r="A75" s="2160"/>
      <c r="B75" s="2160"/>
      <c r="C75" s="2160"/>
    </row>
    <row r="76" spans="1:3" ht="12.75">
      <c r="A76" s="2160"/>
      <c r="B76" s="2160"/>
      <c r="C76" s="2160"/>
    </row>
    <row r="77" spans="1:3" ht="12.75">
      <c r="A77" s="2160"/>
      <c r="B77" s="2160"/>
      <c r="C77" s="2160"/>
    </row>
    <row r="78" spans="1:3" ht="12.75">
      <c r="A78" s="2160"/>
      <c r="B78" s="2160"/>
      <c r="C78" s="2160"/>
    </row>
    <row r="79" spans="1:3" ht="12.75">
      <c r="A79" s="2160"/>
      <c r="B79" s="2160"/>
      <c r="C79" s="2160" t="s">
        <v>272</v>
      </c>
    </row>
    <row r="80" spans="1:3" ht="12.75">
      <c r="A80" s="2160"/>
      <c r="B80" s="2160"/>
      <c r="C80" s="2160"/>
    </row>
    <row r="81" spans="1:3" ht="12.75">
      <c r="A81" s="2160"/>
      <c r="B81" s="2160"/>
      <c r="C81" s="2160"/>
    </row>
    <row r="82" spans="1:3" ht="12.75">
      <c r="A82" s="2160"/>
      <c r="B82" s="2160"/>
      <c r="C82" s="2160"/>
    </row>
    <row r="83" spans="1:3" ht="12.75">
      <c r="A83" s="2160"/>
      <c r="B83" s="2160"/>
      <c r="C83" s="2160"/>
    </row>
    <row r="84" spans="1:3" ht="12.75">
      <c r="A84" s="2160"/>
      <c r="B84" s="2160"/>
      <c r="C84" s="2160"/>
    </row>
    <row r="85" spans="1:3" ht="12.75">
      <c r="A85" s="2160"/>
      <c r="B85" s="2160"/>
      <c r="C85" s="2160"/>
    </row>
    <row r="86" spans="1:3" ht="12.75">
      <c r="A86" s="2160"/>
      <c r="B86" s="2160"/>
      <c r="C86" s="2160"/>
    </row>
    <row r="87" spans="1:3" ht="12.75">
      <c r="A87" s="2160"/>
      <c r="B87" s="2160"/>
      <c r="C87" s="2160"/>
    </row>
    <row r="88" spans="1:3" ht="12.75">
      <c r="A88" s="2160"/>
      <c r="B88" s="2160"/>
      <c r="C88" s="2160"/>
    </row>
    <row r="89" spans="1:3" ht="12.75">
      <c r="A89" s="2160"/>
      <c r="B89" s="2160"/>
      <c r="C89" s="2160"/>
    </row>
    <row r="90" spans="1:3" ht="12.75">
      <c r="A90" s="2160"/>
      <c r="B90" s="2160"/>
      <c r="C90" s="2160"/>
    </row>
    <row r="91" spans="1:3" ht="12.75">
      <c r="A91" s="2160"/>
      <c r="B91" s="2160"/>
      <c r="C91" s="2160"/>
    </row>
    <row r="92" spans="1:3" ht="12.75">
      <c r="A92" s="2160"/>
      <c r="B92" s="2160"/>
      <c r="C92" s="2160"/>
    </row>
    <row r="93" spans="1:3" ht="12.75">
      <c r="A93" s="2160"/>
      <c r="B93" s="2160"/>
      <c r="C93" s="2160"/>
    </row>
    <row r="94" spans="1:3" ht="12.75">
      <c r="A94" s="2160"/>
      <c r="B94" s="2160"/>
      <c r="C94" s="2160"/>
    </row>
    <row r="95" spans="1:3" ht="12.75">
      <c r="A95" s="2160"/>
      <c r="B95" s="2160"/>
      <c r="C95" s="2160"/>
    </row>
    <row r="96" spans="1:3" ht="12.75">
      <c r="A96" s="2160"/>
      <c r="B96" s="2160"/>
      <c r="C96" s="2160"/>
    </row>
    <row r="97" spans="1:3" ht="12.75">
      <c r="A97" s="2160"/>
      <c r="B97" s="2160"/>
      <c r="C97" s="2160"/>
    </row>
    <row r="98" spans="1:3" ht="12.75">
      <c r="A98" s="2160"/>
      <c r="B98" s="2160"/>
      <c r="C98" s="2160"/>
    </row>
    <row r="99" spans="1:3" ht="12.75">
      <c r="A99" s="2160"/>
      <c r="B99" s="2160"/>
      <c r="C99" s="2160"/>
    </row>
    <row r="100" spans="1:3" ht="12.75">
      <c r="A100" s="2160"/>
      <c r="B100" s="2160"/>
      <c r="C100" s="2160"/>
    </row>
    <row r="101" spans="1:3" ht="12.75">
      <c r="A101" s="2160"/>
      <c r="B101" s="2160"/>
      <c r="C101" s="2160"/>
    </row>
    <row r="102" spans="1:3" ht="12.75">
      <c r="A102" s="2160"/>
      <c r="B102" s="2160"/>
      <c r="C102" s="2160"/>
    </row>
    <row r="103" spans="1:3" ht="12.75">
      <c r="A103" s="2160"/>
      <c r="B103" s="2160"/>
      <c r="C103" s="2160"/>
    </row>
    <row r="104" spans="1:3" ht="12.75">
      <c r="A104" s="2160"/>
      <c r="B104" s="2160"/>
      <c r="C104" s="2160"/>
    </row>
    <row r="105" spans="1:3" ht="12.75">
      <c r="A105" s="2160"/>
      <c r="B105" s="2160"/>
      <c r="C105" s="2160"/>
    </row>
  </sheetData>
  <sheetProtection/>
  <mergeCells count="1">
    <mergeCell ref="A8:L8"/>
  </mergeCells>
  <printOptions/>
  <pageMargins left="0.5905511811023623" right="0.5905511811023623" top="0.5905511811023623" bottom="0.5905511811023623" header="0.5905511811023623" footer="0.5905511811023623"/>
  <pageSetup fitToHeight="1" fitToWidth="1" horizontalDpi="600" verticalDpi="600" orientation="portrait" paperSize="9" scale="74"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AF212"/>
  <sheetViews>
    <sheetView showGridLines="0" tabSelected="1" view="pageBreakPreview" zoomScale="75" zoomScaleNormal="75" zoomScaleSheetLayoutView="75" zoomScalePageLayoutView="0" workbookViewId="0" topLeftCell="C168">
      <selection activeCell="A84" sqref="A84"/>
    </sheetView>
  </sheetViews>
  <sheetFormatPr defaultColWidth="9.75390625" defaultRowHeight="25.5" customHeight="1"/>
  <cols>
    <col min="1" max="1" width="3.625" style="45" customWidth="1"/>
    <col min="2" max="2" width="3.125" style="45" customWidth="1"/>
    <col min="3" max="3" width="12.00390625" style="45" customWidth="1"/>
    <col min="4" max="4" width="5.25390625" style="45" customWidth="1"/>
    <col min="5" max="5" width="10.375" style="45" customWidth="1"/>
    <col min="6" max="6" width="1.4921875" style="45" customWidth="1"/>
    <col min="7" max="7" width="12.75390625" style="45" customWidth="1"/>
    <col min="8" max="8" width="1.625" style="45" customWidth="1"/>
    <col min="9" max="9" width="8.25390625" style="45" customWidth="1"/>
    <col min="10" max="10" width="1.875" style="45" customWidth="1"/>
    <col min="11" max="11" width="8.50390625" style="45" customWidth="1"/>
    <col min="12" max="12" width="9.00390625" style="45" customWidth="1"/>
    <col min="13" max="13" width="0.74609375" style="45" customWidth="1"/>
    <col min="14" max="14" width="8.75390625" style="45" customWidth="1"/>
    <col min="15" max="15" width="0.74609375" style="45" customWidth="1"/>
    <col min="16" max="16" width="10.375" style="45" customWidth="1"/>
    <col min="17" max="17" width="1.12109375" style="45" customWidth="1"/>
    <col min="18" max="18" width="11.75390625" style="45" customWidth="1"/>
    <col min="19" max="19" width="1.25" style="45" customWidth="1"/>
    <col min="20" max="20" width="10.375" style="45" customWidth="1"/>
    <col min="21" max="21" width="0.12890625" style="45" customWidth="1"/>
    <col min="22" max="22" width="9.875" style="45" customWidth="1"/>
    <col min="23" max="23" width="0.37109375" style="45" customWidth="1"/>
    <col min="24" max="24" width="10.25390625" style="45" customWidth="1"/>
    <col min="25" max="25" width="0.5" style="45" customWidth="1"/>
    <col min="26" max="26" width="11.00390625" style="45" customWidth="1"/>
    <col min="27" max="16384" width="9.75390625" style="45" customWidth="1"/>
  </cols>
  <sheetData>
    <row r="1" spans="1:26" ht="15.75" customHeight="1">
      <c r="A1" s="2051" t="s">
        <v>1571</v>
      </c>
      <c r="X1" s="2719" t="s">
        <v>531</v>
      </c>
      <c r="Y1" s="2719"/>
      <c r="Z1" s="2719"/>
    </row>
    <row r="2" ht="14.25" customHeight="1">
      <c r="A2" s="18"/>
    </row>
    <row r="3" ht="18" customHeight="1">
      <c r="A3" s="21" t="s">
        <v>745</v>
      </c>
    </row>
    <row r="4" ht="18" customHeight="1">
      <c r="A4" s="21"/>
    </row>
    <row r="5" ht="19.5" customHeight="1">
      <c r="A5" s="554" t="s">
        <v>1681</v>
      </c>
    </row>
    <row r="6" ht="13.5" customHeight="1">
      <c r="A6" s="47"/>
    </row>
    <row r="7" ht="17.25" customHeight="1">
      <c r="A7" s="50"/>
    </row>
    <row r="8" spans="1:10" ht="25.5" customHeight="1">
      <c r="A8" s="1296" t="s">
        <v>347</v>
      </c>
      <c r="B8" s="1297" t="s">
        <v>555</v>
      </c>
      <c r="C8" s="1298"/>
      <c r="D8" s="1299"/>
      <c r="E8" s="1299"/>
      <c r="F8" s="1299"/>
      <c r="G8" s="1299"/>
      <c r="I8" s="47"/>
      <c r="J8" s="47"/>
    </row>
    <row r="9" spans="2:26" ht="54" customHeight="1">
      <c r="B9" s="2689" t="s">
        <v>1164</v>
      </c>
      <c r="C9" s="2689"/>
      <c r="D9" s="2689"/>
      <c r="E9" s="2689"/>
      <c r="F9" s="2689"/>
      <c r="G9" s="2689"/>
      <c r="H9" s="2689"/>
      <c r="I9" s="2689"/>
      <c r="J9" s="2689"/>
      <c r="K9" s="2689"/>
      <c r="L9" s="2689"/>
      <c r="M9" s="2689"/>
      <c r="N9" s="2689"/>
      <c r="O9" s="2689"/>
      <c r="P9" s="2689"/>
      <c r="Q9" s="2689"/>
      <c r="R9" s="2689"/>
      <c r="S9" s="2689"/>
      <c r="T9" s="2689"/>
      <c r="U9" s="2689"/>
      <c r="V9" s="2689"/>
      <c r="W9" s="2689"/>
      <c r="X9" s="2689"/>
      <c r="Y9" s="2689"/>
      <c r="Z9" s="2689"/>
    </row>
    <row r="10" spans="2:26" ht="66" customHeight="1">
      <c r="B10" s="2689" t="s">
        <v>1505</v>
      </c>
      <c r="C10" s="2689"/>
      <c r="D10" s="2689"/>
      <c r="E10" s="2689"/>
      <c r="F10" s="2689"/>
      <c r="G10" s="2689"/>
      <c r="H10" s="2689"/>
      <c r="I10" s="2689"/>
      <c r="J10" s="2689"/>
      <c r="K10" s="2689"/>
      <c r="L10" s="2689"/>
      <c r="M10" s="2689"/>
      <c r="N10" s="2689"/>
      <c r="O10" s="2689"/>
      <c r="P10" s="2689"/>
      <c r="Q10" s="2689"/>
      <c r="R10" s="2689"/>
      <c r="S10" s="2689"/>
      <c r="T10" s="2689"/>
      <c r="U10" s="2689"/>
      <c r="V10" s="2689"/>
      <c r="W10" s="2689"/>
      <c r="X10" s="2689"/>
      <c r="Y10" s="2689"/>
      <c r="Z10" s="2689"/>
    </row>
    <row r="11" spans="2:26" ht="66" customHeight="1">
      <c r="B11" s="2689" t="s">
        <v>751</v>
      </c>
      <c r="C11" s="2689"/>
      <c r="D11" s="2689"/>
      <c r="E11" s="2689"/>
      <c r="F11" s="2689"/>
      <c r="G11" s="2689"/>
      <c r="H11" s="2689"/>
      <c r="I11" s="2689"/>
      <c r="J11" s="2689"/>
      <c r="K11" s="2689"/>
      <c r="L11" s="2689"/>
      <c r="M11" s="2689"/>
      <c r="N11" s="2689"/>
      <c r="O11" s="2689"/>
      <c r="P11" s="2689"/>
      <c r="Q11" s="2689"/>
      <c r="R11" s="2689"/>
      <c r="S11" s="2689"/>
      <c r="T11" s="2689"/>
      <c r="U11" s="2689"/>
      <c r="V11" s="2689"/>
      <c r="W11" s="2689"/>
      <c r="X11" s="2689"/>
      <c r="Y11" s="2689"/>
      <c r="Z11" s="2689"/>
    </row>
    <row r="12" spans="2:26" ht="52.5" customHeight="1">
      <c r="B12" s="2689" t="s">
        <v>837</v>
      </c>
      <c r="C12" s="2689"/>
      <c r="D12" s="2689"/>
      <c r="E12" s="2689"/>
      <c r="F12" s="2689"/>
      <c r="G12" s="2689"/>
      <c r="H12" s="2689"/>
      <c r="I12" s="2689"/>
      <c r="J12" s="2689"/>
      <c r="K12" s="2689"/>
      <c r="L12" s="2689"/>
      <c r="M12" s="2689"/>
      <c r="N12" s="2689"/>
      <c r="O12" s="2689"/>
      <c r="P12" s="2689"/>
      <c r="Q12" s="2689"/>
      <c r="R12" s="2689"/>
      <c r="S12" s="2689"/>
      <c r="T12" s="2689"/>
      <c r="U12" s="2689"/>
      <c r="V12" s="2689"/>
      <c r="W12" s="2689"/>
      <c r="X12" s="2689"/>
      <c r="Y12" s="2689"/>
      <c r="Z12" s="2689"/>
    </row>
    <row r="13" spans="2:26" ht="36" customHeight="1">
      <c r="B13" s="2689" t="s">
        <v>1506</v>
      </c>
      <c r="C13" s="2689"/>
      <c r="D13" s="2689"/>
      <c r="E13" s="2689"/>
      <c r="F13" s="2689"/>
      <c r="G13" s="2689"/>
      <c r="H13" s="2689"/>
      <c r="I13" s="2689"/>
      <c r="J13" s="2689"/>
      <c r="K13" s="2689"/>
      <c r="L13" s="2689"/>
      <c r="M13" s="2689"/>
      <c r="N13" s="2689"/>
      <c r="O13" s="2689"/>
      <c r="P13" s="2689"/>
      <c r="Q13" s="2689"/>
      <c r="R13" s="2689"/>
      <c r="S13" s="2689"/>
      <c r="T13" s="2689"/>
      <c r="U13" s="2689"/>
      <c r="V13" s="2689"/>
      <c r="W13" s="2689"/>
      <c r="X13" s="2689"/>
      <c r="Y13" s="2689"/>
      <c r="Z13" s="2689"/>
    </row>
    <row r="14" spans="2:26" s="1292" customFormat="1" ht="12" customHeight="1">
      <c r="B14" s="611"/>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row>
    <row r="15" spans="2:26" ht="77.25" customHeight="1">
      <c r="B15" s="2689" t="s">
        <v>1577</v>
      </c>
      <c r="C15" s="2689"/>
      <c r="D15" s="2689"/>
      <c r="E15" s="2689"/>
      <c r="F15" s="2689"/>
      <c r="G15" s="2689"/>
      <c r="H15" s="2689"/>
      <c r="I15" s="2689"/>
      <c r="J15" s="2689"/>
      <c r="K15" s="2689"/>
      <c r="L15" s="2689"/>
      <c r="M15" s="2689"/>
      <c r="N15" s="2689"/>
      <c r="O15" s="2689"/>
      <c r="P15" s="2689"/>
      <c r="Q15" s="2689"/>
      <c r="R15" s="2689"/>
      <c r="S15" s="2689"/>
      <c r="T15" s="2689"/>
      <c r="U15" s="2689"/>
      <c r="V15" s="2689"/>
      <c r="W15" s="2689"/>
      <c r="X15" s="2689"/>
      <c r="Y15" s="2689"/>
      <c r="Z15" s="2689"/>
    </row>
    <row r="16" spans="1:26" ht="18.75" customHeight="1">
      <c r="A16" s="1015">
        <v>2</v>
      </c>
      <c r="B16" s="2702" t="s">
        <v>1281</v>
      </c>
      <c r="C16" s="2662"/>
      <c r="D16" s="2662"/>
      <c r="E16" s="959"/>
      <c r="F16" s="959"/>
      <c r="G16" s="959"/>
      <c r="H16" s="959"/>
      <c r="I16" s="959"/>
      <c r="J16" s="959"/>
      <c r="K16" s="959"/>
      <c r="L16" s="959"/>
      <c r="M16" s="959"/>
      <c r="N16" s="959"/>
      <c r="O16" s="959"/>
      <c r="P16" s="959"/>
      <c r="Q16" s="959"/>
      <c r="R16" s="959"/>
      <c r="S16" s="959"/>
      <c r="T16" s="959"/>
      <c r="U16" s="959"/>
      <c r="V16" s="959"/>
      <c r="W16" s="959"/>
      <c r="X16" s="959"/>
      <c r="Y16" s="959"/>
      <c r="Z16" s="959"/>
    </row>
    <row r="17" spans="1:26" ht="18.75" customHeight="1">
      <c r="A17" s="1015"/>
      <c r="B17" s="2721" t="s">
        <v>65</v>
      </c>
      <c r="C17" s="2721"/>
      <c r="D17" s="2721"/>
      <c r="E17" s="2721"/>
      <c r="F17" s="2721"/>
      <c r="G17" s="2721"/>
      <c r="H17" s="2721"/>
      <c r="I17" s="2721"/>
      <c r="J17" s="2721"/>
      <c r="K17" s="2721"/>
      <c r="L17" s="2721"/>
      <c r="M17" s="2721"/>
      <c r="N17" s="2721"/>
      <c r="O17" s="2721"/>
      <c r="P17" s="2721"/>
      <c r="Q17" s="959"/>
      <c r="R17" s="959"/>
      <c r="S17" s="959"/>
      <c r="T17" s="959"/>
      <c r="U17" s="959"/>
      <c r="V17" s="959"/>
      <c r="W17" s="959"/>
      <c r="X17" s="959"/>
      <c r="Y17" s="959"/>
      <c r="Z17" s="959"/>
    </row>
    <row r="18" spans="2:26" ht="15" customHeight="1">
      <c r="B18" s="2710" t="s">
        <v>1282</v>
      </c>
      <c r="C18" s="2666"/>
      <c r="Q18" s="959"/>
      <c r="R18" s="959"/>
      <c r="S18" s="959"/>
      <c r="T18" s="959"/>
      <c r="U18" s="959"/>
      <c r="V18" s="959"/>
      <c r="W18" s="959"/>
      <c r="X18" s="959"/>
      <c r="Y18" s="959"/>
      <c r="Z18" s="959"/>
    </row>
    <row r="19" spans="2:26" ht="39" customHeight="1">
      <c r="B19" s="2711" t="s">
        <v>1283</v>
      </c>
      <c r="C19" s="2711"/>
      <c r="D19" s="2711"/>
      <c r="E19" s="2711"/>
      <c r="F19" s="2711"/>
      <c r="G19" s="2711"/>
      <c r="H19" s="2692"/>
      <c r="I19" s="2692"/>
      <c r="J19" s="2692"/>
      <c r="K19" s="2692"/>
      <c r="L19" s="2692"/>
      <c r="M19" s="2692"/>
      <c r="N19" s="2692"/>
      <c r="O19" s="2692"/>
      <c r="P19" s="2692"/>
      <c r="Q19" s="2692"/>
      <c r="R19" s="2692"/>
      <c r="S19" s="2692"/>
      <c r="T19" s="2692"/>
      <c r="U19" s="2692"/>
      <c r="V19" s="2692"/>
      <c r="W19" s="2692"/>
      <c r="X19" s="2692"/>
      <c r="Y19" s="2692"/>
      <c r="Z19" s="2692"/>
    </row>
    <row r="20" spans="2:26" ht="33" customHeight="1">
      <c r="B20" s="2711" t="s">
        <v>1284</v>
      </c>
      <c r="C20" s="2711"/>
      <c r="D20" s="2711"/>
      <c r="E20" s="2711"/>
      <c r="F20" s="2711"/>
      <c r="G20" s="2711"/>
      <c r="H20" s="2692"/>
      <c r="I20" s="2692"/>
      <c r="J20" s="2692"/>
      <c r="K20" s="2692"/>
      <c r="L20" s="2692"/>
      <c r="M20" s="2692"/>
      <c r="N20" s="2692"/>
      <c r="O20" s="2692"/>
      <c r="P20" s="2692"/>
      <c r="Q20" s="2692"/>
      <c r="R20" s="2692"/>
      <c r="S20" s="2692"/>
      <c r="T20" s="2692"/>
      <c r="U20" s="2692"/>
      <c r="V20" s="2692"/>
      <c r="W20" s="2692"/>
      <c r="X20" s="2692"/>
      <c r="Y20" s="2692"/>
      <c r="Z20" s="2692"/>
    </row>
    <row r="21" spans="2:26" ht="19.5" customHeight="1">
      <c r="B21" s="2716" t="s">
        <v>1285</v>
      </c>
      <c r="C21" s="2711"/>
      <c r="D21" s="2711"/>
      <c r="E21" s="2711"/>
      <c r="F21" s="2711"/>
      <c r="G21" s="2711"/>
      <c r="H21" s="2692"/>
      <c r="I21" s="2692"/>
      <c r="J21" s="2692"/>
      <c r="K21" s="2692"/>
      <c r="L21" s="2692"/>
      <c r="M21" s="2692"/>
      <c r="N21" s="2692"/>
      <c r="O21" s="2692"/>
      <c r="P21" s="2692"/>
      <c r="Q21" s="2692"/>
      <c r="R21" s="2692"/>
      <c r="S21" s="2692"/>
      <c r="T21" s="2692"/>
      <c r="U21" s="2692"/>
      <c r="V21" s="2692"/>
      <c r="W21" s="2692"/>
      <c r="X21" s="2692"/>
      <c r="Y21" s="2692"/>
      <c r="Z21" s="2692"/>
    </row>
    <row r="22" spans="2:26" ht="20.25" customHeight="1">
      <c r="B22" s="2716" t="s">
        <v>1533</v>
      </c>
      <c r="C22" s="2711"/>
      <c r="D22" s="2711"/>
      <c r="E22" s="2711"/>
      <c r="F22" s="2711"/>
      <c r="G22" s="2711"/>
      <c r="H22" s="2692"/>
      <c r="I22" s="2692"/>
      <c r="J22" s="2692"/>
      <c r="K22" s="2692"/>
      <c r="L22" s="2692"/>
      <c r="M22" s="2692"/>
      <c r="N22" s="2692"/>
      <c r="O22" s="2692"/>
      <c r="P22" s="2692"/>
      <c r="Q22" s="2692"/>
      <c r="R22" s="2692"/>
      <c r="S22" s="2692"/>
      <c r="T22" s="2692"/>
      <c r="U22" s="2692"/>
      <c r="V22" s="2692"/>
      <c r="W22" s="2692"/>
      <c r="X22" s="2692"/>
      <c r="Y22" s="2692"/>
      <c r="Z22" s="2692"/>
    </row>
    <row r="23" spans="2:26" ht="49.5" customHeight="1">
      <c r="B23" s="2711" t="s">
        <v>1578</v>
      </c>
      <c r="C23" s="2711"/>
      <c r="D23" s="2711"/>
      <c r="E23" s="2711"/>
      <c r="F23" s="2711"/>
      <c r="G23" s="2711"/>
      <c r="H23" s="2692"/>
      <c r="I23" s="2692"/>
      <c r="J23" s="2692"/>
      <c r="K23" s="2692"/>
      <c r="L23" s="2692"/>
      <c r="M23" s="2692"/>
      <c r="N23" s="2692"/>
      <c r="O23" s="2692"/>
      <c r="P23" s="2692"/>
      <c r="Q23" s="2692"/>
      <c r="R23" s="2692"/>
      <c r="S23" s="2692"/>
      <c r="T23" s="2692"/>
      <c r="U23" s="2692"/>
      <c r="V23" s="2692"/>
      <c r="W23" s="2692"/>
      <c r="X23" s="2692"/>
      <c r="Y23" s="2692"/>
      <c r="Z23" s="2692"/>
    </row>
    <row r="24" spans="2:26" ht="24" customHeight="1">
      <c r="B24" s="2718" t="s">
        <v>760</v>
      </c>
      <c r="C24" s="2692"/>
      <c r="D24" s="2692"/>
      <c r="E24" s="2692"/>
      <c r="F24" s="2692"/>
      <c r="G24" s="2692"/>
      <c r="H24" s="1016"/>
      <c r="I24" s="1016"/>
      <c r="J24" s="1016"/>
      <c r="K24" s="1016"/>
      <c r="L24" s="1016"/>
      <c r="M24" s="1016"/>
      <c r="N24" s="1016"/>
      <c r="O24" s="1016"/>
      <c r="P24" s="1016"/>
      <c r="Q24" s="1016"/>
      <c r="R24" s="1016"/>
      <c r="S24" s="1016"/>
      <c r="T24" s="1016"/>
      <c r="U24" s="1016"/>
      <c r="V24" s="1016"/>
      <c r="W24" s="1016"/>
      <c r="X24" s="1016"/>
      <c r="Y24" s="1016"/>
      <c r="Z24" s="1016"/>
    </row>
    <row r="25" spans="2:26" ht="19.5" customHeight="1">
      <c r="B25" s="1021" t="s">
        <v>672</v>
      </c>
      <c r="C25" s="1021"/>
      <c r="D25" s="1478"/>
      <c r="E25" s="1478"/>
      <c r="F25" s="1478"/>
      <c r="G25" s="1478"/>
      <c r="H25" s="49"/>
      <c r="I25" s="49"/>
      <c r="J25" s="49"/>
      <c r="K25" s="49"/>
      <c r="L25" s="49"/>
      <c r="M25" s="49"/>
      <c r="N25" s="49"/>
      <c r="O25" s="49"/>
      <c r="P25" s="49"/>
      <c r="Q25" s="49"/>
      <c r="R25" s="49"/>
      <c r="S25" s="49"/>
      <c r="T25" s="49"/>
      <c r="U25" s="49"/>
      <c r="V25" s="49"/>
      <c r="W25" s="49"/>
      <c r="X25" s="49"/>
      <c r="Y25" s="49"/>
      <c r="Z25" s="49"/>
    </row>
    <row r="26" spans="2:26" ht="36" customHeight="1">
      <c r="B26" s="2717" t="s">
        <v>689</v>
      </c>
      <c r="C26" s="2662"/>
      <c r="D26" s="2662"/>
      <c r="E26" s="2662"/>
      <c r="F26" s="2662"/>
      <c r="G26" s="2662"/>
      <c r="H26" s="2662"/>
      <c r="I26" s="2662"/>
      <c r="J26" s="2662"/>
      <c r="K26" s="2662"/>
      <c r="L26" s="2662"/>
      <c r="M26" s="2662"/>
      <c r="N26" s="2662"/>
      <c r="O26" s="2662"/>
      <c r="P26" s="2662"/>
      <c r="Q26" s="2662"/>
      <c r="R26" s="2662"/>
      <c r="S26" s="2662"/>
      <c r="T26" s="2662"/>
      <c r="U26" s="2662"/>
      <c r="V26" s="2662"/>
      <c r="W26" s="2662"/>
      <c r="X26" s="2662"/>
      <c r="Y26" s="2662"/>
      <c r="Z26" s="2662"/>
    </row>
    <row r="27" spans="1:26" ht="32.25" customHeight="1">
      <c r="A27" s="1300"/>
      <c r="B27" s="1942" t="s">
        <v>530</v>
      </c>
      <c r="C27" s="1302"/>
      <c r="D27" s="367"/>
      <c r="E27" s="367"/>
      <c r="F27" s="367"/>
      <c r="G27" s="367"/>
      <c r="H27" s="367"/>
      <c r="I27" s="367"/>
      <c r="J27" s="367"/>
      <c r="K27" s="47"/>
      <c r="L27" s="47"/>
      <c r="M27" s="47"/>
      <c r="N27" s="47"/>
      <c r="O27" s="47"/>
      <c r="P27" s="47"/>
      <c r="Q27" s="47"/>
      <c r="R27" s="47"/>
      <c r="S27" s="47"/>
      <c r="T27" s="47"/>
      <c r="U27" s="47"/>
      <c r="V27" s="47"/>
      <c r="W27" s="47"/>
      <c r="X27" s="47"/>
      <c r="Y27" s="47"/>
      <c r="Z27" s="47"/>
    </row>
    <row r="28" spans="2:26" ht="69" customHeight="1">
      <c r="B28" s="2689" t="s">
        <v>33</v>
      </c>
      <c r="C28" s="2689"/>
      <c r="D28" s="2689"/>
      <c r="E28" s="2689"/>
      <c r="F28" s="2689"/>
      <c r="G28" s="2689"/>
      <c r="H28" s="2689"/>
      <c r="I28" s="2689"/>
      <c r="J28" s="2689"/>
      <c r="K28" s="2689"/>
      <c r="L28" s="2689"/>
      <c r="M28" s="2689"/>
      <c r="N28" s="2689"/>
      <c r="O28" s="2689"/>
      <c r="P28" s="2689"/>
      <c r="Q28" s="2689"/>
      <c r="R28" s="2689"/>
      <c r="S28" s="2689"/>
      <c r="T28" s="2689"/>
      <c r="U28" s="2689"/>
      <c r="V28" s="2689"/>
      <c r="W28" s="2689"/>
      <c r="X28" s="2689"/>
      <c r="Y28" s="2689"/>
      <c r="Z28" s="2689"/>
    </row>
    <row r="29" spans="2:29" ht="36.75" customHeight="1">
      <c r="B29" s="2690" t="s">
        <v>673</v>
      </c>
      <c r="C29" s="2690"/>
      <c r="D29" s="2690"/>
      <c r="E29" s="2690"/>
      <c r="F29" s="2690"/>
      <c r="G29" s="2690"/>
      <c r="H29" s="2690"/>
      <c r="I29" s="2690"/>
      <c r="J29" s="2690"/>
      <c r="K29" s="2690"/>
      <c r="L29" s="2690"/>
      <c r="M29" s="2690"/>
      <c r="N29" s="2690"/>
      <c r="O29" s="2690"/>
      <c r="P29" s="2690"/>
      <c r="Q29" s="2690"/>
      <c r="R29" s="2690"/>
      <c r="S29" s="2690"/>
      <c r="T29" s="2690"/>
      <c r="U29" s="2690"/>
      <c r="V29" s="2690"/>
      <c r="W29" s="2690"/>
      <c r="X29" s="2690"/>
      <c r="Y29" s="2690"/>
      <c r="Z29" s="2690"/>
      <c r="AA29" s="368"/>
      <c r="AB29" s="369"/>
      <c r="AC29" s="138"/>
    </row>
    <row r="30" spans="2:29" ht="39" customHeight="1">
      <c r="B30" s="2691" t="s">
        <v>1116</v>
      </c>
      <c r="C30" s="2691"/>
      <c r="D30" s="2691"/>
      <c r="E30" s="2691"/>
      <c r="F30" s="2691"/>
      <c r="G30" s="2691"/>
      <c r="H30" s="2691"/>
      <c r="I30" s="2691"/>
      <c r="J30" s="2691"/>
      <c r="K30" s="2691"/>
      <c r="L30" s="2691"/>
      <c r="M30" s="2691"/>
      <c r="N30" s="2691"/>
      <c r="O30" s="2691"/>
      <c r="P30" s="2691"/>
      <c r="Q30" s="2691"/>
      <c r="R30" s="2691"/>
      <c r="S30" s="2691"/>
      <c r="T30" s="2691"/>
      <c r="U30" s="2691"/>
      <c r="V30" s="2691"/>
      <c r="W30" s="2691"/>
      <c r="X30" s="2691"/>
      <c r="Y30" s="2691"/>
      <c r="Z30" s="2691"/>
      <c r="AA30" s="369"/>
      <c r="AB30" s="369"/>
      <c r="AC30" s="369"/>
    </row>
    <row r="31" spans="2:29" ht="50.25" customHeight="1">
      <c r="B31" s="2691" t="s">
        <v>1149</v>
      </c>
      <c r="C31" s="2691"/>
      <c r="D31" s="2691"/>
      <c r="E31" s="2691"/>
      <c r="F31" s="2691"/>
      <c r="G31" s="2691"/>
      <c r="H31" s="2691"/>
      <c r="I31" s="2691"/>
      <c r="J31" s="2691"/>
      <c r="K31" s="2691"/>
      <c r="L31" s="2691"/>
      <c r="M31" s="2691"/>
      <c r="N31" s="2691"/>
      <c r="O31" s="2691"/>
      <c r="P31" s="2691"/>
      <c r="Q31" s="2691"/>
      <c r="R31" s="2691"/>
      <c r="S31" s="2691"/>
      <c r="T31" s="2691"/>
      <c r="U31" s="2691"/>
      <c r="V31" s="2691"/>
      <c r="W31" s="2691"/>
      <c r="X31" s="2691"/>
      <c r="Y31" s="2691"/>
      <c r="Z31" s="2691"/>
      <c r="AA31" s="369"/>
      <c r="AB31" s="369"/>
      <c r="AC31" s="369"/>
    </row>
    <row r="32" spans="2:26" ht="24" customHeight="1">
      <c r="B32" s="2718" t="s">
        <v>320</v>
      </c>
      <c r="C32" s="2692"/>
      <c r="D32" s="2692"/>
      <c r="E32" s="2692"/>
      <c r="F32" s="2692"/>
      <c r="G32" s="2692"/>
      <c r="H32" s="1016"/>
      <c r="I32" s="1016"/>
      <c r="J32" s="1016"/>
      <c r="K32" s="1016"/>
      <c r="L32" s="1016"/>
      <c r="M32" s="1016"/>
      <c r="N32" s="1016"/>
      <c r="O32" s="1016"/>
      <c r="P32" s="1016"/>
      <c r="Q32" s="1016"/>
      <c r="R32" s="1016"/>
      <c r="S32" s="1016"/>
      <c r="T32" s="1016"/>
      <c r="U32" s="1016"/>
      <c r="V32" s="1016"/>
      <c r="W32" s="1016"/>
      <c r="X32" s="1016"/>
      <c r="Y32" s="1016"/>
      <c r="Z32" s="1016"/>
    </row>
    <row r="33" spans="2:26" ht="34.5" customHeight="1">
      <c r="B33" s="2703" t="s">
        <v>1663</v>
      </c>
      <c r="C33" s="2692"/>
      <c r="D33" s="2692"/>
      <c r="E33" s="2692"/>
      <c r="F33" s="2692"/>
      <c r="G33" s="2692"/>
      <c r="H33" s="2692"/>
      <c r="I33" s="2692"/>
      <c r="J33" s="2692"/>
      <c r="K33" s="2692"/>
      <c r="L33" s="2692"/>
      <c r="M33" s="2692"/>
      <c r="N33" s="2692"/>
      <c r="O33" s="2692"/>
      <c r="P33" s="2692"/>
      <c r="Q33" s="2692"/>
      <c r="R33" s="2692"/>
      <c r="S33" s="2692"/>
      <c r="T33" s="2692"/>
      <c r="U33" s="2692"/>
      <c r="V33" s="2692"/>
      <c r="W33" s="2692"/>
      <c r="X33" s="2692"/>
      <c r="Y33" s="2692"/>
      <c r="Z33" s="2692"/>
    </row>
    <row r="34" spans="2:26" ht="48" customHeight="1">
      <c r="B34" s="2703" t="s">
        <v>1664</v>
      </c>
      <c r="C34" s="2692"/>
      <c r="D34" s="2692"/>
      <c r="E34" s="2692"/>
      <c r="F34" s="2692"/>
      <c r="G34" s="2692"/>
      <c r="H34" s="2692"/>
      <c r="I34" s="2692"/>
      <c r="J34" s="2692"/>
      <c r="K34" s="2692"/>
      <c r="L34" s="2692"/>
      <c r="M34" s="2692"/>
      <c r="N34" s="2692"/>
      <c r="O34" s="2692"/>
      <c r="P34" s="2692"/>
      <c r="Q34" s="2692"/>
      <c r="R34" s="2692"/>
      <c r="S34" s="2692"/>
      <c r="T34" s="2692"/>
      <c r="U34" s="2692"/>
      <c r="V34" s="2692"/>
      <c r="W34" s="2692"/>
      <c r="X34" s="2692"/>
      <c r="Y34" s="2692"/>
      <c r="Z34" s="2692"/>
    </row>
    <row r="35" spans="2:26" ht="66" customHeight="1">
      <c r="B35" s="2703" t="s">
        <v>1705</v>
      </c>
      <c r="C35" s="2692"/>
      <c r="D35" s="2692"/>
      <c r="E35" s="2692"/>
      <c r="F35" s="2692"/>
      <c r="G35" s="2692"/>
      <c r="H35" s="2692"/>
      <c r="I35" s="2692"/>
      <c r="J35" s="2692"/>
      <c r="K35" s="2692"/>
      <c r="L35" s="2692"/>
      <c r="M35" s="2692"/>
      <c r="N35" s="2692"/>
      <c r="O35" s="2692"/>
      <c r="P35" s="2692"/>
      <c r="Q35" s="2692"/>
      <c r="R35" s="2692"/>
      <c r="S35" s="2692"/>
      <c r="T35" s="2692"/>
      <c r="U35" s="2692"/>
      <c r="V35" s="2692"/>
      <c r="W35" s="2692"/>
      <c r="X35" s="2692"/>
      <c r="Y35" s="2692"/>
      <c r="Z35" s="2692"/>
    </row>
    <row r="36" spans="2:26" ht="51.75" customHeight="1">
      <c r="B36" s="2703" t="s">
        <v>1706</v>
      </c>
      <c r="C36" s="2692"/>
      <c r="D36" s="2692"/>
      <c r="E36" s="2692"/>
      <c r="F36" s="2692"/>
      <c r="G36" s="2692"/>
      <c r="H36" s="2692"/>
      <c r="I36" s="2692"/>
      <c r="J36" s="2692"/>
      <c r="K36" s="2692"/>
      <c r="L36" s="2692"/>
      <c r="M36" s="2692"/>
      <c r="N36" s="2692"/>
      <c r="O36" s="2692"/>
      <c r="P36" s="2692"/>
      <c r="Q36" s="2692"/>
      <c r="R36" s="2692"/>
      <c r="S36" s="2692"/>
      <c r="T36" s="2692"/>
      <c r="U36" s="2692"/>
      <c r="V36" s="2692"/>
      <c r="W36" s="2692"/>
      <c r="X36" s="2692"/>
      <c r="Y36" s="2692"/>
      <c r="Z36" s="2692"/>
    </row>
    <row r="37" spans="2:26" ht="13.5" customHeight="1">
      <c r="B37" s="48"/>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10" ht="22.5" customHeight="1">
      <c r="A38" s="1017">
        <v>3</v>
      </c>
      <c r="B38" s="50" t="s">
        <v>532</v>
      </c>
      <c r="C38" s="48"/>
      <c r="D38" s="48"/>
      <c r="E38" s="48"/>
      <c r="F38" s="48"/>
      <c r="G38" s="48"/>
      <c r="H38" s="48"/>
      <c r="I38" s="48"/>
      <c r="J38" s="48"/>
    </row>
    <row r="39" spans="1:17" s="316" customFormat="1" ht="24.75" customHeight="1">
      <c r="A39" s="1018" t="s">
        <v>348</v>
      </c>
      <c r="B39" s="2720" t="s">
        <v>1460</v>
      </c>
      <c r="C39" s="2720"/>
      <c r="D39" s="2720"/>
      <c r="E39" s="2720"/>
      <c r="F39" s="2720"/>
      <c r="G39" s="2720"/>
      <c r="H39" s="2720"/>
      <c r="I39" s="2720"/>
      <c r="J39" s="2720"/>
      <c r="K39" s="2720"/>
      <c r="L39" s="2720"/>
      <c r="M39" s="2720"/>
      <c r="N39" s="2720"/>
      <c r="O39" s="2720"/>
      <c r="P39" s="2720"/>
      <c r="Q39" s="51"/>
    </row>
    <row r="40" spans="2:26" s="316" customFormat="1" ht="80.25" customHeight="1">
      <c r="B40" s="2711" t="s">
        <v>146</v>
      </c>
      <c r="C40" s="2711"/>
      <c r="D40" s="2711"/>
      <c r="E40" s="2711"/>
      <c r="F40" s="2711"/>
      <c r="G40" s="2711"/>
      <c r="H40" s="2692"/>
      <c r="I40" s="2692"/>
      <c r="J40" s="2692"/>
      <c r="K40" s="2692"/>
      <c r="L40" s="2692"/>
      <c r="M40" s="2692"/>
      <c r="N40" s="2692"/>
      <c r="O40" s="2692"/>
      <c r="P40" s="2692"/>
      <c r="Q40" s="2692"/>
      <c r="R40" s="2692"/>
      <c r="S40" s="2692"/>
      <c r="T40" s="2692"/>
      <c r="U40" s="2692"/>
      <c r="V40" s="2692"/>
      <c r="W40" s="2692"/>
      <c r="X40" s="2692"/>
      <c r="Y40" s="2692"/>
      <c r="Z40" s="2692"/>
    </row>
    <row r="41" spans="2:26" s="316" customFormat="1" ht="13.5" customHeight="1">
      <c r="B41" s="56"/>
      <c r="C41" s="54"/>
      <c r="D41" s="54"/>
      <c r="E41" s="54"/>
      <c r="F41" s="54"/>
      <c r="G41" s="54"/>
      <c r="H41" s="54"/>
      <c r="I41" s="54"/>
      <c r="J41" s="54"/>
      <c r="K41" s="54"/>
      <c r="L41" s="54"/>
      <c r="M41" s="54"/>
      <c r="N41" s="54"/>
      <c r="O41" s="54"/>
      <c r="P41" s="54"/>
      <c r="Q41" s="54"/>
      <c r="R41" s="52"/>
      <c r="S41" s="52"/>
      <c r="T41" s="52"/>
      <c r="U41" s="52"/>
      <c r="V41" s="52"/>
      <c r="W41" s="52"/>
      <c r="X41" s="52"/>
      <c r="Y41" s="52"/>
      <c r="Z41" s="52"/>
    </row>
    <row r="42" spans="1:26" s="316" customFormat="1" ht="33" customHeight="1">
      <c r="A42" s="554" t="s">
        <v>1682</v>
      </c>
      <c r="B42" s="56"/>
      <c r="C42" s="54"/>
      <c r="D42" s="54"/>
      <c r="E42" s="54"/>
      <c r="F42" s="54"/>
      <c r="G42" s="54"/>
      <c r="H42" s="54"/>
      <c r="I42" s="54"/>
      <c r="J42" s="54"/>
      <c r="K42" s="54"/>
      <c r="L42" s="54"/>
      <c r="M42" s="54"/>
      <c r="N42" s="54"/>
      <c r="O42" s="54"/>
      <c r="P42" s="54"/>
      <c r="Q42" s="54"/>
      <c r="R42" s="52"/>
      <c r="S42" s="52"/>
      <c r="T42" s="52"/>
      <c r="U42" s="52"/>
      <c r="W42" s="203"/>
      <c r="X42" s="2724" t="s">
        <v>265</v>
      </c>
      <c r="Y42" s="2725"/>
      <c r="Z42" s="2725"/>
    </row>
    <row r="43" spans="2:26" s="316" customFormat="1" ht="54" customHeight="1">
      <c r="B43" s="2711" t="s">
        <v>1666</v>
      </c>
      <c r="C43" s="2711"/>
      <c r="D43" s="2711"/>
      <c r="E43" s="2711"/>
      <c r="F43" s="2711"/>
      <c r="G43" s="2711"/>
      <c r="H43" s="2692"/>
      <c r="I43" s="2692"/>
      <c r="J43" s="2692"/>
      <c r="K43" s="2692"/>
      <c r="L43" s="2692"/>
      <c r="M43" s="2692"/>
      <c r="N43" s="2692"/>
      <c r="O43" s="2692"/>
      <c r="P43" s="2692"/>
      <c r="Q43" s="2692"/>
      <c r="R43" s="2692"/>
      <c r="S43" s="2692"/>
      <c r="T43" s="2692"/>
      <c r="U43" s="2692"/>
      <c r="V43" s="2692"/>
      <c r="W43" s="2692"/>
      <c r="X43" s="2692"/>
      <c r="Y43" s="2692"/>
      <c r="Z43" s="2692"/>
    </row>
    <row r="44" spans="2:26" s="299" customFormat="1" ht="60.75" customHeight="1">
      <c r="B44" s="2711" t="s">
        <v>1507</v>
      </c>
      <c r="C44" s="2711"/>
      <c r="D44" s="2711"/>
      <c r="E44" s="2711"/>
      <c r="F44" s="2711"/>
      <c r="G44" s="2711"/>
      <c r="H44" s="2711"/>
      <c r="I44" s="2711"/>
      <c r="J44" s="2711"/>
      <c r="K44" s="2711"/>
      <c r="L44" s="2711"/>
      <c r="M44" s="2711"/>
      <c r="N44" s="2711"/>
      <c r="O44" s="2711"/>
      <c r="P44" s="2711"/>
      <c r="Q44" s="2711"/>
      <c r="R44" s="2711"/>
      <c r="S44" s="2711"/>
      <c r="T44" s="2711"/>
      <c r="U44" s="2711"/>
      <c r="V44" s="2711"/>
      <c r="W44" s="2711"/>
      <c r="X44" s="2711"/>
      <c r="Y44" s="2711"/>
      <c r="Z44" s="2711"/>
    </row>
    <row r="45" spans="2:26" s="299" customFormat="1" ht="30" customHeight="1">
      <c r="B45" s="2712" t="s">
        <v>659</v>
      </c>
      <c r="C45" s="2712"/>
      <c r="D45" s="2712"/>
      <c r="E45" s="2712"/>
      <c r="F45" s="2712"/>
      <c r="G45" s="2712"/>
      <c r="H45" s="2712"/>
      <c r="I45" s="2712"/>
      <c r="J45" s="2712"/>
      <c r="K45" s="2712"/>
      <c r="L45" s="2712"/>
      <c r="M45" s="2712"/>
      <c r="N45" s="2712"/>
      <c r="O45" s="2712"/>
      <c r="P45" s="2712"/>
      <c r="Q45" s="2712"/>
      <c r="R45" s="2712"/>
      <c r="S45" s="2712"/>
      <c r="T45" s="2712"/>
      <c r="U45" s="2712"/>
      <c r="V45" s="2712"/>
      <c r="W45" s="2712"/>
      <c r="X45" s="2712"/>
      <c r="Y45" s="2712"/>
      <c r="Z45" s="2712"/>
    </row>
    <row r="46" spans="2:26" s="316" customFormat="1" ht="13.5" customHeight="1">
      <c r="B46" s="56"/>
      <c r="C46" s="54"/>
      <c r="D46" s="54"/>
      <c r="E46" s="54"/>
      <c r="F46" s="54"/>
      <c r="G46" s="54"/>
      <c r="H46" s="54"/>
      <c r="I46" s="54"/>
      <c r="J46" s="54"/>
      <c r="K46" s="54"/>
      <c r="L46" s="54"/>
      <c r="M46" s="54"/>
      <c r="N46" s="54"/>
      <c r="O46" s="54"/>
      <c r="P46" s="54"/>
      <c r="Q46" s="54"/>
      <c r="R46" s="52"/>
      <c r="S46" s="52"/>
      <c r="T46" s="52"/>
      <c r="U46" s="52"/>
      <c r="V46" s="52"/>
      <c r="W46" s="52"/>
      <c r="X46" s="52"/>
      <c r="Y46" s="52"/>
      <c r="Z46" s="52"/>
    </row>
    <row r="47" spans="2:26" s="299" customFormat="1" ht="16.5" customHeight="1">
      <c r="B47" s="2712" t="s">
        <v>542</v>
      </c>
      <c r="C47" s="2712"/>
      <c r="D47" s="2712"/>
      <c r="E47" s="2712"/>
      <c r="F47" s="2712"/>
      <c r="G47" s="2712"/>
      <c r="H47" s="2712"/>
      <c r="I47" s="2712"/>
      <c r="J47" s="2712"/>
      <c r="K47" s="2712"/>
      <c r="L47" s="2712"/>
      <c r="M47" s="2712"/>
      <c r="N47" s="2712"/>
      <c r="O47" s="2712"/>
      <c r="P47" s="2712"/>
      <c r="Q47" s="58"/>
      <c r="R47" s="58"/>
      <c r="S47" s="58"/>
      <c r="T47" s="59"/>
      <c r="U47" s="59"/>
      <c r="V47" s="55"/>
      <c r="W47" s="55"/>
      <c r="X47" s="55"/>
      <c r="Y47" s="55"/>
      <c r="Z47" s="55"/>
    </row>
    <row r="48" spans="2:26" s="299" customFormat="1" ht="18" customHeight="1">
      <c r="B48" s="504"/>
      <c r="C48" s="504"/>
      <c r="D48" s="504"/>
      <c r="E48" s="504"/>
      <c r="F48" s="504"/>
      <c r="G48" s="504"/>
      <c r="H48" s="504"/>
      <c r="I48" s="504"/>
      <c r="J48" s="504"/>
      <c r="K48" s="504"/>
      <c r="L48" s="504"/>
      <c r="M48" s="504"/>
      <c r="N48" s="504"/>
      <c r="O48" s="504"/>
      <c r="P48" s="504"/>
      <c r="Q48" s="58"/>
      <c r="R48" s="58"/>
      <c r="S48" s="58"/>
      <c r="T48" s="59"/>
      <c r="U48" s="59"/>
      <c r="V48" s="55"/>
      <c r="W48" s="55"/>
      <c r="X48" s="55"/>
      <c r="Y48" s="55"/>
      <c r="Z48" s="55"/>
    </row>
    <row r="49" spans="1:25" s="63" customFormat="1" ht="16.5" customHeight="1">
      <c r="A49" s="46"/>
      <c r="B49" s="324" t="s">
        <v>3</v>
      </c>
      <c r="J49" s="325"/>
      <c r="K49" s="325"/>
      <c r="L49" s="325"/>
      <c r="M49" s="326"/>
      <c r="N49" s="325"/>
      <c r="O49" s="327"/>
      <c r="P49" s="77"/>
      <c r="Q49" s="77"/>
      <c r="R49" s="77"/>
      <c r="S49" s="77"/>
      <c r="T49" s="328"/>
      <c r="U49" s="328"/>
      <c r="V49" s="60"/>
      <c r="W49" s="60"/>
      <c r="X49" s="78"/>
      <c r="Y49" s="78"/>
    </row>
    <row r="50" spans="1:26" s="61" customFormat="1" ht="15" customHeight="1">
      <c r="A50" s="329"/>
      <c r="B50" s="330"/>
      <c r="C50" s="331"/>
      <c r="D50" s="331"/>
      <c r="E50" s="109"/>
      <c r="F50" s="109"/>
      <c r="G50" s="109" t="s">
        <v>41</v>
      </c>
      <c r="H50" s="332"/>
      <c r="I50" s="109"/>
      <c r="J50" s="332"/>
      <c r="K50" s="109"/>
      <c r="L50" s="332"/>
      <c r="M50" s="109"/>
      <c r="N50" s="109"/>
      <c r="O50" s="332"/>
      <c r="P50" s="109" t="s">
        <v>9</v>
      </c>
      <c r="Q50" s="332"/>
      <c r="R50" s="109"/>
      <c r="S50" s="332"/>
      <c r="T50" s="109" t="s">
        <v>11</v>
      </c>
      <c r="U50" s="332"/>
      <c r="V50" s="109" t="s">
        <v>263</v>
      </c>
      <c r="W50" s="332"/>
      <c r="X50" s="109"/>
      <c r="Y50" s="109"/>
      <c r="Z50" s="333"/>
    </row>
    <row r="51" spans="2:26" s="18" customFormat="1" ht="17.25" customHeight="1">
      <c r="B51" s="330"/>
      <c r="C51" s="331"/>
      <c r="D51" s="331"/>
      <c r="E51" s="109" t="s">
        <v>4</v>
      </c>
      <c r="F51" s="109"/>
      <c r="G51" s="109" t="s">
        <v>1146</v>
      </c>
      <c r="H51" s="334"/>
      <c r="I51" s="109" t="s">
        <v>5</v>
      </c>
      <c r="J51" s="334"/>
      <c r="K51" s="109" t="s">
        <v>6</v>
      </c>
      <c r="L51" s="109" t="s">
        <v>7</v>
      </c>
      <c r="M51" s="109"/>
      <c r="N51" s="109" t="s">
        <v>8</v>
      </c>
      <c r="O51" s="334"/>
      <c r="P51" s="612" t="s">
        <v>594</v>
      </c>
      <c r="Q51" s="334"/>
      <c r="R51" s="109" t="s">
        <v>10</v>
      </c>
      <c r="S51" s="334"/>
      <c r="T51" s="612" t="s">
        <v>594</v>
      </c>
      <c r="U51" s="334"/>
      <c r="V51" s="109" t="s">
        <v>595</v>
      </c>
      <c r="W51" s="334"/>
      <c r="X51" s="109" t="s">
        <v>12</v>
      </c>
      <c r="Y51" s="334"/>
      <c r="Z51" s="109" t="s">
        <v>13</v>
      </c>
    </row>
    <row r="52" spans="2:26" s="87" customFormat="1" ht="15">
      <c r="B52" s="481" t="s">
        <v>1457</v>
      </c>
      <c r="C52" s="66"/>
      <c r="D52" s="66"/>
      <c r="E52" s="337" t="s">
        <v>725</v>
      </c>
      <c r="F52" s="337"/>
      <c r="G52" s="337" t="s">
        <v>725</v>
      </c>
      <c r="H52" s="338"/>
      <c r="I52" s="337" t="s">
        <v>725</v>
      </c>
      <c r="J52" s="338"/>
      <c r="K52" s="337" t="s">
        <v>725</v>
      </c>
      <c r="L52" s="337" t="s">
        <v>725</v>
      </c>
      <c r="M52" s="337"/>
      <c r="N52" s="337" t="s">
        <v>725</v>
      </c>
      <c r="O52" s="338"/>
      <c r="P52" s="337" t="s">
        <v>725</v>
      </c>
      <c r="Q52" s="338"/>
      <c r="R52" s="337" t="s">
        <v>725</v>
      </c>
      <c r="S52" s="338"/>
      <c r="T52" s="337" t="s">
        <v>725</v>
      </c>
      <c r="U52" s="338"/>
      <c r="V52" s="337" t="s">
        <v>725</v>
      </c>
      <c r="W52" s="338"/>
      <c r="X52" s="337" t="s">
        <v>725</v>
      </c>
      <c r="Y52" s="338"/>
      <c r="Z52" s="337" t="s">
        <v>725</v>
      </c>
    </row>
    <row r="53" spans="2:22" s="87" customFormat="1" ht="15">
      <c r="B53" s="339" t="s">
        <v>1088</v>
      </c>
      <c r="C53" s="340"/>
      <c r="D53" s="340"/>
      <c r="V53" s="406"/>
    </row>
    <row r="54" spans="2:26" s="87" customFormat="1" ht="14.25">
      <c r="B54" s="341" t="s">
        <v>662</v>
      </c>
      <c r="C54" s="342"/>
      <c r="D54" s="342"/>
      <c r="E54" s="737">
        <v>11.75</v>
      </c>
      <c r="F54" s="737"/>
      <c r="G54" s="738">
        <v>3.8</v>
      </c>
      <c r="H54" s="737"/>
      <c r="I54" s="737">
        <v>14.25</v>
      </c>
      <c r="J54" s="737"/>
      <c r="K54" s="737">
        <v>15.25</v>
      </c>
      <c r="L54" s="737">
        <v>4.8</v>
      </c>
      <c r="M54" s="737"/>
      <c r="N54" s="737">
        <v>8.2</v>
      </c>
      <c r="O54" s="737"/>
      <c r="P54" s="737">
        <v>9.1</v>
      </c>
      <c r="Q54" s="737"/>
      <c r="R54" s="737">
        <v>15.75</v>
      </c>
      <c r="S54" s="737"/>
      <c r="T54" s="737">
        <v>6.15</v>
      </c>
      <c r="U54" s="737"/>
      <c r="V54" s="737">
        <v>9.1</v>
      </c>
      <c r="W54" s="737"/>
      <c r="X54" s="739">
        <v>13</v>
      </c>
      <c r="Y54" s="737"/>
      <c r="Z54" s="737">
        <v>16.75</v>
      </c>
    </row>
    <row r="55" spans="2:26" s="87" customFormat="1" ht="15" customHeight="1">
      <c r="B55" s="341" t="s">
        <v>537</v>
      </c>
      <c r="C55" s="342"/>
      <c r="D55" s="342"/>
      <c r="E55" s="737">
        <v>11.75</v>
      </c>
      <c r="F55" s="737"/>
      <c r="G55" s="740">
        <v>3.9</v>
      </c>
      <c r="H55" s="737"/>
      <c r="I55" s="737">
        <v>14.25</v>
      </c>
      <c r="J55" s="737"/>
      <c r="K55" s="737">
        <v>15.25</v>
      </c>
      <c r="L55" s="737">
        <v>4.8</v>
      </c>
      <c r="M55" s="737"/>
      <c r="N55" s="737">
        <v>8.2</v>
      </c>
      <c r="O55" s="737"/>
      <c r="P55" s="739">
        <v>9</v>
      </c>
      <c r="Q55" s="737"/>
      <c r="R55" s="737">
        <v>15.75</v>
      </c>
      <c r="S55" s="737"/>
      <c r="T55" s="737">
        <v>6.85</v>
      </c>
      <c r="U55" s="737"/>
      <c r="V55" s="737">
        <v>9.7</v>
      </c>
      <c r="W55" s="737"/>
      <c r="X55" s="739">
        <v>13</v>
      </c>
      <c r="Y55" s="737"/>
      <c r="Z55" s="737">
        <v>16.75</v>
      </c>
    </row>
    <row r="56" spans="2:26" s="18" customFormat="1" ht="15" customHeight="1">
      <c r="B56" s="339" t="s">
        <v>266</v>
      </c>
      <c r="C56" s="343"/>
      <c r="D56" s="344"/>
      <c r="E56" s="737"/>
      <c r="F56" s="737"/>
      <c r="G56" s="737"/>
      <c r="H56" s="737"/>
      <c r="I56" s="737"/>
      <c r="J56" s="737"/>
      <c r="K56" s="738"/>
      <c r="L56" s="737"/>
      <c r="M56" s="737"/>
      <c r="N56" s="737"/>
      <c r="O56" s="737"/>
      <c r="P56" s="737"/>
      <c r="Q56" s="737"/>
      <c r="R56" s="737"/>
      <c r="S56" s="737"/>
      <c r="T56" s="737"/>
      <c r="U56" s="737"/>
      <c r="V56" s="737"/>
      <c r="W56" s="737"/>
      <c r="X56" s="737"/>
      <c r="Y56" s="737"/>
      <c r="Z56" s="737"/>
    </row>
    <row r="57" spans="2:26" s="89" customFormat="1" ht="12" customHeight="1">
      <c r="B57" s="341" t="s">
        <v>267</v>
      </c>
      <c r="C57" s="342"/>
      <c r="D57" s="342"/>
      <c r="E57" s="739">
        <v>4</v>
      </c>
      <c r="F57" s="737"/>
      <c r="G57" s="737">
        <v>2.25</v>
      </c>
      <c r="H57" s="737"/>
      <c r="I57" s="739">
        <v>5</v>
      </c>
      <c r="J57" s="737"/>
      <c r="K57" s="739">
        <v>6</v>
      </c>
      <c r="L57" s="739">
        <v>0.7</v>
      </c>
      <c r="M57" s="737"/>
      <c r="N57" s="737">
        <v>2.75</v>
      </c>
      <c r="O57" s="737"/>
      <c r="P57" s="737">
        <v>2.75</v>
      </c>
      <c r="Q57" s="737"/>
      <c r="R57" s="739">
        <v>5</v>
      </c>
      <c r="S57" s="737"/>
      <c r="T57" s="737">
        <v>1.75</v>
      </c>
      <c r="U57" s="737"/>
      <c r="V57" s="737">
        <v>2.25</v>
      </c>
      <c r="W57" s="737"/>
      <c r="X57" s="739">
        <v>3</v>
      </c>
      <c r="Y57" s="739"/>
      <c r="Z57" s="739">
        <v>6</v>
      </c>
    </row>
    <row r="58" spans="2:26" s="87" customFormat="1" ht="18" customHeight="1">
      <c r="B58" s="2709" t="s">
        <v>1477</v>
      </c>
      <c r="C58" s="2709"/>
      <c r="D58" s="2709"/>
      <c r="E58" s="1463">
        <v>8.25</v>
      </c>
      <c r="F58" s="741"/>
      <c r="G58" s="741">
        <v>2.3</v>
      </c>
      <c r="H58" s="741"/>
      <c r="I58" s="741">
        <v>9.25</v>
      </c>
      <c r="J58" s="741"/>
      <c r="K58" s="741">
        <v>10.25</v>
      </c>
      <c r="L58" s="742">
        <v>1.6</v>
      </c>
      <c r="M58" s="742"/>
      <c r="N58" s="741">
        <v>4.3</v>
      </c>
      <c r="O58" s="741"/>
      <c r="P58" s="741">
        <v>6.5</v>
      </c>
      <c r="Q58" s="741"/>
      <c r="R58" s="741">
        <v>9.25</v>
      </c>
      <c r="S58" s="741"/>
      <c r="T58" s="741">
        <v>4.25</v>
      </c>
      <c r="U58" s="741"/>
      <c r="V58" s="741">
        <v>5.5</v>
      </c>
      <c r="W58" s="741"/>
      <c r="X58" s="741">
        <v>6.75</v>
      </c>
      <c r="Y58" s="741"/>
      <c r="Z58" s="741">
        <v>10.25</v>
      </c>
    </row>
    <row r="59" spans="2:26" s="87" customFormat="1" ht="28.5" customHeight="1">
      <c r="B59" s="346"/>
      <c r="C59" s="335"/>
      <c r="D59" s="347"/>
      <c r="E59" s="335"/>
      <c r="F59" s="335"/>
      <c r="G59" s="347"/>
      <c r="H59" s="347"/>
      <c r="I59" s="347"/>
      <c r="J59" s="347"/>
      <c r="K59" s="347"/>
      <c r="L59" s="347"/>
      <c r="M59" s="347"/>
      <c r="N59" s="347"/>
      <c r="O59" s="347"/>
      <c r="P59" s="347"/>
      <c r="Q59" s="347"/>
      <c r="R59" s="347"/>
      <c r="S59" s="347"/>
      <c r="T59" s="347"/>
      <c r="U59" s="347"/>
      <c r="V59" s="347"/>
      <c r="W59" s="347"/>
      <c r="X59" s="347"/>
      <c r="Y59" s="347"/>
      <c r="Z59" s="347"/>
    </row>
    <row r="60" spans="2:26" s="93" customFormat="1" ht="15" customHeight="1">
      <c r="B60" s="111"/>
      <c r="C60" s="349"/>
      <c r="D60" s="348"/>
      <c r="E60" s="348"/>
      <c r="F60" s="348"/>
      <c r="G60" s="348" t="s">
        <v>41</v>
      </c>
      <c r="H60" s="332"/>
      <c r="I60" s="348"/>
      <c r="J60" s="332"/>
      <c r="K60" s="348"/>
      <c r="L60" s="348"/>
      <c r="M60" s="348"/>
      <c r="N60" s="348"/>
      <c r="O60" s="332"/>
      <c r="P60" s="348" t="s">
        <v>9</v>
      </c>
      <c r="Q60" s="332"/>
      <c r="R60" s="348"/>
      <c r="S60" s="332"/>
      <c r="T60" s="348" t="s">
        <v>11</v>
      </c>
      <c r="U60" s="332"/>
      <c r="V60" s="348" t="s">
        <v>263</v>
      </c>
      <c r="W60" s="332"/>
      <c r="X60" s="348"/>
      <c r="Y60" s="332"/>
      <c r="Z60" s="348"/>
    </row>
    <row r="61" spans="2:26" s="93" customFormat="1" ht="15.75" customHeight="1">
      <c r="B61" s="111"/>
      <c r="C61" s="349"/>
      <c r="D61" s="349"/>
      <c r="E61" s="348" t="s">
        <v>4</v>
      </c>
      <c r="F61" s="348"/>
      <c r="G61" s="348" t="s">
        <v>1146</v>
      </c>
      <c r="H61" s="332"/>
      <c r="I61" s="348" t="s">
        <v>5</v>
      </c>
      <c r="J61" s="332"/>
      <c r="K61" s="348" t="s">
        <v>6</v>
      </c>
      <c r="L61" s="348" t="s">
        <v>7</v>
      </c>
      <c r="M61" s="348"/>
      <c r="N61" s="348" t="s">
        <v>8</v>
      </c>
      <c r="O61" s="332"/>
      <c r="P61" s="613" t="s">
        <v>594</v>
      </c>
      <c r="Q61" s="332"/>
      <c r="R61" s="348" t="s">
        <v>10</v>
      </c>
      <c r="S61" s="332"/>
      <c r="T61" s="614" t="s">
        <v>594</v>
      </c>
      <c r="U61" s="615"/>
      <c r="V61" s="616" t="s">
        <v>595</v>
      </c>
      <c r="W61" s="332"/>
      <c r="X61" s="348" t="s">
        <v>12</v>
      </c>
      <c r="Y61" s="332"/>
      <c r="Z61" s="348" t="s">
        <v>13</v>
      </c>
    </row>
    <row r="62" spans="2:26" s="93" customFormat="1" ht="13.5" customHeight="1">
      <c r="B62" s="350" t="s">
        <v>519</v>
      </c>
      <c r="C62" s="351"/>
      <c r="D62" s="351"/>
      <c r="E62" s="351" t="s">
        <v>725</v>
      </c>
      <c r="F62" s="351"/>
      <c r="G62" s="351" t="s">
        <v>725</v>
      </c>
      <c r="H62" s="345"/>
      <c r="I62" s="351" t="s">
        <v>725</v>
      </c>
      <c r="J62" s="345"/>
      <c r="K62" s="351" t="s">
        <v>725</v>
      </c>
      <c r="L62" s="351" t="s">
        <v>725</v>
      </c>
      <c r="M62" s="351"/>
      <c r="N62" s="351" t="s">
        <v>725</v>
      </c>
      <c r="O62" s="345"/>
      <c r="P62" s="351" t="s">
        <v>725</v>
      </c>
      <c r="Q62" s="345"/>
      <c r="R62" s="351" t="s">
        <v>725</v>
      </c>
      <c r="S62" s="345"/>
      <c r="T62" s="351" t="s">
        <v>725</v>
      </c>
      <c r="U62" s="345"/>
      <c r="V62" s="351" t="s">
        <v>725</v>
      </c>
      <c r="W62" s="345"/>
      <c r="X62" s="351" t="s">
        <v>725</v>
      </c>
      <c r="Y62" s="345"/>
      <c r="Z62" s="351" t="s">
        <v>725</v>
      </c>
    </row>
    <row r="63" spans="2:26" s="93" customFormat="1" ht="12.75" customHeight="1">
      <c r="B63" s="339" t="s">
        <v>1088</v>
      </c>
      <c r="C63" s="352"/>
      <c r="D63" s="352"/>
      <c r="E63" s="352"/>
      <c r="F63" s="352"/>
      <c r="G63" s="352"/>
      <c r="H63" s="339"/>
      <c r="I63" s="352"/>
      <c r="J63" s="339"/>
      <c r="K63" s="352"/>
      <c r="L63" s="352"/>
      <c r="M63" s="352"/>
      <c r="N63" s="352"/>
      <c r="O63" s="339"/>
      <c r="P63" s="352"/>
      <c r="Q63" s="339"/>
      <c r="R63" s="352"/>
      <c r="S63" s="339"/>
      <c r="T63" s="352"/>
      <c r="U63" s="339"/>
      <c r="V63" s="352"/>
      <c r="W63" s="339"/>
      <c r="X63" s="352"/>
      <c r="Y63" s="339"/>
      <c r="Z63" s="352"/>
    </row>
    <row r="64" spans="2:26" s="93" customFormat="1" ht="18.75" customHeight="1">
      <c r="B64" s="341" t="s">
        <v>662</v>
      </c>
      <c r="C64" s="354"/>
      <c r="D64" s="353"/>
      <c r="E64" s="87">
        <v>11.75</v>
      </c>
      <c r="F64" s="87"/>
      <c r="G64" s="895">
        <v>5.7</v>
      </c>
      <c r="H64" s="87"/>
      <c r="I64" s="87">
        <v>15.75</v>
      </c>
      <c r="J64" s="87"/>
      <c r="K64" s="87">
        <v>16.75</v>
      </c>
      <c r="L64" s="87">
        <v>5.1</v>
      </c>
      <c r="M64" s="87"/>
      <c r="N64" s="87">
        <v>9.7</v>
      </c>
      <c r="O64" s="87"/>
      <c r="P64" s="87">
        <v>9.3</v>
      </c>
      <c r="Q64" s="87"/>
      <c r="R64" s="87">
        <v>15.75</v>
      </c>
      <c r="S64" s="87"/>
      <c r="T64" s="87">
        <v>6.4</v>
      </c>
      <c r="U64" s="87"/>
      <c r="V64" s="87">
        <v>9.1</v>
      </c>
      <c r="W64" s="87"/>
      <c r="X64" s="896">
        <v>13</v>
      </c>
      <c r="Y64" s="87"/>
      <c r="Z64" s="87">
        <v>16.75</v>
      </c>
    </row>
    <row r="65" spans="2:26" s="93" customFormat="1" ht="15" customHeight="1">
      <c r="B65" s="341" t="s">
        <v>537</v>
      </c>
      <c r="C65" s="354"/>
      <c r="D65" s="353"/>
      <c r="E65" s="87">
        <v>11.75</v>
      </c>
      <c r="F65" s="87"/>
      <c r="G65" s="897">
        <v>6</v>
      </c>
      <c r="H65" s="87"/>
      <c r="I65" s="87">
        <v>15.75</v>
      </c>
      <c r="J65" s="87"/>
      <c r="K65" s="87">
        <v>16.75</v>
      </c>
      <c r="L65" s="87">
        <v>5.1</v>
      </c>
      <c r="M65" s="87"/>
      <c r="N65" s="87">
        <v>9.7</v>
      </c>
      <c r="O65" s="87"/>
      <c r="P65" s="87">
        <v>9.1</v>
      </c>
      <c r="Q65" s="87"/>
      <c r="R65" s="87">
        <v>15.75</v>
      </c>
      <c r="S65" s="87"/>
      <c r="T65" s="87">
        <v>6.8</v>
      </c>
      <c r="U65" s="87"/>
      <c r="V65" s="87">
        <v>9.8</v>
      </c>
      <c r="W65" s="87"/>
      <c r="X65" s="896">
        <v>13</v>
      </c>
      <c r="Y65" s="87"/>
      <c r="Z65" s="87">
        <v>16.75</v>
      </c>
    </row>
    <row r="66" spans="2:26" s="93" customFormat="1" ht="16.5" customHeight="1">
      <c r="B66" s="339" t="s">
        <v>266</v>
      </c>
      <c r="C66" s="354"/>
      <c r="D66" s="352"/>
      <c r="E66" s="87"/>
      <c r="F66" s="87"/>
      <c r="G66" s="87"/>
      <c r="H66" s="87"/>
      <c r="I66" s="87"/>
      <c r="J66" s="87"/>
      <c r="K66" s="895"/>
      <c r="L66" s="87"/>
      <c r="M66" s="87"/>
      <c r="N66" s="87"/>
      <c r="O66" s="87"/>
      <c r="P66" s="87"/>
      <c r="Q66" s="87"/>
      <c r="R66" s="87"/>
      <c r="S66" s="87"/>
      <c r="T66" s="87"/>
      <c r="U66" s="87"/>
      <c r="V66" s="87"/>
      <c r="W66" s="87"/>
      <c r="X66" s="87"/>
      <c r="Y66" s="87"/>
      <c r="Z66" s="87"/>
    </row>
    <row r="67" spans="2:26" s="93" customFormat="1" ht="18">
      <c r="B67" s="341" t="s">
        <v>267</v>
      </c>
      <c r="C67" s="354"/>
      <c r="D67" s="355"/>
      <c r="E67" s="896">
        <v>4</v>
      </c>
      <c r="F67" s="87"/>
      <c r="G67" s="87">
        <v>2.25</v>
      </c>
      <c r="H67" s="87"/>
      <c r="I67" s="896">
        <v>5</v>
      </c>
      <c r="J67" s="87"/>
      <c r="K67" s="896">
        <v>6</v>
      </c>
      <c r="L67" s="896">
        <v>0</v>
      </c>
      <c r="M67" s="87"/>
      <c r="N67" s="87">
        <v>2.75</v>
      </c>
      <c r="O67" s="87"/>
      <c r="P67" s="87">
        <v>2.75</v>
      </c>
      <c r="Q67" s="87"/>
      <c r="R67" s="896">
        <v>5</v>
      </c>
      <c r="S67" s="87"/>
      <c r="T67" s="87">
        <v>1.75</v>
      </c>
      <c r="U67" s="87"/>
      <c r="V67" s="87">
        <v>2.25</v>
      </c>
      <c r="W67" s="87"/>
      <c r="X67" s="896">
        <v>3</v>
      </c>
      <c r="Y67" s="896"/>
      <c r="Z67" s="896">
        <v>6</v>
      </c>
    </row>
    <row r="68" spans="2:26" s="93" customFormat="1" ht="18" customHeight="1">
      <c r="B68" s="2722" t="s">
        <v>1477</v>
      </c>
      <c r="C68" s="2723"/>
      <c r="D68" s="2723"/>
      <c r="E68" s="898">
        <v>8.25</v>
      </c>
      <c r="F68" s="898"/>
      <c r="G68" s="898">
        <v>4.1</v>
      </c>
      <c r="H68" s="898"/>
      <c r="I68" s="898">
        <v>9.25</v>
      </c>
      <c r="J68" s="898"/>
      <c r="K68" s="898">
        <v>10.25</v>
      </c>
      <c r="L68" s="899">
        <v>2</v>
      </c>
      <c r="M68" s="899"/>
      <c r="N68" s="898">
        <v>5.8</v>
      </c>
      <c r="O68" s="898"/>
      <c r="P68" s="898">
        <v>6.5</v>
      </c>
      <c r="Q68" s="898"/>
      <c r="R68" s="898">
        <v>9.25</v>
      </c>
      <c r="S68" s="898"/>
      <c r="T68" s="898">
        <v>4.25</v>
      </c>
      <c r="U68" s="898"/>
      <c r="V68" s="898">
        <v>5.5</v>
      </c>
      <c r="W68" s="898"/>
      <c r="X68" s="898">
        <v>6.75</v>
      </c>
      <c r="Y68" s="898"/>
      <c r="Z68" s="898">
        <v>10.25</v>
      </c>
    </row>
    <row r="69" spans="2:26" s="93" customFormat="1" ht="33" customHeight="1">
      <c r="B69" s="137"/>
      <c r="C69" s="137"/>
      <c r="D69" s="137"/>
      <c r="E69" s="137"/>
      <c r="F69" s="137"/>
      <c r="G69" s="137"/>
      <c r="H69" s="137"/>
      <c r="I69" s="137"/>
      <c r="J69" s="137"/>
      <c r="K69" s="137"/>
      <c r="L69" s="40"/>
      <c r="M69" s="40"/>
      <c r="N69" s="40"/>
      <c r="O69" s="40"/>
      <c r="P69" s="40"/>
      <c r="Q69" s="40"/>
      <c r="R69" s="40"/>
      <c r="S69" s="40"/>
      <c r="T69" s="40"/>
      <c r="U69" s="40"/>
      <c r="V69" s="40"/>
      <c r="W69" s="40"/>
      <c r="X69" s="40"/>
      <c r="Y69" s="40"/>
      <c r="Z69" s="40"/>
    </row>
    <row r="70" spans="2:26" s="93" customFormat="1" ht="15" customHeight="1">
      <c r="B70" s="111"/>
      <c r="C70" s="111"/>
      <c r="D70" s="336"/>
      <c r="E70" s="111"/>
      <c r="F70" s="111"/>
      <c r="G70" s="336"/>
      <c r="H70" s="111"/>
      <c r="I70" s="349"/>
      <c r="J70" s="349"/>
      <c r="K70" s="349"/>
      <c r="L70" s="111"/>
      <c r="M70" s="339"/>
      <c r="N70" s="111"/>
      <c r="O70" s="339"/>
      <c r="P70" s="111"/>
      <c r="Q70" s="339"/>
      <c r="R70" s="108"/>
      <c r="S70" s="108"/>
      <c r="T70" s="339"/>
      <c r="U70" s="339"/>
      <c r="V70" s="336" t="s">
        <v>269</v>
      </c>
      <c r="W70" s="339"/>
      <c r="X70" s="349"/>
      <c r="Y70" s="339"/>
      <c r="Z70" s="349" t="s">
        <v>269</v>
      </c>
    </row>
    <row r="71" spans="2:26" s="93" customFormat="1" ht="15" customHeight="1">
      <c r="B71" s="111"/>
      <c r="C71" s="111"/>
      <c r="D71" s="336"/>
      <c r="E71" s="111"/>
      <c r="F71" s="111"/>
      <c r="G71" s="336"/>
      <c r="H71" s="111"/>
      <c r="I71" s="349"/>
      <c r="J71" s="349"/>
      <c r="K71" s="349"/>
      <c r="L71" s="111"/>
      <c r="M71" s="339"/>
      <c r="N71" s="111"/>
      <c r="O71" s="339"/>
      <c r="P71" s="111"/>
      <c r="Q71" s="339"/>
      <c r="R71" s="357"/>
      <c r="S71" s="357"/>
      <c r="T71" s="357"/>
      <c r="U71" s="357"/>
      <c r="V71" s="336" t="s">
        <v>268</v>
      </c>
      <c r="W71" s="357"/>
      <c r="X71" s="349"/>
      <c r="Y71" s="357"/>
      <c r="Z71" s="349" t="s">
        <v>268</v>
      </c>
    </row>
    <row r="72" spans="2:26" s="93" customFormat="1" ht="15" customHeight="1">
      <c r="B72" s="111"/>
      <c r="C72" s="111"/>
      <c r="D72" s="336"/>
      <c r="E72" s="111"/>
      <c r="F72" s="111"/>
      <c r="G72" s="336"/>
      <c r="H72" s="111"/>
      <c r="I72" s="349"/>
      <c r="J72" s="349"/>
      <c r="K72" s="349"/>
      <c r="L72" s="111"/>
      <c r="M72" s="339"/>
      <c r="N72" s="111"/>
      <c r="O72" s="339"/>
      <c r="P72" s="111"/>
      <c r="Q72" s="339"/>
      <c r="R72" s="108"/>
      <c r="S72" s="108"/>
      <c r="T72" s="339"/>
      <c r="U72" s="339"/>
      <c r="V72" s="336" t="s">
        <v>1458</v>
      </c>
      <c r="W72" s="339"/>
      <c r="X72" s="349"/>
      <c r="Y72" s="339"/>
      <c r="Z72" s="349" t="s">
        <v>820</v>
      </c>
    </row>
    <row r="73" spans="2:26" s="93" customFormat="1" ht="18">
      <c r="B73" s="350"/>
      <c r="C73" s="350"/>
      <c r="D73" s="337"/>
      <c r="E73" s="350"/>
      <c r="F73" s="350"/>
      <c r="G73" s="337"/>
      <c r="H73" s="350"/>
      <c r="I73" s="351"/>
      <c r="J73" s="351"/>
      <c r="K73" s="351"/>
      <c r="L73" s="350"/>
      <c r="M73" s="345"/>
      <c r="N73" s="350"/>
      <c r="O73" s="345"/>
      <c r="P73" s="350"/>
      <c r="Q73" s="345"/>
      <c r="R73" s="106"/>
      <c r="S73" s="106"/>
      <c r="T73" s="345"/>
      <c r="U73" s="345"/>
      <c r="V73" s="337" t="s">
        <v>725</v>
      </c>
      <c r="W73" s="345"/>
      <c r="X73" s="351"/>
      <c r="Y73" s="345"/>
      <c r="Z73" s="351" t="s">
        <v>725</v>
      </c>
    </row>
    <row r="74" spans="2:26" s="93" customFormat="1" ht="17.25" customHeight="1">
      <c r="B74" s="339" t="s">
        <v>1089</v>
      </c>
      <c r="C74" s="339"/>
      <c r="D74" s="324"/>
      <c r="E74" s="339"/>
      <c r="F74" s="339"/>
      <c r="G74" s="324"/>
      <c r="H74" s="339"/>
      <c r="I74" s="352"/>
      <c r="J74" s="352"/>
      <c r="K74" s="352"/>
      <c r="L74" s="339"/>
      <c r="M74" s="339"/>
      <c r="N74" s="339"/>
      <c r="O74" s="339"/>
      <c r="P74" s="339"/>
      <c r="Q74" s="339"/>
      <c r="R74" s="108"/>
      <c r="S74" s="108"/>
      <c r="T74" s="339"/>
      <c r="U74" s="339"/>
      <c r="V74" s="324"/>
      <c r="W74" s="339"/>
      <c r="X74" s="339"/>
      <c r="Y74" s="339"/>
      <c r="Z74" s="352"/>
    </row>
    <row r="75" spans="2:26" s="93" customFormat="1" ht="15.75" customHeight="1">
      <c r="B75" s="341" t="s">
        <v>662</v>
      </c>
      <c r="C75" s="339"/>
      <c r="D75" s="324"/>
      <c r="E75" s="339"/>
      <c r="F75" s="339"/>
      <c r="G75" s="324"/>
      <c r="H75" s="339"/>
      <c r="I75" s="352"/>
      <c r="J75" s="352"/>
      <c r="K75" s="354"/>
      <c r="L75" s="339"/>
      <c r="M75" s="339"/>
      <c r="N75" s="339"/>
      <c r="O75" s="339"/>
      <c r="P75" s="339"/>
      <c r="Q75" s="339"/>
      <c r="R75" s="357"/>
      <c r="S75" s="357"/>
      <c r="T75" s="357"/>
      <c r="U75" s="357"/>
      <c r="V75" s="340">
        <v>8.8</v>
      </c>
      <c r="W75" s="357"/>
      <c r="X75" s="352"/>
      <c r="Y75" s="357"/>
      <c r="Z75" s="352">
        <v>9.5</v>
      </c>
    </row>
    <row r="76" spans="2:26" s="93" customFormat="1" ht="21" customHeight="1">
      <c r="B76" s="358" t="s">
        <v>537</v>
      </c>
      <c r="C76" s="345"/>
      <c r="D76" s="359"/>
      <c r="E76" s="345"/>
      <c r="F76" s="345"/>
      <c r="G76" s="359"/>
      <c r="H76" s="345"/>
      <c r="I76" s="356"/>
      <c r="J76" s="356"/>
      <c r="K76" s="356"/>
      <c r="L76" s="345"/>
      <c r="M76" s="345"/>
      <c r="N76" s="345"/>
      <c r="O76" s="345"/>
      <c r="P76" s="345"/>
      <c r="Q76" s="345"/>
      <c r="R76" s="360"/>
      <c r="S76" s="360"/>
      <c r="T76" s="360"/>
      <c r="U76" s="360"/>
      <c r="V76" s="743">
        <v>7.8</v>
      </c>
      <c r="W76" s="360"/>
      <c r="X76" s="356"/>
      <c r="Y76" s="360"/>
      <c r="Z76" s="356">
        <v>8.7</v>
      </c>
    </row>
    <row r="77" spans="2:25" s="93" customFormat="1" ht="19.5" customHeight="1">
      <c r="B77" s="396" t="s">
        <v>1403</v>
      </c>
      <c r="C77" s="55"/>
      <c r="D77" s="55"/>
      <c r="E77" s="55"/>
      <c r="F77" s="55"/>
      <c r="G77" s="55"/>
      <c r="H77" s="55"/>
      <c r="I77" s="55"/>
      <c r="J77" s="55"/>
      <c r="K77" s="55"/>
      <c r="L77" s="55"/>
      <c r="M77" s="55"/>
      <c r="N77" s="55"/>
      <c r="O77" s="55"/>
      <c r="P77" s="49"/>
      <c r="Q77" s="49"/>
      <c r="R77" s="49"/>
      <c r="S77" s="49"/>
      <c r="T77" s="49"/>
      <c r="U77" s="49"/>
      <c r="W77" s="20"/>
      <c r="X77" s="20"/>
      <c r="Y77" s="20"/>
    </row>
    <row r="78" spans="2:26" s="93" customFormat="1" ht="19.5" customHeight="1">
      <c r="B78" s="2707" t="s">
        <v>520</v>
      </c>
      <c r="C78" s="2708"/>
      <c r="D78" s="2708"/>
      <c r="E78" s="2708"/>
      <c r="F78" s="2708"/>
      <c r="G78" s="2708"/>
      <c r="H78" s="2708"/>
      <c r="I78" s="2708"/>
      <c r="J78" s="2708"/>
      <c r="K78" s="2708"/>
      <c r="L78" s="2708"/>
      <c r="M78" s="55"/>
      <c r="N78" s="55"/>
      <c r="O78" s="55"/>
      <c r="P78" s="49"/>
      <c r="Q78" s="49"/>
      <c r="R78" s="49"/>
      <c r="S78" s="49"/>
      <c r="T78" s="49"/>
      <c r="U78" s="49"/>
      <c r="V78" s="49"/>
      <c r="W78" s="49"/>
      <c r="X78" s="49"/>
      <c r="Y78" s="49"/>
      <c r="Z78" s="49"/>
    </row>
    <row r="79" spans="2:26" s="55" customFormat="1" ht="39" customHeight="1">
      <c r="B79" s="55" t="s">
        <v>517</v>
      </c>
      <c r="C79" s="2701" t="s">
        <v>272</v>
      </c>
      <c r="D79" s="2688"/>
      <c r="E79" s="2688"/>
      <c r="F79" s="2688"/>
      <c r="G79" s="2688"/>
      <c r="H79" s="2688"/>
      <c r="I79" s="2688"/>
      <c r="J79" s="2688"/>
      <c r="K79" s="2688"/>
      <c r="L79" s="2688"/>
      <c r="M79" s="2688"/>
      <c r="N79" s="2688"/>
      <c r="O79" s="2688"/>
      <c r="P79" s="2688"/>
      <c r="Q79" s="2688"/>
      <c r="R79" s="2688"/>
      <c r="S79" s="2688"/>
      <c r="T79" s="2688"/>
      <c r="U79" s="2688"/>
      <c r="V79" s="2688"/>
      <c r="W79" s="2688"/>
      <c r="X79" s="2688"/>
      <c r="Y79" s="2688"/>
      <c r="Z79" s="2688"/>
    </row>
    <row r="80" spans="2:27" s="55" customFormat="1" ht="39" customHeight="1">
      <c r="B80" s="55" t="s">
        <v>518</v>
      </c>
      <c r="C80" s="2701" t="s">
        <v>617</v>
      </c>
      <c r="D80" s="2705"/>
      <c r="E80" s="2705"/>
      <c r="F80" s="2705"/>
      <c r="G80" s="2705"/>
      <c r="H80" s="2705"/>
      <c r="I80" s="2705"/>
      <c r="J80" s="2705"/>
      <c r="K80" s="2705"/>
      <c r="L80" s="2705"/>
      <c r="M80" s="2705"/>
      <c r="N80" s="2705"/>
      <c r="O80" s="2705"/>
      <c r="P80" s="2705"/>
      <c r="Q80" s="2705"/>
      <c r="R80" s="2705"/>
      <c r="S80" s="2705"/>
      <c r="T80" s="2705"/>
      <c r="U80" s="2705"/>
      <c r="V80" s="2705"/>
      <c r="W80" s="2705"/>
      <c r="X80" s="2705"/>
      <c r="Y80" s="2705"/>
      <c r="Z80" s="2705"/>
      <c r="AA80" s="315"/>
    </row>
    <row r="81" spans="3:27" s="55" customFormat="1" ht="60" customHeight="1">
      <c r="C81" s="2701" t="s">
        <v>1508</v>
      </c>
      <c r="D81" s="2701"/>
      <c r="E81" s="2701"/>
      <c r="F81" s="2701"/>
      <c r="G81" s="2701"/>
      <c r="H81" s="2701"/>
      <c r="I81" s="2701"/>
      <c r="J81" s="2701"/>
      <c r="K81" s="2701"/>
      <c r="L81" s="2701"/>
      <c r="M81" s="2701"/>
      <c r="N81" s="2701"/>
      <c r="O81" s="2701"/>
      <c r="P81" s="2701"/>
      <c r="Q81" s="2701"/>
      <c r="R81" s="2701"/>
      <c r="S81" s="2701"/>
      <c r="T81" s="2701"/>
      <c r="U81" s="2701"/>
      <c r="V81" s="2701"/>
      <c r="W81" s="2701"/>
      <c r="X81" s="2701"/>
      <c r="Y81" s="2701"/>
      <c r="Z81" s="2701"/>
      <c r="AA81" s="315"/>
    </row>
    <row r="82" spans="3:27" s="55" customFormat="1" ht="85.5" customHeight="1">
      <c r="C82" s="2701" t="s">
        <v>1723</v>
      </c>
      <c r="D82" s="2701"/>
      <c r="E82" s="2701"/>
      <c r="F82" s="2701"/>
      <c r="G82" s="2701"/>
      <c r="H82" s="2701"/>
      <c r="I82" s="2701"/>
      <c r="J82" s="2701"/>
      <c r="K82" s="2701"/>
      <c r="L82" s="2701"/>
      <c r="M82" s="2701"/>
      <c r="N82" s="2701"/>
      <c r="O82" s="2701"/>
      <c r="P82" s="2701"/>
      <c r="Q82" s="2701"/>
      <c r="R82" s="2701"/>
      <c r="S82" s="2701"/>
      <c r="T82" s="2701"/>
      <c r="U82" s="2701"/>
      <c r="V82" s="2701"/>
      <c r="W82" s="2701"/>
      <c r="X82" s="2701"/>
      <c r="Y82" s="2701"/>
      <c r="Z82" s="2701"/>
      <c r="AA82" s="315"/>
    </row>
    <row r="83" spans="3:27" s="55" customFormat="1" ht="96" customHeight="1">
      <c r="C83" s="2701" t="s">
        <v>1572</v>
      </c>
      <c r="D83" s="2701"/>
      <c r="E83" s="2701"/>
      <c r="F83" s="2701"/>
      <c r="G83" s="2701"/>
      <c r="H83" s="2701"/>
      <c r="I83" s="2701"/>
      <c r="J83" s="2701"/>
      <c r="K83" s="2701"/>
      <c r="L83" s="2701"/>
      <c r="M83" s="2701"/>
      <c r="N83" s="2701"/>
      <c r="O83" s="2701"/>
      <c r="P83" s="2701"/>
      <c r="Q83" s="2701"/>
      <c r="R83" s="2701"/>
      <c r="S83" s="2701"/>
      <c r="T83" s="2701"/>
      <c r="U83" s="2701"/>
      <c r="V83" s="2701"/>
      <c r="W83" s="2701"/>
      <c r="X83" s="2701"/>
      <c r="Y83" s="2701"/>
      <c r="Z83" s="2701"/>
      <c r="AA83" s="315"/>
    </row>
    <row r="84" spans="3:27" s="55" customFormat="1" ht="24" customHeight="1">
      <c r="C84" s="2701" t="s">
        <v>1033</v>
      </c>
      <c r="D84" s="2701"/>
      <c r="E84" s="2701"/>
      <c r="F84" s="2701"/>
      <c r="G84" s="2701"/>
      <c r="H84" s="2701"/>
      <c r="I84" s="2701"/>
      <c r="J84" s="2701"/>
      <c r="K84" s="2701"/>
      <c r="L84" s="2701"/>
      <c r="M84" s="2701"/>
      <c r="N84" s="2701"/>
      <c r="O84" s="2701"/>
      <c r="P84" s="2701"/>
      <c r="Q84" s="2701"/>
      <c r="R84" s="2701"/>
      <c r="S84" s="2701"/>
      <c r="T84" s="2701"/>
      <c r="U84" s="2701"/>
      <c r="V84" s="2701"/>
      <c r="W84" s="2701"/>
      <c r="X84" s="2701"/>
      <c r="Y84" s="2701"/>
      <c r="Z84" s="2701"/>
      <c r="AA84" s="315"/>
    </row>
    <row r="85" spans="3:27" s="55" customFormat="1" ht="39" customHeight="1">
      <c r="C85" s="2701" t="s">
        <v>1674</v>
      </c>
      <c r="D85" s="2701"/>
      <c r="E85" s="2701"/>
      <c r="F85" s="2701"/>
      <c r="G85" s="2701"/>
      <c r="H85" s="2701"/>
      <c r="I85" s="2701"/>
      <c r="J85" s="2701"/>
      <c r="K85" s="2701"/>
      <c r="L85" s="2701"/>
      <c r="M85" s="2701"/>
      <c r="N85" s="2701"/>
      <c r="O85" s="2701"/>
      <c r="P85" s="2701"/>
      <c r="Q85" s="2701"/>
      <c r="R85" s="2701"/>
      <c r="S85" s="2701"/>
      <c r="T85" s="2701"/>
      <c r="U85" s="2701"/>
      <c r="V85" s="2701"/>
      <c r="W85" s="2701"/>
      <c r="X85" s="2701"/>
      <c r="Y85" s="2701"/>
      <c r="Z85" s="2701"/>
      <c r="AA85" s="315"/>
    </row>
    <row r="86" spans="2:26" s="55" customFormat="1" ht="27" customHeight="1">
      <c r="B86" s="55" t="s">
        <v>1461</v>
      </c>
      <c r="C86" s="2706" t="s">
        <v>1389</v>
      </c>
      <c r="D86" s="2706"/>
      <c r="E86" s="2706"/>
      <c r="F86" s="2706"/>
      <c r="G86" s="2706"/>
      <c r="H86" s="2706"/>
      <c r="I86" s="2706"/>
      <c r="J86" s="2706"/>
      <c r="K86" s="2706"/>
      <c r="L86" s="2706"/>
      <c r="M86" s="2706"/>
      <c r="N86" s="2706"/>
      <c r="O86" s="2706"/>
      <c r="P86" s="2706"/>
      <c r="Q86" s="2706"/>
      <c r="R86" s="2706"/>
      <c r="S86" s="2706"/>
      <c r="T86" s="2706"/>
      <c r="U86" s="2706"/>
      <c r="V86" s="2706"/>
      <c r="W86" s="2706"/>
      <c r="X86" s="2706"/>
      <c r="Y86" s="2706"/>
      <c r="Z86" s="2706"/>
    </row>
    <row r="87" spans="2:26" s="55" customFormat="1" ht="21" customHeight="1">
      <c r="B87" s="55" t="s">
        <v>873</v>
      </c>
      <c r="C87" s="2706" t="s">
        <v>523</v>
      </c>
      <c r="D87" s="2706"/>
      <c r="E87" s="2706"/>
      <c r="F87" s="2706"/>
      <c r="G87" s="2706"/>
      <c r="H87" s="2706"/>
      <c r="I87" s="2706"/>
      <c r="J87" s="2706"/>
      <c r="K87" s="2706"/>
      <c r="L87" s="2706"/>
      <c r="M87" s="2706"/>
      <c r="N87" s="2706"/>
      <c r="O87" s="2706"/>
      <c r="P87" s="2706"/>
      <c r="Q87" s="2706"/>
      <c r="R87" s="2706"/>
      <c r="S87" s="2706"/>
      <c r="T87" s="2706"/>
      <c r="U87" s="2706"/>
      <c r="V87" s="2706"/>
      <c r="W87" s="2706"/>
      <c r="X87" s="2706"/>
      <c r="Y87" s="57"/>
      <c r="Z87" s="94"/>
    </row>
    <row r="88" spans="2:26" s="55" customFormat="1" ht="18.75" customHeight="1">
      <c r="B88" s="94"/>
      <c r="C88" s="94"/>
      <c r="D88" s="94"/>
      <c r="E88" s="94"/>
      <c r="F88" s="94"/>
      <c r="G88" s="94"/>
      <c r="H88" s="94"/>
      <c r="I88" s="94"/>
      <c r="J88" s="94"/>
      <c r="K88" s="94"/>
      <c r="L88" s="94"/>
      <c r="M88" s="94"/>
      <c r="N88" s="94"/>
      <c r="O88" s="94"/>
      <c r="P88" s="94"/>
      <c r="Q88" s="94"/>
      <c r="R88" s="94"/>
      <c r="S88" s="94"/>
      <c r="T88" s="94"/>
      <c r="U88" s="94"/>
      <c r="V88" s="868" t="s">
        <v>268</v>
      </c>
      <c r="W88" s="867"/>
      <c r="X88" s="867"/>
      <c r="Y88" s="867"/>
      <c r="Z88" s="869" t="s">
        <v>268</v>
      </c>
    </row>
    <row r="89" spans="2:26" s="55" customFormat="1" ht="15" customHeight="1">
      <c r="B89" s="94"/>
      <c r="C89" s="94"/>
      <c r="D89" s="94"/>
      <c r="E89" s="94"/>
      <c r="F89" s="94"/>
      <c r="G89" s="94"/>
      <c r="H89" s="94"/>
      <c r="I89" s="94"/>
      <c r="J89" s="94"/>
      <c r="K89" s="94"/>
      <c r="L89" s="94"/>
      <c r="M89" s="94"/>
      <c r="N89" s="94"/>
      <c r="O89" s="94"/>
      <c r="P89" s="94"/>
      <c r="Q89" s="94"/>
      <c r="R89" s="94"/>
      <c r="S89" s="94"/>
      <c r="T89" s="94"/>
      <c r="U89" s="94"/>
      <c r="V89" s="482">
        <v>2008</v>
      </c>
      <c r="W89" s="94"/>
      <c r="X89" s="94"/>
      <c r="Y89" s="94"/>
      <c r="Z89" s="94">
        <v>2007</v>
      </c>
    </row>
    <row r="90" spans="2:26" s="55" customFormat="1" ht="18" customHeight="1">
      <c r="B90" s="483"/>
      <c r="C90" s="483"/>
      <c r="D90" s="483"/>
      <c r="E90" s="483"/>
      <c r="F90" s="483"/>
      <c r="G90" s="483"/>
      <c r="H90" s="483"/>
      <c r="I90" s="483"/>
      <c r="J90" s="483"/>
      <c r="K90" s="483"/>
      <c r="L90" s="483"/>
      <c r="M90" s="483"/>
      <c r="N90" s="483"/>
      <c r="O90" s="483"/>
      <c r="P90" s="483"/>
      <c r="Q90" s="483"/>
      <c r="R90" s="483"/>
      <c r="S90" s="483"/>
      <c r="T90" s="483"/>
      <c r="U90" s="483"/>
      <c r="V90" s="484" t="s">
        <v>725</v>
      </c>
      <c r="W90" s="483"/>
      <c r="X90" s="483"/>
      <c r="Y90" s="483"/>
      <c r="Z90" s="485" t="s">
        <v>725</v>
      </c>
    </row>
    <row r="91" spans="2:26" s="55" customFormat="1" ht="18.75" customHeight="1">
      <c r="B91" s="2704" t="s">
        <v>41</v>
      </c>
      <c r="C91" s="2704"/>
      <c r="D91" s="94"/>
      <c r="E91" s="94"/>
      <c r="F91" s="94"/>
      <c r="G91" s="94"/>
      <c r="H91" s="94"/>
      <c r="I91" s="94"/>
      <c r="J91" s="94"/>
      <c r="K91" s="94"/>
      <c r="L91" s="94"/>
      <c r="M91" s="94"/>
      <c r="N91" s="94"/>
      <c r="O91" s="94"/>
      <c r="P91" s="94"/>
      <c r="Q91" s="94"/>
      <c r="R91" s="94"/>
      <c r="S91" s="94"/>
      <c r="T91" s="94"/>
      <c r="U91" s="94"/>
      <c r="V91" s="55">
        <v>6.2</v>
      </c>
      <c r="W91" s="94"/>
      <c r="X91" s="94"/>
      <c r="Y91" s="94"/>
      <c r="Z91" s="94">
        <v>8.1</v>
      </c>
    </row>
    <row r="92" spans="2:26" s="55" customFormat="1" ht="18.75" customHeight="1">
      <c r="B92" s="2706" t="s">
        <v>9</v>
      </c>
      <c r="C92" s="2706"/>
      <c r="D92" s="94"/>
      <c r="E92" s="94"/>
      <c r="F92" s="94"/>
      <c r="G92" s="94"/>
      <c r="H92" s="94"/>
      <c r="I92" s="94"/>
      <c r="J92" s="94"/>
      <c r="K92" s="94"/>
      <c r="L92" s="94"/>
      <c r="M92" s="94"/>
      <c r="N92" s="94"/>
      <c r="O92" s="94"/>
      <c r="P92" s="94"/>
      <c r="Q92" s="94"/>
      <c r="R92" s="94"/>
      <c r="S92" s="94"/>
      <c r="T92" s="94"/>
      <c r="U92" s="94"/>
      <c r="V92" s="55">
        <v>12.5</v>
      </c>
      <c r="W92" s="94"/>
      <c r="X92" s="94"/>
      <c r="Y92" s="94"/>
      <c r="Z92" s="94">
        <v>12.5</v>
      </c>
    </row>
    <row r="93" spans="2:26" s="55" customFormat="1" ht="18.75" customHeight="1">
      <c r="B93" s="2715" t="s">
        <v>11</v>
      </c>
      <c r="C93" s="2715"/>
      <c r="D93" s="900"/>
      <c r="E93" s="900"/>
      <c r="F93" s="900"/>
      <c r="G93" s="900"/>
      <c r="H93" s="900"/>
      <c r="I93" s="900"/>
      <c r="J93" s="900"/>
      <c r="K93" s="900"/>
      <c r="L93" s="900"/>
      <c r="M93" s="900"/>
      <c r="N93" s="900"/>
      <c r="O93" s="900"/>
      <c r="P93" s="900"/>
      <c r="Q93" s="900"/>
      <c r="R93" s="900"/>
      <c r="S93" s="900"/>
      <c r="T93" s="900"/>
      <c r="U93" s="900"/>
      <c r="V93" s="55">
        <v>10.2</v>
      </c>
      <c r="W93" s="900"/>
      <c r="X93" s="900"/>
      <c r="Y93" s="900"/>
      <c r="Z93" s="900">
        <v>9.3</v>
      </c>
    </row>
    <row r="94" spans="2:26" s="55" customFormat="1" ht="18.75" customHeight="1">
      <c r="B94" s="901"/>
      <c r="C94" s="901"/>
      <c r="D94" s="901"/>
      <c r="E94" s="901"/>
      <c r="F94" s="901"/>
      <c r="G94" s="901"/>
      <c r="H94" s="901"/>
      <c r="I94" s="901"/>
      <c r="J94" s="901"/>
      <c r="K94" s="901"/>
      <c r="L94" s="901"/>
      <c r="M94" s="901"/>
      <c r="N94" s="901"/>
      <c r="O94" s="901"/>
      <c r="P94" s="901"/>
      <c r="Q94" s="901"/>
      <c r="R94" s="901"/>
      <c r="S94" s="901"/>
      <c r="T94" s="901"/>
      <c r="U94" s="901"/>
      <c r="V94" s="901"/>
      <c r="W94" s="901"/>
      <c r="X94" s="901"/>
      <c r="Y94" s="901"/>
      <c r="Z94" s="901"/>
    </row>
    <row r="95" spans="2:26" s="55" customFormat="1" ht="41.25" customHeight="1">
      <c r="B95" s="2706" t="s">
        <v>1147</v>
      </c>
      <c r="C95" s="2706"/>
      <c r="D95" s="2706"/>
      <c r="E95" s="2706"/>
      <c r="F95" s="2706"/>
      <c r="G95" s="2706"/>
      <c r="H95" s="2706"/>
      <c r="I95" s="2706"/>
      <c r="J95" s="2706"/>
      <c r="K95" s="2706"/>
      <c r="L95" s="2706"/>
      <c r="M95" s="2706"/>
      <c r="N95" s="2706"/>
      <c r="O95" s="2706"/>
      <c r="P95" s="2706"/>
      <c r="Q95" s="2706"/>
      <c r="R95" s="2706"/>
      <c r="S95" s="2706"/>
      <c r="T95" s="2706"/>
      <c r="U95" s="2706"/>
      <c r="V95" s="2706"/>
      <c r="W95" s="2706"/>
      <c r="X95" s="2706"/>
      <c r="Y95" s="2706"/>
      <c r="Z95" s="2706"/>
    </row>
    <row r="96" spans="1:26" s="55" customFormat="1" ht="41.25" customHeight="1">
      <c r="A96" s="554" t="s">
        <v>1682</v>
      </c>
      <c r="B96" s="94"/>
      <c r="C96" s="94"/>
      <c r="D96" s="94"/>
      <c r="E96" s="94"/>
      <c r="F96" s="94"/>
      <c r="G96" s="94"/>
      <c r="H96" s="94"/>
      <c r="I96" s="94"/>
      <c r="J96" s="94"/>
      <c r="K96" s="94"/>
      <c r="L96" s="94"/>
      <c r="M96" s="94"/>
      <c r="N96" s="94"/>
      <c r="O96" s="94"/>
      <c r="P96" s="94"/>
      <c r="Q96" s="94"/>
      <c r="R96" s="94"/>
      <c r="S96" s="94"/>
      <c r="T96" s="94"/>
      <c r="U96" s="94"/>
      <c r="V96" s="94"/>
      <c r="W96" s="94"/>
      <c r="X96" s="2724" t="s">
        <v>265</v>
      </c>
      <c r="Y96" s="2666"/>
      <c r="Z96" s="2666"/>
    </row>
    <row r="97" spans="2:26" s="55" customFormat="1" ht="20.25" customHeight="1">
      <c r="B97" s="94"/>
      <c r="C97" s="94"/>
      <c r="D97" s="94"/>
      <c r="E97" s="94"/>
      <c r="F97" s="94"/>
      <c r="G97" s="94"/>
      <c r="H97" s="94"/>
      <c r="I97" s="94"/>
      <c r="J97" s="94"/>
      <c r="K97" s="94"/>
      <c r="L97" s="94"/>
      <c r="M97" s="94"/>
      <c r="N97" s="94"/>
      <c r="O97" s="94"/>
      <c r="P97" s="94"/>
      <c r="Q97" s="94"/>
      <c r="R97" s="94"/>
      <c r="S97" s="94"/>
      <c r="T97" s="94"/>
      <c r="U97" s="94"/>
      <c r="V97" s="94"/>
      <c r="W97" s="94"/>
      <c r="X97" s="1217"/>
      <c r="Y97" s="203"/>
      <c r="Z97" s="203"/>
    </row>
    <row r="98" spans="2:26" s="55" customFormat="1" ht="39" customHeight="1">
      <c r="B98" s="55" t="s">
        <v>752</v>
      </c>
      <c r="C98" s="2706" t="s">
        <v>1332</v>
      </c>
      <c r="D98" s="2706"/>
      <c r="E98" s="2706"/>
      <c r="F98" s="2706"/>
      <c r="G98" s="2706"/>
      <c r="H98" s="2706"/>
      <c r="I98" s="2706"/>
      <c r="J98" s="2706"/>
      <c r="K98" s="2706"/>
      <c r="L98" s="2706"/>
      <c r="M98" s="2706"/>
      <c r="N98" s="2706"/>
      <c r="O98" s="2706"/>
      <c r="P98" s="2706"/>
      <c r="Q98" s="2706"/>
      <c r="R98" s="2706"/>
      <c r="S98" s="2706"/>
      <c r="T98" s="2706"/>
      <c r="U98" s="2706"/>
      <c r="V98" s="2706"/>
      <c r="W98" s="2706"/>
      <c r="X98" s="2706"/>
      <c r="Y98" s="2706"/>
      <c r="Z98" s="2706"/>
    </row>
    <row r="99" spans="2:26" s="55" customFormat="1" ht="18.75" customHeight="1">
      <c r="B99" s="94"/>
      <c r="C99" s="94"/>
      <c r="D99" s="94"/>
      <c r="E99" s="94"/>
      <c r="F99" s="94"/>
      <c r="G99" s="94"/>
      <c r="H99" s="94"/>
      <c r="I99" s="94"/>
      <c r="J99" s="94"/>
      <c r="K99" s="94"/>
      <c r="L99" s="94"/>
      <c r="M99" s="94"/>
      <c r="N99" s="94"/>
      <c r="O99" s="94"/>
      <c r="P99" s="94"/>
      <c r="Q99" s="94"/>
      <c r="R99" s="94"/>
      <c r="S99" s="94"/>
      <c r="T99" s="94"/>
      <c r="U99" s="94"/>
      <c r="V99" s="868" t="s">
        <v>268</v>
      </c>
      <c r="W99" s="867"/>
      <c r="X99" s="867"/>
      <c r="Y99" s="867"/>
      <c r="Z99" s="869" t="s">
        <v>268</v>
      </c>
    </row>
    <row r="100" spans="2:28" s="299" customFormat="1" ht="14.25" customHeight="1">
      <c r="B100" s="53"/>
      <c r="C100" s="53"/>
      <c r="D100" s="53"/>
      <c r="E100" s="53"/>
      <c r="F100" s="53"/>
      <c r="G100" s="53"/>
      <c r="H100" s="53"/>
      <c r="I100" s="54"/>
      <c r="J100" s="54"/>
      <c r="K100" s="54"/>
      <c r="L100" s="54"/>
      <c r="M100" s="54"/>
      <c r="N100" s="54"/>
      <c r="O100" s="54"/>
      <c r="P100" s="54"/>
      <c r="Q100" s="60"/>
      <c r="R100" s="60"/>
      <c r="S100" s="60"/>
      <c r="T100" s="2713"/>
      <c r="U100" s="2714"/>
      <c r="V100" s="317" t="s">
        <v>1458</v>
      </c>
      <c r="W100" s="318"/>
      <c r="X100" s="317"/>
      <c r="Y100" s="317"/>
      <c r="Z100" s="395" t="s">
        <v>820</v>
      </c>
      <c r="AB100" s="62"/>
    </row>
    <row r="101" spans="2:28" s="63" customFormat="1" ht="19.5" customHeight="1">
      <c r="B101" s="521" t="s">
        <v>524</v>
      </c>
      <c r="C101" s="64"/>
      <c r="D101" s="64"/>
      <c r="E101" s="64"/>
      <c r="F101" s="64"/>
      <c r="G101" s="64"/>
      <c r="H101" s="64"/>
      <c r="I101" s="65"/>
      <c r="J101" s="65"/>
      <c r="K101" s="65"/>
      <c r="L101" s="65"/>
      <c r="M101" s="65"/>
      <c r="N101" s="65"/>
      <c r="O101" s="65"/>
      <c r="P101" s="65"/>
      <c r="Q101" s="2728"/>
      <c r="R101" s="2729"/>
      <c r="S101" s="66"/>
      <c r="T101" s="2728"/>
      <c r="U101" s="2729"/>
      <c r="V101" s="785" t="s">
        <v>725</v>
      </c>
      <c r="W101" s="319"/>
      <c r="X101" s="319"/>
      <c r="Y101" s="320"/>
      <c r="Z101" s="319" t="s">
        <v>725</v>
      </c>
      <c r="AA101" s="299"/>
      <c r="AB101" s="67"/>
    </row>
    <row r="102" spans="3:28" s="63" customFormat="1" ht="11.25" customHeight="1">
      <c r="C102" s="82"/>
      <c r="D102" s="82"/>
      <c r="E102" s="82"/>
      <c r="F102" s="82"/>
      <c r="G102" s="82"/>
      <c r="H102" s="82"/>
      <c r="I102" s="54"/>
      <c r="J102" s="54"/>
      <c r="K102" s="54"/>
      <c r="L102" s="54"/>
      <c r="M102" s="54"/>
      <c r="N102" s="54"/>
      <c r="O102" s="54"/>
      <c r="P102" s="54"/>
      <c r="Q102" s="54"/>
      <c r="R102" s="75"/>
      <c r="S102" s="75"/>
      <c r="T102" s="54"/>
      <c r="U102" s="75"/>
      <c r="X102" s="54"/>
      <c r="Y102" s="54"/>
      <c r="Z102" s="54"/>
      <c r="AA102" s="77"/>
      <c r="AB102" s="78"/>
    </row>
    <row r="103" spans="2:28" s="63" customFormat="1" ht="15">
      <c r="B103" s="53" t="s">
        <v>1509</v>
      </c>
      <c r="C103" s="53"/>
      <c r="D103" s="53"/>
      <c r="E103" s="53"/>
      <c r="F103" s="53"/>
      <c r="G103" s="53"/>
      <c r="H103" s="53"/>
      <c r="I103" s="54"/>
      <c r="J103" s="54"/>
      <c r="K103" s="54"/>
      <c r="L103" s="54"/>
      <c r="M103" s="54"/>
      <c r="N103" s="54"/>
      <c r="O103" s="54"/>
      <c r="P103" s="54"/>
      <c r="Q103" s="54"/>
      <c r="R103" s="75"/>
      <c r="S103" s="75"/>
      <c r="T103" s="54"/>
      <c r="U103" s="75"/>
      <c r="X103" s="54"/>
      <c r="Y103" s="54"/>
      <c r="Z103" s="54"/>
      <c r="AA103" s="77"/>
      <c r="AB103" s="78"/>
    </row>
    <row r="104" spans="2:28" s="63" customFormat="1" ht="15.75">
      <c r="B104" s="73" t="s">
        <v>662</v>
      </c>
      <c r="C104" s="73"/>
      <c r="D104" s="73"/>
      <c r="E104" s="73"/>
      <c r="F104" s="73"/>
      <c r="G104" s="73"/>
      <c r="H104" s="73"/>
      <c r="I104" s="54"/>
      <c r="J104" s="54"/>
      <c r="K104" s="54"/>
      <c r="L104" s="54"/>
      <c r="M104" s="54"/>
      <c r="N104" s="54"/>
      <c r="O104" s="54"/>
      <c r="P104" s="54"/>
      <c r="Q104" s="54"/>
      <c r="R104" s="75"/>
      <c r="S104" s="75"/>
      <c r="T104" s="92"/>
      <c r="U104" s="505"/>
      <c r="V104" s="744">
        <v>4.6</v>
      </c>
      <c r="X104" s="321"/>
      <c r="Y104" s="54"/>
      <c r="Z104" s="902" t="s">
        <v>526</v>
      </c>
      <c r="AA104" s="77"/>
      <c r="AB104" s="83"/>
    </row>
    <row r="105" spans="2:28" s="63" customFormat="1" ht="15.75">
      <c r="B105" s="73" t="s">
        <v>537</v>
      </c>
      <c r="C105" s="73"/>
      <c r="D105" s="73"/>
      <c r="E105" s="73"/>
      <c r="F105" s="73"/>
      <c r="G105" s="73"/>
      <c r="H105" s="73"/>
      <c r="I105" s="54"/>
      <c r="J105" s="54"/>
      <c r="K105" s="54"/>
      <c r="L105" s="54"/>
      <c r="M105" s="54"/>
      <c r="N105" s="54"/>
      <c r="O105" s="54"/>
      <c r="P105" s="54"/>
      <c r="Q105" s="54"/>
      <c r="R105" s="75"/>
      <c r="S105" s="75"/>
      <c r="T105" s="92"/>
      <c r="U105" s="505"/>
      <c r="V105" s="744">
        <v>3.9</v>
      </c>
      <c r="X105" s="321"/>
      <c r="Y105" s="54"/>
      <c r="Z105" s="902" t="s">
        <v>525</v>
      </c>
      <c r="AA105" s="77"/>
      <c r="AB105" s="83"/>
    </row>
    <row r="106" spans="2:28" s="63" customFormat="1" ht="15" customHeight="1">
      <c r="B106" s="2700" t="s">
        <v>671</v>
      </c>
      <c r="C106" s="2700"/>
      <c r="D106" s="2700"/>
      <c r="E106" s="2700"/>
      <c r="F106" s="2700"/>
      <c r="G106" s="2700"/>
      <c r="H106" s="2700"/>
      <c r="I106" s="2700"/>
      <c r="J106" s="2700"/>
      <c r="K106" s="2700"/>
      <c r="L106" s="2700"/>
      <c r="M106" s="54"/>
      <c r="N106" s="54"/>
      <c r="O106" s="54"/>
      <c r="P106" s="54"/>
      <c r="Q106" s="54"/>
      <c r="R106" s="75"/>
      <c r="S106" s="75"/>
      <c r="T106" s="92"/>
      <c r="U106" s="505"/>
      <c r="V106" s="745"/>
      <c r="X106" s="54"/>
      <c r="Y106" s="54"/>
      <c r="Z106" s="96"/>
      <c r="AA106" s="77"/>
      <c r="AB106" s="84"/>
    </row>
    <row r="107" spans="2:28" s="63" customFormat="1" ht="17.25" customHeight="1">
      <c r="B107" s="2699" t="s">
        <v>1</v>
      </c>
      <c r="C107" s="2699"/>
      <c r="D107" s="2699"/>
      <c r="E107" s="2699"/>
      <c r="F107" s="2699"/>
      <c r="G107" s="2699"/>
      <c r="H107" s="2699"/>
      <c r="I107" s="2699"/>
      <c r="J107" s="2699"/>
      <c r="K107" s="2699"/>
      <c r="L107" s="54"/>
      <c r="M107" s="54"/>
      <c r="N107" s="54"/>
      <c r="O107" s="54"/>
      <c r="P107" s="54"/>
      <c r="Q107" s="54"/>
      <c r="R107" s="75"/>
      <c r="S107" s="75"/>
      <c r="T107" s="92"/>
      <c r="U107" s="505"/>
      <c r="V107" s="745">
        <v>1.75</v>
      </c>
      <c r="X107" s="323"/>
      <c r="Y107" s="54"/>
      <c r="Z107" s="96">
        <v>1.75</v>
      </c>
      <c r="AA107" s="77"/>
      <c r="AB107" s="83"/>
    </row>
    <row r="108" spans="2:28" s="63" customFormat="1" ht="15.75">
      <c r="B108" s="81" t="s">
        <v>349</v>
      </c>
      <c r="C108" s="81"/>
      <c r="D108" s="81"/>
      <c r="E108" s="81"/>
      <c r="F108" s="81"/>
      <c r="G108" s="81"/>
      <c r="H108" s="81"/>
      <c r="I108" s="54"/>
      <c r="J108" s="54"/>
      <c r="K108" s="54"/>
      <c r="L108" s="54"/>
      <c r="M108" s="54"/>
      <c r="N108" s="54"/>
      <c r="O108" s="54"/>
      <c r="P108" s="54"/>
      <c r="Q108" s="54"/>
      <c r="R108" s="75"/>
      <c r="S108" s="75"/>
      <c r="T108" s="92"/>
      <c r="U108" s="505"/>
      <c r="V108" s="745">
        <v>2.3</v>
      </c>
      <c r="X108" s="321"/>
      <c r="Y108" s="54"/>
      <c r="Z108" s="96">
        <v>4.1</v>
      </c>
      <c r="AA108" s="77"/>
      <c r="AB108" s="83"/>
    </row>
    <row r="109" spans="2:28" s="63" customFormat="1" ht="15" customHeight="1">
      <c r="B109" s="2700" t="s">
        <v>264</v>
      </c>
      <c r="C109" s="2700"/>
      <c r="D109" s="2700"/>
      <c r="E109" s="2700"/>
      <c r="F109" s="2700"/>
      <c r="G109" s="2700"/>
      <c r="H109" s="2700"/>
      <c r="I109" s="2700"/>
      <c r="J109" s="2700"/>
      <c r="K109" s="2700"/>
      <c r="L109" s="54"/>
      <c r="M109" s="54"/>
      <c r="N109" s="54"/>
      <c r="O109" s="54"/>
      <c r="P109" s="54"/>
      <c r="Q109" s="54"/>
      <c r="R109" s="75"/>
      <c r="S109" s="75"/>
      <c r="T109" s="92"/>
      <c r="U109" s="505"/>
      <c r="V109" s="745">
        <v>6.3</v>
      </c>
      <c r="X109" s="321"/>
      <c r="Y109" s="54"/>
      <c r="Z109" s="96">
        <v>8.1</v>
      </c>
      <c r="AA109" s="77"/>
      <c r="AB109" s="83"/>
    </row>
    <row r="110" spans="2:28" s="63" customFormat="1" ht="15.75">
      <c r="B110" s="746" t="s">
        <v>2</v>
      </c>
      <c r="C110" s="746"/>
      <c r="D110" s="746"/>
      <c r="E110" s="746"/>
      <c r="F110" s="746"/>
      <c r="G110" s="746"/>
      <c r="H110" s="746"/>
      <c r="I110" s="92"/>
      <c r="J110" s="92"/>
      <c r="K110" s="92"/>
      <c r="L110" s="92"/>
      <c r="M110" s="92"/>
      <c r="N110" s="92"/>
      <c r="O110" s="92"/>
      <c r="P110" s="92"/>
      <c r="Q110" s="92"/>
      <c r="R110" s="505"/>
      <c r="S110" s="505"/>
      <c r="T110" s="92"/>
      <c r="U110" s="505"/>
      <c r="V110" s="745">
        <v>1.5</v>
      </c>
      <c r="W110" s="325"/>
      <c r="X110" s="636"/>
      <c r="Y110" s="92"/>
      <c r="Z110" s="96">
        <v>2.4</v>
      </c>
      <c r="AA110" s="77"/>
      <c r="AB110" s="83"/>
    </row>
    <row r="111" spans="2:26" s="63" customFormat="1" ht="9" customHeight="1">
      <c r="B111" s="747"/>
      <c r="C111" s="747"/>
      <c r="D111" s="747"/>
      <c r="E111" s="747"/>
      <c r="F111" s="747"/>
      <c r="G111" s="747"/>
      <c r="H111" s="747"/>
      <c r="I111" s="748"/>
      <c r="J111" s="748"/>
      <c r="K111" s="65"/>
      <c r="L111" s="65"/>
      <c r="M111" s="65"/>
      <c r="N111" s="749"/>
      <c r="O111" s="65"/>
      <c r="P111" s="750"/>
      <c r="Q111" s="750"/>
      <c r="R111" s="750"/>
      <c r="S111" s="750"/>
      <c r="T111" s="751"/>
      <c r="U111" s="751"/>
      <c r="V111" s="65"/>
      <c r="W111" s="65"/>
      <c r="X111" s="749"/>
      <c r="Y111" s="749"/>
      <c r="Z111" s="97"/>
    </row>
    <row r="112" spans="2:26" s="63" customFormat="1" ht="23.25" customHeight="1">
      <c r="B112" s="2697" t="s">
        <v>1391</v>
      </c>
      <c r="C112" s="2697"/>
      <c r="D112" s="85"/>
      <c r="E112" s="85"/>
      <c r="F112" s="85"/>
      <c r="G112" s="85"/>
      <c r="H112" s="85"/>
      <c r="I112" s="86"/>
      <c r="J112" s="86"/>
      <c r="K112" s="54"/>
      <c r="L112" s="54"/>
      <c r="M112" s="54"/>
      <c r="N112" s="72"/>
      <c r="O112" s="54"/>
      <c r="P112" s="69"/>
      <c r="Q112" s="69"/>
      <c r="R112" s="69"/>
      <c r="S112" s="69"/>
      <c r="T112" s="74"/>
      <c r="U112" s="74"/>
      <c r="V112" s="54"/>
      <c r="W112" s="54"/>
      <c r="X112" s="877"/>
      <c r="Y112" s="877"/>
      <c r="Z112" s="877"/>
    </row>
    <row r="113" spans="2:26" s="63" customFormat="1" ht="69" customHeight="1">
      <c r="B113" s="55" t="s">
        <v>517</v>
      </c>
      <c r="C113" s="2701" t="s">
        <v>613</v>
      </c>
      <c r="D113" s="2701"/>
      <c r="E113" s="2701"/>
      <c r="F113" s="2701"/>
      <c r="G113" s="2701"/>
      <c r="H113" s="2701"/>
      <c r="I113" s="2701"/>
      <c r="J113" s="2701"/>
      <c r="K113" s="2701"/>
      <c r="L113" s="2701"/>
      <c r="M113" s="2701"/>
      <c r="N113" s="2701"/>
      <c r="O113" s="2701"/>
      <c r="P113" s="2701"/>
      <c r="Q113" s="2701"/>
      <c r="R113" s="2701"/>
      <c r="S113" s="2701"/>
      <c r="T113" s="2701"/>
      <c r="U113" s="2701"/>
      <c r="V113" s="2701"/>
      <c r="W113" s="2701"/>
      <c r="X113" s="2701"/>
      <c r="Y113" s="2701"/>
      <c r="Z113" s="2701"/>
    </row>
    <row r="114" spans="2:26" s="63" customFormat="1" ht="21" customHeight="1">
      <c r="B114" s="55" t="s">
        <v>518</v>
      </c>
      <c r="C114" s="2701" t="s">
        <v>321</v>
      </c>
      <c r="D114" s="2701"/>
      <c r="E114" s="2701"/>
      <c r="F114" s="2701"/>
      <c r="G114" s="2701"/>
      <c r="H114" s="2701"/>
      <c r="I114" s="2701"/>
      <c r="J114" s="2701"/>
      <c r="K114" s="2701"/>
      <c r="L114" s="2701"/>
      <c r="M114" s="2701"/>
      <c r="N114" s="2701"/>
      <c r="O114" s="2701"/>
      <c r="P114" s="2701"/>
      <c r="Q114" s="2701"/>
      <c r="R114" s="2701"/>
      <c r="S114" s="2701"/>
      <c r="T114" s="2701"/>
      <c r="U114" s="2701"/>
      <c r="V114" s="2701"/>
      <c r="W114" s="2701"/>
      <c r="X114" s="2701"/>
      <c r="Y114" s="2701"/>
      <c r="Z114" s="2701"/>
    </row>
    <row r="115" spans="2:26" s="63" customFormat="1" ht="60" customHeight="1">
      <c r="B115" s="55"/>
      <c r="C115" s="2701" t="s">
        <v>1573</v>
      </c>
      <c r="D115" s="2701"/>
      <c r="E115" s="2701"/>
      <c r="F115" s="2701"/>
      <c r="G115" s="2701"/>
      <c r="H115" s="2701"/>
      <c r="I115" s="2701"/>
      <c r="J115" s="2701"/>
      <c r="K115" s="2701"/>
      <c r="L115" s="2701"/>
      <c r="M115" s="2701"/>
      <c r="N115" s="2701"/>
      <c r="O115" s="2701"/>
      <c r="P115" s="2701"/>
      <c r="Q115" s="2701"/>
      <c r="R115" s="2701"/>
      <c r="S115" s="2701"/>
      <c r="T115" s="2701"/>
      <c r="U115" s="2701"/>
      <c r="V115" s="2701"/>
      <c r="W115" s="2701"/>
      <c r="X115" s="2701"/>
      <c r="Y115" s="2701"/>
      <c r="Z115" s="2701"/>
    </row>
    <row r="116" spans="2:26" s="63" customFormat="1" ht="52.5" customHeight="1">
      <c r="B116" s="55"/>
      <c r="C116" s="2701" t="s">
        <v>1301</v>
      </c>
      <c r="D116" s="2701"/>
      <c r="E116" s="2701"/>
      <c r="F116" s="2701"/>
      <c r="G116" s="2701"/>
      <c r="H116" s="2701"/>
      <c r="I116" s="2701"/>
      <c r="J116" s="2701"/>
      <c r="K116" s="2701"/>
      <c r="L116" s="2701"/>
      <c r="M116" s="2701"/>
      <c r="N116" s="2701"/>
      <c r="O116" s="2701"/>
      <c r="P116" s="2701"/>
      <c r="Q116" s="2701"/>
      <c r="R116" s="2701"/>
      <c r="S116" s="2701"/>
      <c r="T116" s="2701"/>
      <c r="U116" s="2701"/>
      <c r="V116" s="2701"/>
      <c r="W116" s="2701"/>
      <c r="X116" s="2701"/>
      <c r="Y116" s="2701"/>
      <c r="Z116" s="2701"/>
    </row>
    <row r="117" spans="2:26" s="63" customFormat="1" ht="54" customHeight="1">
      <c r="B117" s="55"/>
      <c r="C117" s="2701" t="s">
        <v>1724</v>
      </c>
      <c r="D117" s="2701"/>
      <c r="E117" s="2701"/>
      <c r="F117" s="2701"/>
      <c r="G117" s="2701"/>
      <c r="H117" s="2701"/>
      <c r="I117" s="2701"/>
      <c r="J117" s="2701"/>
      <c r="K117" s="2701"/>
      <c r="L117" s="2701"/>
      <c r="M117" s="2701"/>
      <c r="N117" s="2701"/>
      <c r="O117" s="2701"/>
      <c r="P117" s="2701"/>
      <c r="Q117" s="2701"/>
      <c r="R117" s="2701"/>
      <c r="S117" s="2701"/>
      <c r="T117" s="2701"/>
      <c r="U117" s="2701"/>
      <c r="V117" s="2701"/>
      <c r="W117" s="2701"/>
      <c r="X117" s="2701"/>
      <c r="Y117" s="2701"/>
      <c r="Z117" s="2701"/>
    </row>
    <row r="118" spans="2:26" s="63" customFormat="1" ht="39" customHeight="1">
      <c r="B118" s="55"/>
      <c r="C118" s="2701" t="s">
        <v>1574</v>
      </c>
      <c r="D118" s="2701"/>
      <c r="E118" s="2701"/>
      <c r="F118" s="2701"/>
      <c r="G118" s="2701"/>
      <c r="H118" s="2701"/>
      <c r="I118" s="2701"/>
      <c r="J118" s="2701"/>
      <c r="K118" s="2701"/>
      <c r="L118" s="2701"/>
      <c r="M118" s="2701"/>
      <c r="N118" s="2701"/>
      <c r="O118" s="2701"/>
      <c r="P118" s="2701"/>
      <c r="Q118" s="2701"/>
      <c r="R118" s="2701"/>
      <c r="S118" s="2701"/>
      <c r="T118" s="2701"/>
      <c r="U118" s="2701"/>
      <c r="V118" s="2701"/>
      <c r="W118" s="2701"/>
      <c r="X118" s="2701"/>
      <c r="Y118" s="2701"/>
      <c r="Z118" s="2701"/>
    </row>
    <row r="119" spans="2:26" s="55" customFormat="1" ht="18" customHeight="1">
      <c r="B119" s="94"/>
      <c r="C119" s="94"/>
      <c r="D119" s="94"/>
      <c r="E119" s="94"/>
      <c r="F119" s="94"/>
      <c r="G119" s="94"/>
      <c r="H119" s="94"/>
      <c r="I119" s="94"/>
      <c r="J119" s="94"/>
      <c r="K119" s="94"/>
      <c r="L119" s="94"/>
      <c r="M119" s="94"/>
      <c r="N119" s="94"/>
      <c r="O119" s="94"/>
      <c r="P119" s="94"/>
      <c r="Q119" s="94"/>
      <c r="R119" s="94"/>
      <c r="S119" s="94"/>
      <c r="T119" s="94"/>
      <c r="U119" s="94"/>
      <c r="V119" s="868" t="s">
        <v>268</v>
      </c>
      <c r="W119" s="867"/>
      <c r="X119" s="867"/>
      <c r="Y119" s="867"/>
      <c r="Z119" s="869" t="s">
        <v>268</v>
      </c>
    </row>
    <row r="120" spans="2:26" s="63" customFormat="1" ht="15" customHeight="1">
      <c r="B120" s="94"/>
      <c r="C120" s="94"/>
      <c r="D120" s="94"/>
      <c r="E120" s="94"/>
      <c r="F120" s="94"/>
      <c r="G120" s="94"/>
      <c r="H120" s="94"/>
      <c r="I120" s="94"/>
      <c r="J120" s="94"/>
      <c r="K120" s="94"/>
      <c r="L120" s="94"/>
      <c r="M120" s="94"/>
      <c r="N120" s="94"/>
      <c r="O120" s="94"/>
      <c r="P120" s="94"/>
      <c r="Q120" s="94"/>
      <c r="R120" s="94"/>
      <c r="S120" s="94"/>
      <c r="T120" s="94"/>
      <c r="U120" s="94"/>
      <c r="V120" s="317" t="s">
        <v>1458</v>
      </c>
      <c r="W120" s="318"/>
      <c r="X120" s="317"/>
      <c r="Y120" s="317"/>
      <c r="Z120" s="395" t="s">
        <v>820</v>
      </c>
    </row>
    <row r="121" spans="2:28" s="63" customFormat="1" ht="15.75">
      <c r="B121" s="383" t="s">
        <v>854</v>
      </c>
      <c r="C121" s="383"/>
      <c r="D121" s="383"/>
      <c r="E121" s="383"/>
      <c r="F121" s="383"/>
      <c r="G121" s="383"/>
      <c r="H121" s="383"/>
      <c r="I121" s="65"/>
      <c r="J121" s="65"/>
      <c r="K121" s="97"/>
      <c r="L121" s="65"/>
      <c r="M121" s="65"/>
      <c r="N121" s="65"/>
      <c r="O121" s="65"/>
      <c r="P121" s="65"/>
      <c r="Q121" s="65"/>
      <c r="R121" s="65"/>
      <c r="S121" s="65"/>
      <c r="T121" s="65"/>
      <c r="U121" s="65"/>
      <c r="V121" s="785" t="s">
        <v>725</v>
      </c>
      <c r="W121" s="319"/>
      <c r="X121" s="319"/>
      <c r="Y121" s="320"/>
      <c r="Z121" s="319" t="s">
        <v>725</v>
      </c>
      <c r="AA121" s="299"/>
      <c r="AB121" s="71"/>
    </row>
    <row r="122" spans="2:28" s="63" customFormat="1" ht="12" customHeight="1">
      <c r="B122" s="68"/>
      <c r="C122" s="68"/>
      <c r="D122" s="68"/>
      <c r="E122" s="68"/>
      <c r="F122" s="68"/>
      <c r="G122" s="68"/>
      <c r="H122" s="68"/>
      <c r="I122" s="54"/>
      <c r="J122" s="54"/>
      <c r="K122" s="55"/>
      <c r="L122" s="54"/>
      <c r="M122" s="54"/>
      <c r="N122" s="54"/>
      <c r="O122" s="54"/>
      <c r="P122" s="54"/>
      <c r="Q122" s="54"/>
      <c r="R122" s="54"/>
      <c r="S122" s="54"/>
      <c r="T122" s="54"/>
      <c r="U122" s="54"/>
      <c r="X122" s="69"/>
      <c r="Y122" s="55"/>
      <c r="Z122" s="70"/>
      <c r="AA122" s="299"/>
      <c r="AB122" s="71"/>
    </row>
    <row r="123" spans="2:28" s="63" customFormat="1" ht="15.75">
      <c r="B123" s="1436" t="s">
        <v>938</v>
      </c>
      <c r="C123" s="53"/>
      <c r="D123" s="53"/>
      <c r="E123" s="53"/>
      <c r="F123" s="53"/>
      <c r="G123" s="53"/>
      <c r="H123" s="53"/>
      <c r="I123" s="54"/>
      <c r="J123" s="54"/>
      <c r="K123" s="54"/>
      <c r="L123" s="54"/>
      <c r="M123" s="54"/>
      <c r="N123" s="54"/>
      <c r="O123" s="54"/>
      <c r="P123" s="54"/>
      <c r="Q123" s="54"/>
      <c r="R123" s="72"/>
      <c r="S123" s="72"/>
      <c r="T123" s="54"/>
      <c r="U123" s="72"/>
      <c r="V123" s="582"/>
      <c r="X123" s="69"/>
      <c r="Y123" s="54"/>
      <c r="Z123" s="70"/>
      <c r="AA123" s="299"/>
      <c r="AB123" s="60"/>
    </row>
    <row r="124" spans="2:28" s="63" customFormat="1" ht="15">
      <c r="B124" s="73" t="s">
        <v>1667</v>
      </c>
      <c r="C124" s="53"/>
      <c r="D124" s="53"/>
      <c r="E124" s="53"/>
      <c r="F124" s="53"/>
      <c r="G124" s="53"/>
      <c r="H124" s="53"/>
      <c r="I124" s="54"/>
      <c r="J124" s="54"/>
      <c r="K124" s="54"/>
      <c r="L124" s="54"/>
      <c r="M124" s="54"/>
      <c r="N124" s="54"/>
      <c r="O124" s="54"/>
      <c r="P124" s="54"/>
      <c r="Q124" s="54"/>
      <c r="R124" s="72"/>
      <c r="S124" s="72"/>
      <c r="T124" s="54"/>
      <c r="U124" s="72"/>
      <c r="V124" s="582"/>
      <c r="X124" s="69"/>
      <c r="Y124" s="54"/>
      <c r="Z124" s="70"/>
      <c r="AA124" s="299"/>
      <c r="AB124" s="60"/>
    </row>
    <row r="125" spans="2:28" s="63" customFormat="1" ht="15.75">
      <c r="B125" s="1443" t="s">
        <v>662</v>
      </c>
      <c r="C125" s="73"/>
      <c r="D125" s="73"/>
      <c r="E125" s="73"/>
      <c r="F125" s="73"/>
      <c r="G125" s="73"/>
      <c r="H125" s="73"/>
      <c r="I125" s="54"/>
      <c r="J125" s="54"/>
      <c r="K125" s="54"/>
      <c r="L125" s="54"/>
      <c r="M125" s="54"/>
      <c r="N125" s="54"/>
      <c r="O125" s="54"/>
      <c r="P125" s="54"/>
      <c r="Q125" s="54"/>
      <c r="R125" s="74"/>
      <c r="S125" s="72"/>
      <c r="T125" s="54"/>
      <c r="U125" s="75"/>
      <c r="V125" s="95">
        <v>9.6</v>
      </c>
      <c r="X125" s="321"/>
      <c r="Y125" s="54"/>
      <c r="Z125" s="55">
        <v>7.8</v>
      </c>
      <c r="AA125" s="299"/>
      <c r="AB125" s="76"/>
    </row>
    <row r="126" spans="2:28" s="63" customFormat="1" ht="15.75">
      <c r="B126" s="1443" t="s">
        <v>537</v>
      </c>
      <c r="C126" s="73"/>
      <c r="D126" s="73"/>
      <c r="E126" s="73"/>
      <c r="F126" s="73"/>
      <c r="G126" s="73"/>
      <c r="H126" s="73"/>
      <c r="I126" s="54"/>
      <c r="J126" s="54"/>
      <c r="K126" s="54"/>
      <c r="L126" s="54"/>
      <c r="M126" s="54"/>
      <c r="N126" s="54"/>
      <c r="O126" s="54"/>
      <c r="P126" s="54"/>
      <c r="Q126" s="54"/>
      <c r="R126" s="74"/>
      <c r="S126" s="72"/>
      <c r="T126" s="92"/>
      <c r="U126" s="505"/>
      <c r="V126" s="1351">
        <v>12</v>
      </c>
      <c r="X126" s="321"/>
      <c r="Y126" s="54"/>
      <c r="Z126" s="96">
        <v>7.8</v>
      </c>
      <c r="AA126" s="77"/>
      <c r="AB126" s="76"/>
    </row>
    <row r="127" s="635" customFormat="1" ht="15">
      <c r="B127" s="1440" t="s">
        <v>136</v>
      </c>
    </row>
    <row r="128" spans="2:28" s="63" customFormat="1" ht="15.75">
      <c r="B128" s="1441" t="s">
        <v>1423</v>
      </c>
      <c r="D128" s="635"/>
      <c r="E128" s="635"/>
      <c r="F128" s="635"/>
      <c r="G128" s="635"/>
      <c r="H128" s="635"/>
      <c r="I128" s="92"/>
      <c r="J128" s="92"/>
      <c r="K128" s="92"/>
      <c r="L128" s="92"/>
      <c r="M128" s="92"/>
      <c r="N128" s="92"/>
      <c r="O128" s="92"/>
      <c r="P128" s="92"/>
      <c r="Q128" s="92"/>
      <c r="R128" s="505"/>
      <c r="S128" s="505"/>
      <c r="T128" s="92"/>
      <c r="U128" s="505"/>
      <c r="V128" s="773" t="s">
        <v>1035</v>
      </c>
      <c r="W128" s="325"/>
      <c r="X128" s="636"/>
      <c r="Y128" s="92"/>
      <c r="Z128" s="891" t="s">
        <v>753</v>
      </c>
      <c r="AA128" s="77"/>
      <c r="AB128" s="76"/>
    </row>
    <row r="129" spans="2:28" s="325" customFormat="1" ht="15.75">
      <c r="B129" s="1441" t="s">
        <v>1422</v>
      </c>
      <c r="D129" s="635"/>
      <c r="E129" s="635"/>
      <c r="F129" s="635"/>
      <c r="G129" s="635"/>
      <c r="H129" s="635"/>
      <c r="I129" s="92"/>
      <c r="J129" s="92"/>
      <c r="K129" s="92"/>
      <c r="L129" s="92"/>
      <c r="M129" s="92"/>
      <c r="N129" s="92"/>
      <c r="O129" s="92"/>
      <c r="P129" s="92"/>
      <c r="Q129" s="92"/>
      <c r="R129" s="505"/>
      <c r="S129" s="505"/>
      <c r="T129" s="92"/>
      <c r="U129" s="505"/>
      <c r="V129" s="773" t="s">
        <v>1036</v>
      </c>
      <c r="X129" s="636"/>
      <c r="Y129" s="92"/>
      <c r="Z129" s="891" t="s">
        <v>754</v>
      </c>
      <c r="AA129" s="1438"/>
      <c r="AB129" s="1439"/>
    </row>
    <row r="130" spans="2:28" s="63" customFormat="1" ht="15.75">
      <c r="B130" s="1437"/>
      <c r="C130" s="73"/>
      <c r="D130" s="73"/>
      <c r="E130" s="73"/>
      <c r="F130" s="73"/>
      <c r="G130" s="73"/>
      <c r="H130" s="73"/>
      <c r="I130" s="54"/>
      <c r="J130" s="54"/>
      <c r="K130" s="54"/>
      <c r="L130" s="54"/>
      <c r="M130" s="54"/>
      <c r="N130" s="54"/>
      <c r="O130" s="54"/>
      <c r="P130" s="54"/>
      <c r="Q130" s="54"/>
      <c r="R130" s="74"/>
      <c r="S130" s="72"/>
      <c r="T130" s="92"/>
      <c r="U130" s="505"/>
      <c r="V130" s="1351"/>
      <c r="X130" s="321"/>
      <c r="Y130" s="54"/>
      <c r="Z130" s="96"/>
      <c r="AA130" s="77"/>
      <c r="AB130" s="76"/>
    </row>
    <row r="131" spans="2:28" s="63" customFormat="1" ht="15.75">
      <c r="B131" s="1436" t="s">
        <v>1034</v>
      </c>
      <c r="C131" s="53"/>
      <c r="D131" s="53"/>
      <c r="E131" s="53"/>
      <c r="F131" s="53"/>
      <c r="G131" s="53"/>
      <c r="H131" s="53"/>
      <c r="I131" s="54"/>
      <c r="J131" s="54"/>
      <c r="K131" s="54"/>
      <c r="L131" s="54"/>
      <c r="M131" s="54"/>
      <c r="N131" s="54"/>
      <c r="O131" s="54"/>
      <c r="P131" s="54"/>
      <c r="Q131" s="54"/>
      <c r="R131" s="72"/>
      <c r="S131" s="72"/>
      <c r="T131" s="54"/>
      <c r="U131" s="72"/>
      <c r="V131" s="582"/>
      <c r="X131" s="69"/>
      <c r="Y131" s="54"/>
      <c r="Z131" s="70"/>
      <c r="AA131" s="299"/>
      <c r="AB131" s="60"/>
    </row>
    <row r="132" spans="2:28" s="63" customFormat="1" ht="15">
      <c r="B132" s="73" t="s">
        <v>812</v>
      </c>
      <c r="C132" s="53"/>
      <c r="D132" s="53"/>
      <c r="E132" s="53"/>
      <c r="F132" s="53"/>
      <c r="G132" s="53"/>
      <c r="H132" s="53"/>
      <c r="I132" s="54"/>
      <c r="J132" s="54"/>
      <c r="K132" s="54"/>
      <c r="L132" s="54"/>
      <c r="M132" s="54"/>
      <c r="N132" s="54"/>
      <c r="O132" s="54"/>
      <c r="P132" s="54"/>
      <c r="Q132" s="54"/>
      <c r="R132" s="72"/>
      <c r="S132" s="72"/>
      <c r="T132" s="54"/>
      <c r="U132" s="72"/>
      <c r="V132" s="582"/>
      <c r="X132" s="69"/>
      <c r="Y132" s="54"/>
      <c r="Z132" s="70"/>
      <c r="AA132" s="299"/>
      <c r="AB132" s="60"/>
    </row>
    <row r="133" spans="2:28" s="63" customFormat="1" ht="15.75">
      <c r="B133" s="1443" t="s">
        <v>662</v>
      </c>
      <c r="C133" s="73"/>
      <c r="D133" s="73"/>
      <c r="E133" s="73"/>
      <c r="F133" s="73"/>
      <c r="G133" s="73"/>
      <c r="H133" s="73"/>
      <c r="I133" s="54"/>
      <c r="J133" s="54"/>
      <c r="K133" s="54"/>
      <c r="L133" s="54"/>
      <c r="M133" s="54"/>
      <c r="N133" s="54"/>
      <c r="O133" s="54"/>
      <c r="P133" s="54"/>
      <c r="Q133" s="54"/>
      <c r="R133" s="74"/>
      <c r="S133" s="72"/>
      <c r="T133" s="54"/>
      <c r="U133" s="75"/>
      <c r="V133" s="95">
        <v>6.7</v>
      </c>
      <c r="X133" s="321"/>
      <c r="Y133" s="54"/>
      <c r="Z133" s="2053">
        <v>7</v>
      </c>
      <c r="AA133" s="299"/>
      <c r="AB133" s="76"/>
    </row>
    <row r="134" spans="2:28" s="63" customFormat="1" ht="15.75">
      <c r="B134" s="1443" t="s">
        <v>537</v>
      </c>
      <c r="C134" s="73"/>
      <c r="D134" s="73"/>
      <c r="E134" s="73"/>
      <c r="F134" s="73"/>
      <c r="G134" s="73"/>
      <c r="H134" s="73"/>
      <c r="I134" s="54"/>
      <c r="J134" s="54"/>
      <c r="K134" s="54"/>
      <c r="L134" s="54"/>
      <c r="M134" s="54"/>
      <c r="N134" s="54"/>
      <c r="O134" s="54"/>
      <c r="P134" s="54"/>
      <c r="Q134" s="54"/>
      <c r="R134" s="74"/>
      <c r="S134" s="72"/>
      <c r="T134" s="92"/>
      <c r="U134" s="505"/>
      <c r="V134" s="745">
        <v>6.75</v>
      </c>
      <c r="X134" s="321"/>
      <c r="Y134" s="54"/>
      <c r="Z134" s="96">
        <v>7.9</v>
      </c>
      <c r="AA134" s="77"/>
      <c r="AB134" s="76"/>
    </row>
    <row r="135" spans="2:28" s="63" customFormat="1" ht="15.75">
      <c r="B135" s="73" t="s">
        <v>663</v>
      </c>
      <c r="C135" s="53"/>
      <c r="D135" s="53"/>
      <c r="E135" s="53"/>
      <c r="F135" s="53"/>
      <c r="G135" s="53"/>
      <c r="H135" s="53"/>
      <c r="I135" s="54"/>
      <c r="J135" s="54"/>
      <c r="K135" s="54"/>
      <c r="L135" s="54"/>
      <c r="M135" s="54"/>
      <c r="N135" s="54"/>
      <c r="O135" s="54"/>
      <c r="P135" s="54"/>
      <c r="Q135" s="54"/>
      <c r="R135" s="72"/>
      <c r="S135" s="72"/>
      <c r="T135" s="92"/>
      <c r="U135" s="507"/>
      <c r="V135" s="745"/>
      <c r="X135" s="54"/>
      <c r="Y135" s="54"/>
      <c r="Z135" s="96"/>
      <c r="AA135" s="77"/>
      <c r="AB135" s="78"/>
    </row>
    <row r="136" spans="2:28" s="63" customFormat="1" ht="15.75">
      <c r="B136" s="1442" t="s">
        <v>664</v>
      </c>
      <c r="C136" s="79"/>
      <c r="D136" s="79"/>
      <c r="E136" s="79"/>
      <c r="F136" s="79"/>
      <c r="G136" s="79"/>
      <c r="H136" s="79"/>
      <c r="I136" s="54"/>
      <c r="J136" s="54"/>
      <c r="K136" s="54"/>
      <c r="L136" s="54"/>
      <c r="M136" s="54"/>
      <c r="N136" s="54"/>
      <c r="O136" s="54"/>
      <c r="P136" s="54"/>
      <c r="Q136" s="54"/>
      <c r="R136" s="75"/>
      <c r="S136" s="75"/>
      <c r="T136" s="92"/>
      <c r="U136" s="505"/>
      <c r="V136" s="745">
        <v>7.7</v>
      </c>
      <c r="X136" s="321"/>
      <c r="Y136" s="54"/>
      <c r="Z136" s="96">
        <v>8.55</v>
      </c>
      <c r="AA136" s="77"/>
      <c r="AB136" s="76"/>
    </row>
    <row r="137" spans="2:28" s="63" customFormat="1" ht="15.75">
      <c r="B137" s="1442" t="s">
        <v>665</v>
      </c>
      <c r="C137" s="79"/>
      <c r="D137" s="79"/>
      <c r="E137" s="79"/>
      <c r="F137" s="79"/>
      <c r="G137" s="79"/>
      <c r="H137" s="79"/>
      <c r="I137" s="54"/>
      <c r="J137" s="54"/>
      <c r="K137" s="54"/>
      <c r="L137" s="54"/>
      <c r="M137" s="54"/>
      <c r="N137" s="54"/>
      <c r="O137" s="54"/>
      <c r="P137" s="54"/>
      <c r="Q137" s="54"/>
      <c r="R137" s="80"/>
      <c r="S137" s="80"/>
      <c r="T137" s="92"/>
      <c r="U137" s="506"/>
      <c r="V137" s="773" t="s">
        <v>1322</v>
      </c>
      <c r="X137" s="72"/>
      <c r="Y137" s="54"/>
      <c r="Z137" s="891" t="s">
        <v>777</v>
      </c>
      <c r="AA137" s="77"/>
      <c r="AB137" s="78"/>
    </row>
    <row r="138" spans="2:28" s="63" customFormat="1" ht="15.75">
      <c r="B138" s="1442" t="s">
        <v>666</v>
      </c>
      <c r="C138" s="79"/>
      <c r="D138" s="79"/>
      <c r="E138" s="79"/>
      <c r="F138" s="79"/>
      <c r="G138" s="79"/>
      <c r="H138" s="79"/>
      <c r="I138" s="54"/>
      <c r="J138" s="54"/>
      <c r="K138" s="54"/>
      <c r="L138" s="54"/>
      <c r="M138" s="54"/>
      <c r="N138" s="54"/>
      <c r="O138" s="54"/>
      <c r="P138" s="54"/>
      <c r="Q138" s="54"/>
      <c r="R138" s="75"/>
      <c r="S138" s="75"/>
      <c r="T138" s="92"/>
      <c r="U138" s="505"/>
      <c r="V138" s="1352">
        <v>6</v>
      </c>
      <c r="X138" s="321"/>
      <c r="Y138" s="54"/>
      <c r="Z138" s="903">
        <v>6.8</v>
      </c>
      <c r="AA138" s="77"/>
      <c r="AB138" s="76"/>
    </row>
    <row r="139" spans="2:28" s="63" customFormat="1" ht="15.75">
      <c r="B139" s="1442" t="s">
        <v>667</v>
      </c>
      <c r="C139" s="79"/>
      <c r="D139" s="79"/>
      <c r="E139" s="79"/>
      <c r="F139" s="79"/>
      <c r="G139" s="79"/>
      <c r="H139" s="79"/>
      <c r="I139" s="54"/>
      <c r="J139" s="54"/>
      <c r="K139" s="54"/>
      <c r="L139" s="54"/>
      <c r="M139" s="54"/>
      <c r="N139" s="54"/>
      <c r="O139" s="54"/>
      <c r="P139" s="54"/>
      <c r="Q139" s="54"/>
      <c r="R139" s="75"/>
      <c r="S139" s="75"/>
      <c r="T139" s="92"/>
      <c r="U139" s="505"/>
      <c r="V139" s="775">
        <v>3.7</v>
      </c>
      <c r="X139" s="321"/>
      <c r="Y139" s="54"/>
      <c r="Z139" s="904">
        <v>4.55</v>
      </c>
      <c r="AA139" s="77"/>
      <c r="AB139" s="76"/>
    </row>
    <row r="140" spans="2:28" s="63" customFormat="1" ht="15.75">
      <c r="B140" s="1442" t="s">
        <v>814</v>
      </c>
      <c r="C140" s="79"/>
      <c r="D140" s="79"/>
      <c r="E140" s="79"/>
      <c r="F140" s="79"/>
      <c r="G140" s="79"/>
      <c r="H140" s="79"/>
      <c r="I140" s="54"/>
      <c r="J140" s="54"/>
      <c r="K140" s="54"/>
      <c r="L140" s="54"/>
      <c r="M140" s="54"/>
      <c r="N140" s="54"/>
      <c r="O140" s="54"/>
      <c r="P140" s="54"/>
      <c r="Q140" s="54"/>
      <c r="R140" s="75"/>
      <c r="S140" s="75"/>
      <c r="T140" s="92"/>
      <c r="U140" s="505"/>
      <c r="V140" s="774">
        <v>5.2</v>
      </c>
      <c r="X140" s="321"/>
      <c r="Y140" s="54"/>
      <c r="Z140" s="903" t="s">
        <v>525</v>
      </c>
      <c r="AA140" s="77"/>
      <c r="AB140" s="76"/>
    </row>
    <row r="141" spans="2:28" s="63" customFormat="1" ht="15.75">
      <c r="B141" s="1442" t="s">
        <v>813</v>
      </c>
      <c r="C141" s="79"/>
      <c r="D141" s="79"/>
      <c r="E141" s="79"/>
      <c r="F141" s="79"/>
      <c r="G141" s="79"/>
      <c r="H141" s="79"/>
      <c r="I141" s="54"/>
      <c r="J141" s="54"/>
      <c r="K141" s="54"/>
      <c r="L141" s="54"/>
      <c r="M141" s="54"/>
      <c r="N141" s="54"/>
      <c r="O141" s="54"/>
      <c r="P141" s="54"/>
      <c r="Q141" s="54"/>
      <c r="R141" s="75"/>
      <c r="S141" s="75"/>
      <c r="T141" s="92"/>
      <c r="U141" s="505"/>
      <c r="V141" s="774">
        <v>5.2</v>
      </c>
      <c r="X141" s="321"/>
      <c r="Y141" s="54"/>
      <c r="Z141" s="903">
        <v>6.25</v>
      </c>
      <c r="AA141" s="77"/>
      <c r="AB141" s="76"/>
    </row>
    <row r="142" spans="2:28" s="63" customFormat="1" ht="15.75">
      <c r="B142" s="1442" t="s">
        <v>668</v>
      </c>
      <c r="C142" s="79"/>
      <c r="D142" s="79"/>
      <c r="E142" s="79"/>
      <c r="F142" s="79"/>
      <c r="G142" s="79"/>
      <c r="H142" s="79"/>
      <c r="I142" s="54"/>
      <c r="J142" s="54"/>
      <c r="K142" s="54"/>
      <c r="L142" s="54"/>
      <c r="M142" s="54"/>
      <c r="N142" s="54"/>
      <c r="O142" s="54"/>
      <c r="P142" s="54"/>
      <c r="Q142" s="54"/>
      <c r="R142" s="75"/>
      <c r="S142" s="75"/>
      <c r="T142" s="92"/>
      <c r="U142" s="505"/>
      <c r="V142" s="1351">
        <v>3</v>
      </c>
      <c r="X142" s="321"/>
      <c r="Y142" s="54"/>
      <c r="Z142" s="96">
        <v>3.2</v>
      </c>
      <c r="AA142" s="77"/>
      <c r="AB142" s="76"/>
    </row>
    <row r="143" spans="2:28" s="63" customFormat="1" ht="15.75">
      <c r="B143" s="1440" t="s">
        <v>543</v>
      </c>
      <c r="C143" s="81"/>
      <c r="D143" s="81"/>
      <c r="E143" s="81"/>
      <c r="F143" s="81"/>
      <c r="G143" s="81"/>
      <c r="H143" s="81"/>
      <c r="I143" s="54"/>
      <c r="J143" s="54"/>
      <c r="K143" s="54"/>
      <c r="L143" s="54"/>
      <c r="M143" s="54"/>
      <c r="N143" s="54"/>
      <c r="O143" s="54"/>
      <c r="P143" s="54"/>
      <c r="Q143" s="54"/>
      <c r="R143" s="75"/>
      <c r="S143" s="75"/>
      <c r="T143" s="54"/>
      <c r="U143" s="75"/>
      <c r="V143" s="95"/>
      <c r="X143" s="54"/>
      <c r="Y143" s="54"/>
      <c r="Z143" s="55"/>
      <c r="AA143" s="77"/>
      <c r="AB143" s="78"/>
    </row>
    <row r="144" spans="2:28" s="63" customFormat="1" ht="15.75">
      <c r="B144" s="1441" t="s">
        <v>669</v>
      </c>
      <c r="C144" s="635"/>
      <c r="D144" s="635"/>
      <c r="E144" s="635"/>
      <c r="F144" s="635"/>
      <c r="G144" s="635"/>
      <c r="H144" s="635"/>
      <c r="I144" s="92"/>
      <c r="J144" s="92"/>
      <c r="K144" s="92"/>
      <c r="L144" s="92"/>
      <c r="M144" s="92"/>
      <c r="N144" s="92"/>
      <c r="O144" s="92"/>
      <c r="P144" s="92"/>
      <c r="Q144" s="92"/>
      <c r="R144" s="505"/>
      <c r="S144" s="505"/>
      <c r="T144" s="92"/>
      <c r="U144" s="505"/>
      <c r="V144" s="745">
        <v>6.6</v>
      </c>
      <c r="W144" s="325"/>
      <c r="X144" s="636"/>
      <c r="Y144" s="92"/>
      <c r="Z144" s="96">
        <v>7.85</v>
      </c>
      <c r="AA144" s="77"/>
      <c r="AB144" s="76"/>
    </row>
    <row r="145" spans="2:28" s="63" customFormat="1" ht="15.75">
      <c r="B145" s="1441" t="s">
        <v>670</v>
      </c>
      <c r="C145" s="635"/>
      <c r="D145" s="635"/>
      <c r="E145" s="635"/>
      <c r="F145" s="635"/>
      <c r="G145" s="635"/>
      <c r="H145" s="635"/>
      <c r="I145" s="92"/>
      <c r="J145" s="92"/>
      <c r="K145" s="92"/>
      <c r="L145" s="92"/>
      <c r="M145" s="92"/>
      <c r="N145" s="92"/>
      <c r="O145" s="92"/>
      <c r="P145" s="92"/>
      <c r="Q145" s="92"/>
      <c r="R145" s="505"/>
      <c r="S145" s="505"/>
      <c r="T145" s="92"/>
      <c r="U145" s="505"/>
      <c r="V145" s="745">
        <v>5.8</v>
      </c>
      <c r="W145" s="325"/>
      <c r="X145" s="636"/>
      <c r="Y145" s="92"/>
      <c r="Z145" s="96">
        <v>6.9</v>
      </c>
      <c r="AA145" s="77"/>
      <c r="AB145" s="76"/>
    </row>
    <row r="146" spans="2:28" s="63" customFormat="1" ht="9" customHeight="1">
      <c r="B146" s="64"/>
      <c r="C146" s="64"/>
      <c r="D146" s="64"/>
      <c r="E146" s="64"/>
      <c r="F146" s="64"/>
      <c r="G146" s="64"/>
      <c r="H146" s="64"/>
      <c r="I146" s="65"/>
      <c r="J146" s="65"/>
      <c r="K146" s="65"/>
      <c r="L146" s="65"/>
      <c r="M146" s="65"/>
      <c r="N146" s="65"/>
      <c r="O146" s="65"/>
      <c r="P146" s="65"/>
      <c r="Q146" s="65"/>
      <c r="R146" s="637"/>
      <c r="S146" s="637"/>
      <c r="T146" s="65"/>
      <c r="U146" s="637"/>
      <c r="V146" s="638"/>
      <c r="W146" s="638"/>
      <c r="X146" s="65"/>
      <c r="Y146" s="65"/>
      <c r="Z146" s="65"/>
      <c r="AA146" s="77"/>
      <c r="AB146" s="78"/>
    </row>
    <row r="147" spans="2:26" s="63" customFormat="1" ht="23.25" customHeight="1">
      <c r="B147" s="2697" t="s">
        <v>1391</v>
      </c>
      <c r="C147" s="2697"/>
      <c r="D147" s="85"/>
      <c r="E147" s="85"/>
      <c r="F147" s="85"/>
      <c r="G147" s="85"/>
      <c r="H147" s="85"/>
      <c r="I147" s="86"/>
      <c r="J147" s="86"/>
      <c r="K147" s="54"/>
      <c r="L147" s="54"/>
      <c r="M147" s="54"/>
      <c r="N147" s="72"/>
      <c r="O147" s="54"/>
      <c r="P147" s="69"/>
      <c r="Q147" s="69"/>
      <c r="R147" s="69"/>
      <c r="S147" s="69"/>
      <c r="T147" s="74"/>
      <c r="U147" s="74"/>
      <c r="V147" s="54"/>
      <c r="W147" s="54"/>
      <c r="X147" s="877"/>
      <c r="Y147" s="877"/>
      <c r="Z147" s="877"/>
    </row>
    <row r="148" spans="2:26" s="63" customFormat="1" ht="45.75" customHeight="1">
      <c r="B148" s="55" t="s">
        <v>517</v>
      </c>
      <c r="C148" s="2711" t="s">
        <v>690</v>
      </c>
      <c r="D148" s="2727"/>
      <c r="E148" s="2727"/>
      <c r="F148" s="2727"/>
      <c r="G148" s="2727"/>
      <c r="H148" s="2727"/>
      <c r="I148" s="2727"/>
      <c r="J148" s="2727"/>
      <c r="K148" s="2727"/>
      <c r="L148" s="2727"/>
      <c r="M148" s="2727"/>
      <c r="N148" s="2727"/>
      <c r="O148" s="2727"/>
      <c r="P148" s="2727"/>
      <c r="Q148" s="2727"/>
      <c r="R148" s="2727"/>
      <c r="S148" s="2727"/>
      <c r="T148" s="2727"/>
      <c r="U148" s="2727"/>
      <c r="V148" s="2727"/>
      <c r="W148" s="2727"/>
      <c r="X148" s="2727"/>
      <c r="Y148" s="2727"/>
      <c r="Z148" s="2727"/>
    </row>
    <row r="149" spans="2:26" s="63" customFormat="1" ht="12.75" customHeight="1">
      <c r="B149" s="882"/>
      <c r="C149" s="882"/>
      <c r="D149" s="85"/>
      <c r="E149" s="85"/>
      <c r="F149" s="85"/>
      <c r="G149" s="85"/>
      <c r="H149" s="85"/>
      <c r="I149" s="86"/>
      <c r="J149" s="86"/>
      <c r="K149" s="54"/>
      <c r="L149" s="54"/>
      <c r="M149" s="54"/>
      <c r="N149" s="72"/>
      <c r="O149" s="54"/>
      <c r="P149" s="69"/>
      <c r="Q149" s="69"/>
      <c r="R149" s="69"/>
      <c r="S149" s="69"/>
      <c r="T149" s="74"/>
      <c r="U149" s="74"/>
      <c r="V149" s="54"/>
      <c r="W149" s="54"/>
      <c r="X149" s="72"/>
      <c r="Y149" s="72"/>
      <c r="Z149" s="55"/>
    </row>
    <row r="150" spans="2:27" s="63" customFormat="1" ht="34.5" customHeight="1">
      <c r="B150" s="55" t="s">
        <v>518</v>
      </c>
      <c r="C150" s="2698" t="s">
        <v>1575</v>
      </c>
      <c r="D150" s="2685"/>
      <c r="E150" s="2685"/>
      <c r="F150" s="2685"/>
      <c r="G150" s="2685"/>
      <c r="H150" s="2685"/>
      <c r="I150" s="2685"/>
      <c r="J150" s="2685"/>
      <c r="K150" s="2685"/>
      <c r="L150" s="2685"/>
      <c r="M150" s="2685"/>
      <c r="N150" s="2685"/>
      <c r="O150" s="2685"/>
      <c r="P150" s="2685"/>
      <c r="Q150" s="2685"/>
      <c r="R150" s="2685"/>
      <c r="S150" s="2685"/>
      <c r="T150" s="2685"/>
      <c r="U150" s="2685"/>
      <c r="V150" s="2685"/>
      <c r="W150" s="2685"/>
      <c r="X150" s="2685"/>
      <c r="Y150" s="2685"/>
      <c r="Z150" s="2685"/>
      <c r="AA150" s="57"/>
    </row>
    <row r="151" spans="1:26" s="63" customFormat="1" ht="12" customHeight="1">
      <c r="A151" s="55"/>
      <c r="B151" s="55"/>
      <c r="C151" s="85"/>
      <c r="D151" s="85"/>
      <c r="E151" s="85"/>
      <c r="F151" s="85"/>
      <c r="G151" s="85"/>
      <c r="H151" s="85"/>
      <c r="I151" s="86"/>
      <c r="J151" s="86"/>
      <c r="K151" s="86"/>
      <c r="L151" s="86"/>
      <c r="M151" s="86"/>
      <c r="N151" s="86"/>
      <c r="O151" s="86"/>
      <c r="P151" s="1349"/>
      <c r="Q151" s="1349"/>
      <c r="R151" s="1349"/>
      <c r="S151" s="1349"/>
      <c r="T151" s="1350"/>
      <c r="U151" s="1350"/>
      <c r="V151" s="86"/>
      <c r="W151" s="86"/>
      <c r="X151" s="86"/>
      <c r="Y151" s="86"/>
      <c r="Z151" s="315"/>
    </row>
    <row r="152" spans="2:26" s="63" customFormat="1" ht="39" customHeight="1">
      <c r="B152" s="55" t="s">
        <v>1461</v>
      </c>
      <c r="C152" s="2701" t="s">
        <v>1576</v>
      </c>
      <c r="D152" s="2685"/>
      <c r="E152" s="2685"/>
      <c r="F152" s="2685"/>
      <c r="G152" s="2685"/>
      <c r="H152" s="2685"/>
      <c r="I152" s="2685"/>
      <c r="J152" s="2685"/>
      <c r="K152" s="2685"/>
      <c r="L152" s="2685"/>
      <c r="M152" s="2685"/>
      <c r="N152" s="2685"/>
      <c r="O152" s="2685"/>
      <c r="P152" s="2685"/>
      <c r="Q152" s="2685"/>
      <c r="R152" s="2685"/>
      <c r="S152" s="2685"/>
      <c r="T152" s="2685"/>
      <c r="U152" s="2685"/>
      <c r="V152" s="2685"/>
      <c r="W152" s="2685"/>
      <c r="X152" s="2685"/>
      <c r="Y152" s="2685"/>
      <c r="Z152" s="2685"/>
    </row>
    <row r="153" spans="2:27" s="63" customFormat="1" ht="23.25" customHeight="1">
      <c r="B153" s="55" t="s">
        <v>873</v>
      </c>
      <c r="C153" s="2698" t="s">
        <v>1668</v>
      </c>
      <c r="D153" s="2685"/>
      <c r="E153" s="2685"/>
      <c r="F153" s="2685"/>
      <c r="G153" s="2685"/>
      <c r="H153" s="2685"/>
      <c r="I153" s="2685"/>
      <c r="J153" s="2685"/>
      <c r="K153" s="2685"/>
      <c r="L153" s="2685"/>
      <c r="M153" s="2685"/>
      <c r="N153" s="2685"/>
      <c r="O153" s="2685"/>
      <c r="P153" s="2685"/>
      <c r="Q153" s="2685"/>
      <c r="R153" s="2685"/>
      <c r="S153" s="2685"/>
      <c r="T153" s="2685"/>
      <c r="U153" s="2685"/>
      <c r="V153" s="2685"/>
      <c r="W153" s="2685"/>
      <c r="X153" s="2685"/>
      <c r="Y153" s="2685"/>
      <c r="Z153" s="2685"/>
      <c r="AA153" s="2685"/>
    </row>
    <row r="154" spans="3:26" s="63" customFormat="1" ht="84" customHeight="1">
      <c r="C154" s="2698" t="s">
        <v>1647</v>
      </c>
      <c r="D154" s="2698"/>
      <c r="E154" s="2698"/>
      <c r="F154" s="2698"/>
      <c r="G154" s="2698"/>
      <c r="H154" s="2698"/>
      <c r="I154" s="2698"/>
      <c r="J154" s="2698"/>
      <c r="K154" s="2698"/>
      <c r="L154" s="2698"/>
      <c r="M154" s="2698"/>
      <c r="N154" s="2698"/>
      <c r="O154" s="2698"/>
      <c r="P154" s="2698"/>
      <c r="Q154" s="2698"/>
      <c r="R154" s="2698"/>
      <c r="S154" s="2698"/>
      <c r="T154" s="2698"/>
      <c r="U154" s="2698"/>
      <c r="V154" s="2698"/>
      <c r="W154" s="2698"/>
      <c r="X154" s="2698"/>
      <c r="Y154" s="2698"/>
      <c r="Z154" s="2698"/>
    </row>
    <row r="155" spans="1:27" s="63" customFormat="1" ht="36" customHeight="1">
      <c r="A155" s="1842" t="s">
        <v>1682</v>
      </c>
      <c r="B155" s="55"/>
      <c r="C155" s="1019"/>
      <c r="D155" s="90"/>
      <c r="E155" s="90"/>
      <c r="F155" s="90"/>
      <c r="G155" s="90"/>
      <c r="H155" s="90"/>
      <c r="I155" s="90"/>
      <c r="J155" s="90"/>
      <c r="K155" s="90"/>
      <c r="L155" s="90"/>
      <c r="M155" s="90"/>
      <c r="N155" s="90"/>
      <c r="O155" s="90"/>
      <c r="P155" s="90"/>
      <c r="Q155" s="90"/>
      <c r="R155" s="90"/>
      <c r="S155" s="90"/>
      <c r="T155" s="90"/>
      <c r="U155" s="90"/>
      <c r="V155" s="94"/>
      <c r="W155" s="94"/>
      <c r="X155" s="2694" t="s">
        <v>265</v>
      </c>
      <c r="Y155" s="2695"/>
      <c r="Z155" s="2695"/>
      <c r="AA155" s="913"/>
    </row>
    <row r="156" spans="2:26" s="63" customFormat="1" ht="93" customHeight="1">
      <c r="B156" s="2698" t="s">
        <v>1725</v>
      </c>
      <c r="C156" s="2695"/>
      <c r="D156" s="2695"/>
      <c r="E156" s="2695"/>
      <c r="F156" s="2695"/>
      <c r="G156" s="2695"/>
      <c r="H156" s="2695"/>
      <c r="I156" s="2695"/>
      <c r="J156" s="2695"/>
      <c r="K156" s="2695"/>
      <c r="L156" s="2695"/>
      <c r="M156" s="2695"/>
      <c r="N156" s="2695"/>
      <c r="O156" s="2695"/>
      <c r="P156" s="2695"/>
      <c r="Q156" s="2695"/>
      <c r="R156" s="2695"/>
      <c r="S156" s="2695"/>
      <c r="T156" s="2695"/>
      <c r="U156" s="2695"/>
      <c r="V156" s="2695"/>
      <c r="W156" s="2695"/>
      <c r="X156" s="2695"/>
      <c r="Y156" s="2695"/>
      <c r="Z156" s="2695"/>
    </row>
    <row r="157" spans="2:27" s="63" customFormat="1" ht="36" customHeight="1">
      <c r="B157" s="1019"/>
      <c r="C157" s="2731" t="s">
        <v>691</v>
      </c>
      <c r="D157" s="2732"/>
      <c r="E157" s="2732"/>
      <c r="F157" s="2732"/>
      <c r="G157" s="2732"/>
      <c r="H157" s="2732"/>
      <c r="I157" s="2732"/>
      <c r="J157" s="2732"/>
      <c r="K157" s="2732"/>
      <c r="L157" s="2732"/>
      <c r="M157" s="2732"/>
      <c r="N157" s="2732"/>
      <c r="O157" s="2732"/>
      <c r="P157" s="2732"/>
      <c r="Q157" s="2732"/>
      <c r="R157" s="2732"/>
      <c r="S157" s="2732"/>
      <c r="T157" s="2732"/>
      <c r="U157" s="2732"/>
      <c r="V157" s="2732"/>
      <c r="W157" s="2732"/>
      <c r="X157" s="2732"/>
      <c r="Y157" s="2732"/>
      <c r="Z157" s="2732"/>
      <c r="AA157" s="1020"/>
    </row>
    <row r="158" spans="2:27" s="63" customFormat="1" ht="36" customHeight="1">
      <c r="B158" s="1019"/>
      <c r="C158" s="2731" t="s">
        <v>692</v>
      </c>
      <c r="D158" s="2732"/>
      <c r="E158" s="2732"/>
      <c r="F158" s="2732"/>
      <c r="G158" s="2732"/>
      <c r="H158" s="2732"/>
      <c r="I158" s="2732"/>
      <c r="J158" s="2732"/>
      <c r="K158" s="2732"/>
      <c r="L158" s="2732"/>
      <c r="M158" s="2732"/>
      <c r="N158" s="2732"/>
      <c r="O158" s="2732"/>
      <c r="P158" s="2732"/>
      <c r="Q158" s="2732"/>
      <c r="R158" s="2732"/>
      <c r="S158" s="2732"/>
      <c r="T158" s="2732"/>
      <c r="U158" s="2732"/>
      <c r="V158" s="2732"/>
      <c r="W158" s="2732"/>
      <c r="X158" s="2732"/>
      <c r="Y158" s="2732"/>
      <c r="Z158" s="2732"/>
      <c r="AA158" s="1020"/>
    </row>
    <row r="159" spans="2:27" s="63" customFormat="1" ht="51.75" customHeight="1">
      <c r="B159" s="1019"/>
      <c r="C159" s="2731" t="s">
        <v>1531</v>
      </c>
      <c r="D159" s="2733"/>
      <c r="E159" s="2733"/>
      <c r="F159" s="2733"/>
      <c r="G159" s="2733"/>
      <c r="H159" s="2733"/>
      <c r="I159" s="2733"/>
      <c r="J159" s="2733"/>
      <c r="K159" s="2733"/>
      <c r="L159" s="2733"/>
      <c r="M159" s="2733"/>
      <c r="N159" s="2733"/>
      <c r="O159" s="2733"/>
      <c r="P159" s="2733"/>
      <c r="Q159" s="2733"/>
      <c r="R159" s="2733"/>
      <c r="S159" s="2733"/>
      <c r="T159" s="2733"/>
      <c r="U159" s="2733"/>
      <c r="V159" s="2733"/>
      <c r="W159" s="2733"/>
      <c r="X159" s="2733"/>
      <c r="Y159" s="2733"/>
      <c r="Z159" s="2733"/>
      <c r="AA159" s="203"/>
    </row>
    <row r="160" spans="2:27" s="63" customFormat="1" ht="42" customHeight="1">
      <c r="B160" s="2698" t="s">
        <v>1582</v>
      </c>
      <c r="C160" s="2698"/>
      <c r="D160" s="2698"/>
      <c r="E160" s="2698"/>
      <c r="F160" s="2698"/>
      <c r="G160" s="2698"/>
      <c r="H160" s="2698"/>
      <c r="I160" s="2698"/>
      <c r="J160" s="2698"/>
      <c r="K160" s="2698"/>
      <c r="L160" s="2698"/>
      <c r="M160" s="2698"/>
      <c r="N160" s="2698"/>
      <c r="O160" s="2698"/>
      <c r="P160" s="2698"/>
      <c r="Q160" s="2698"/>
      <c r="R160" s="2698"/>
      <c r="S160" s="2698"/>
      <c r="T160" s="2698"/>
      <c r="U160" s="2698"/>
      <c r="V160" s="2698"/>
      <c r="W160" s="2698"/>
      <c r="X160" s="2698"/>
      <c r="Y160" s="2698"/>
      <c r="Z160" s="2698"/>
      <c r="AA160" s="203"/>
    </row>
    <row r="161" spans="2:27" s="63" customFormat="1" ht="42" customHeight="1">
      <c r="B161" s="2698" t="s">
        <v>86</v>
      </c>
      <c r="C161" s="2698"/>
      <c r="D161" s="2698"/>
      <c r="E161" s="2698"/>
      <c r="F161" s="2698"/>
      <c r="G161" s="2698"/>
      <c r="H161" s="2698"/>
      <c r="I161" s="2698"/>
      <c r="J161" s="2698"/>
      <c r="K161" s="2698"/>
      <c r="L161" s="2698"/>
      <c r="M161" s="2698"/>
      <c r="N161" s="2698"/>
      <c r="O161" s="2698"/>
      <c r="P161" s="2698"/>
      <c r="Q161" s="2698"/>
      <c r="R161" s="2698"/>
      <c r="S161" s="2698"/>
      <c r="T161" s="2698"/>
      <c r="U161" s="2698"/>
      <c r="V161" s="2698"/>
      <c r="W161" s="2698"/>
      <c r="X161" s="2698"/>
      <c r="Y161" s="2698"/>
      <c r="Z161" s="2698"/>
      <c r="AA161" s="203"/>
    </row>
    <row r="162" spans="2:27" s="63" customFormat="1" ht="21" customHeight="1">
      <c r="B162" s="2698" t="s">
        <v>1592</v>
      </c>
      <c r="C162" s="2698"/>
      <c r="D162" s="2698"/>
      <c r="E162" s="2698"/>
      <c r="F162" s="2698"/>
      <c r="G162" s="2698"/>
      <c r="H162" s="2698"/>
      <c r="I162" s="2698"/>
      <c r="J162" s="2698"/>
      <c r="K162" s="2698"/>
      <c r="L162" s="2698"/>
      <c r="M162" s="2698"/>
      <c r="N162" s="2698"/>
      <c r="O162" s="2698"/>
      <c r="P162" s="2698"/>
      <c r="Q162" s="2698"/>
      <c r="R162" s="2698"/>
      <c r="S162" s="2698"/>
      <c r="T162" s="2698"/>
      <c r="U162" s="2698"/>
      <c r="V162" s="2698"/>
      <c r="W162" s="2698"/>
      <c r="X162" s="2698"/>
      <c r="Y162" s="2698"/>
      <c r="Z162" s="2698"/>
      <c r="AA162" s="203"/>
    </row>
    <row r="163" spans="2:27" s="63" customFormat="1" ht="45" customHeight="1">
      <c r="B163" s="2698" t="s">
        <v>1648</v>
      </c>
      <c r="C163" s="2698"/>
      <c r="D163" s="2698"/>
      <c r="E163" s="2698"/>
      <c r="F163" s="2698"/>
      <c r="G163" s="2698"/>
      <c r="H163" s="2698"/>
      <c r="I163" s="2698"/>
      <c r="J163" s="2698"/>
      <c r="K163" s="2698"/>
      <c r="L163" s="2698"/>
      <c r="M163" s="2698"/>
      <c r="N163" s="2698"/>
      <c r="O163" s="2698"/>
      <c r="P163" s="2698"/>
      <c r="Q163" s="2698"/>
      <c r="R163" s="2698"/>
      <c r="S163" s="2698"/>
      <c r="T163" s="2698"/>
      <c r="U163" s="2698"/>
      <c r="V163" s="2698"/>
      <c r="W163" s="2698"/>
      <c r="X163" s="2698"/>
      <c r="Y163" s="2698"/>
      <c r="Z163" s="2698"/>
      <c r="AA163" s="203"/>
    </row>
    <row r="164" spans="2:27" s="63" customFormat="1" ht="70.5" customHeight="1">
      <c r="B164" s="2698" t="s">
        <v>1579</v>
      </c>
      <c r="C164" s="2698"/>
      <c r="D164" s="2698"/>
      <c r="E164" s="2698"/>
      <c r="F164" s="2698"/>
      <c r="G164" s="2698"/>
      <c r="H164" s="2698"/>
      <c r="I164" s="2698"/>
      <c r="J164" s="2698"/>
      <c r="K164" s="2698"/>
      <c r="L164" s="2698"/>
      <c r="M164" s="2698"/>
      <c r="N164" s="2698"/>
      <c r="O164" s="2698"/>
      <c r="P164" s="2698"/>
      <c r="Q164" s="2698"/>
      <c r="R164" s="2698"/>
      <c r="S164" s="2698"/>
      <c r="T164" s="2698"/>
      <c r="U164" s="2698"/>
      <c r="V164" s="2698"/>
      <c r="W164" s="2698"/>
      <c r="X164" s="2698"/>
      <c r="Y164" s="2698"/>
      <c r="Z164" s="2698"/>
      <c r="AA164" s="203"/>
    </row>
    <row r="165" spans="2:27" s="63" customFormat="1" ht="28.5" customHeight="1">
      <c r="B165" s="55" t="s">
        <v>752</v>
      </c>
      <c r="C165" s="2698" t="s">
        <v>1580</v>
      </c>
      <c r="D165" s="2685"/>
      <c r="E165" s="2685"/>
      <c r="F165" s="2685"/>
      <c r="G165" s="2685"/>
      <c r="H165" s="2685"/>
      <c r="I165" s="2685"/>
      <c r="J165" s="2685"/>
      <c r="K165" s="2685"/>
      <c r="L165" s="2685"/>
      <c r="M165" s="2685"/>
      <c r="N165" s="2685"/>
      <c r="O165" s="2685"/>
      <c r="P165" s="2685"/>
      <c r="Q165" s="2685"/>
      <c r="R165" s="2685"/>
      <c r="S165" s="2685"/>
      <c r="T165" s="2685"/>
      <c r="U165" s="2685"/>
      <c r="V165" s="2685"/>
      <c r="W165" s="2685"/>
      <c r="X165" s="2685"/>
      <c r="Y165" s="2685"/>
      <c r="Z165" s="2685"/>
      <c r="AA165" s="913"/>
    </row>
    <row r="166" spans="1:26" s="93" customFormat="1" ht="18">
      <c r="A166" s="95" t="s">
        <v>522</v>
      </c>
      <c r="B166" s="95" t="s">
        <v>521</v>
      </c>
      <c r="C166" s="55"/>
      <c r="D166" s="55"/>
      <c r="E166" s="55"/>
      <c r="F166" s="55"/>
      <c r="G166" s="55"/>
      <c r="H166" s="55"/>
      <c r="I166" s="55"/>
      <c r="J166" s="55"/>
      <c r="K166" s="55"/>
      <c r="L166" s="55"/>
      <c r="M166" s="55"/>
      <c r="N166" s="55"/>
      <c r="O166" s="55"/>
      <c r="P166" s="92"/>
      <c r="Q166" s="92"/>
      <c r="R166" s="91"/>
      <c r="S166" s="91"/>
      <c r="T166" s="92"/>
      <c r="U166" s="92"/>
      <c r="V166" s="96"/>
      <c r="W166" s="96"/>
      <c r="X166" s="91"/>
      <c r="Y166" s="91"/>
      <c r="Z166" s="96"/>
    </row>
    <row r="167" spans="2:26" s="55" customFormat="1" ht="69" customHeight="1">
      <c r="B167" s="2701" t="s">
        <v>34</v>
      </c>
      <c r="C167" s="2701"/>
      <c r="D167" s="2701"/>
      <c r="E167" s="2701"/>
      <c r="F167" s="2701"/>
      <c r="G167" s="2701"/>
      <c r="H167" s="2701"/>
      <c r="I167" s="2701"/>
      <c r="J167" s="2701"/>
      <c r="K167" s="2701"/>
      <c r="L167" s="2701"/>
      <c r="M167" s="2701"/>
      <c r="N167" s="2701"/>
      <c r="O167" s="2701"/>
      <c r="P167" s="2701"/>
      <c r="Q167" s="2701"/>
      <c r="R167" s="2701"/>
      <c r="S167" s="2701"/>
      <c r="T167" s="2701"/>
      <c r="U167" s="2701"/>
      <c r="V167" s="2701"/>
      <c r="W167" s="2701"/>
      <c r="X167" s="2701"/>
      <c r="Y167" s="2701"/>
      <c r="Z167" s="2701"/>
    </row>
    <row r="168" spans="2:26" s="55" customFormat="1" ht="17.25" customHeight="1">
      <c r="B168" s="2701" t="s">
        <v>14</v>
      </c>
      <c r="C168" s="2701"/>
      <c r="D168" s="2701"/>
      <c r="E168" s="2701"/>
      <c r="F168" s="2701"/>
      <c r="G168" s="2701"/>
      <c r="H168" s="2701"/>
      <c r="I168" s="2701"/>
      <c r="J168" s="2701"/>
      <c r="K168" s="2701"/>
      <c r="L168" s="2701"/>
      <c r="M168" s="2701"/>
      <c r="N168" s="2701"/>
      <c r="O168" s="2701"/>
      <c r="P168" s="2701"/>
      <c r="Q168" s="2701"/>
      <c r="R168" s="2701"/>
      <c r="S168" s="2701"/>
      <c r="T168" s="2701"/>
      <c r="U168" s="2701"/>
      <c r="V168" s="2701"/>
      <c r="W168" s="2701"/>
      <c r="X168" s="2701"/>
      <c r="Y168" s="2701"/>
      <c r="Z168" s="2701"/>
    </row>
    <row r="169" spans="1:26" s="55" customFormat="1" ht="12" customHeight="1">
      <c r="A169" s="46"/>
      <c r="B169" s="543"/>
      <c r="C169" s="370"/>
      <c r="D169" s="315"/>
      <c r="E169" s="315"/>
      <c r="F169" s="315"/>
      <c r="G169" s="370"/>
      <c r="H169" s="370"/>
      <c r="I169" s="541"/>
      <c r="J169" s="541"/>
      <c r="K169" s="370"/>
      <c r="L169" s="370"/>
      <c r="M169" s="370"/>
      <c r="N169" s="542"/>
      <c r="O169" s="542"/>
      <c r="P169" s="542"/>
      <c r="Q169" s="542"/>
      <c r="R169" s="541"/>
      <c r="S169" s="541"/>
      <c r="T169" s="542"/>
      <c r="U169" s="542"/>
      <c r="V169" s="370"/>
      <c r="W169" s="370"/>
      <c r="X169" s="541"/>
      <c r="Y169" s="91"/>
      <c r="Z169" s="96"/>
    </row>
    <row r="170" spans="2:26" s="98" customFormat="1" ht="16.5" customHeight="1">
      <c r="B170" s="2726" t="s">
        <v>1408</v>
      </c>
      <c r="C170" s="2726"/>
      <c r="D170" s="2726"/>
      <c r="E170" s="2726"/>
      <c r="F170" s="2726"/>
      <c r="G170" s="2726"/>
      <c r="H170" s="315"/>
      <c r="I170" s="315"/>
      <c r="J170" s="315"/>
      <c r="K170" s="315"/>
      <c r="L170" s="315"/>
      <c r="M170" s="315"/>
      <c r="N170" s="315"/>
      <c r="O170" s="315"/>
      <c r="P170" s="100"/>
      <c r="Q170" s="100"/>
      <c r="R170" s="100"/>
      <c r="S170" s="100"/>
      <c r="T170" s="100"/>
      <c r="U170" s="100"/>
      <c r="V170" s="100"/>
      <c r="W170" s="100"/>
      <c r="X170" s="100"/>
      <c r="Y170" s="366"/>
      <c r="Z170" s="366"/>
    </row>
    <row r="171" spans="2:26" s="98" customFormat="1" ht="48" customHeight="1">
      <c r="B171" s="2701" t="s">
        <v>1148</v>
      </c>
      <c r="C171" s="2701"/>
      <c r="D171" s="2701"/>
      <c r="E171" s="2701"/>
      <c r="F171" s="2701"/>
      <c r="G171" s="2701"/>
      <c r="H171" s="2701"/>
      <c r="I171" s="2701"/>
      <c r="J171" s="2701"/>
      <c r="K171" s="2701"/>
      <c r="L171" s="2701"/>
      <c r="M171" s="2701"/>
      <c r="N171" s="2701"/>
      <c r="O171" s="2701"/>
      <c r="P171" s="2701"/>
      <c r="Q171" s="2701"/>
      <c r="R171" s="2701"/>
      <c r="S171" s="2701"/>
      <c r="T171" s="2701"/>
      <c r="U171" s="2701"/>
      <c r="V171" s="2701"/>
      <c r="W171" s="2701"/>
      <c r="X171" s="2701"/>
      <c r="Y171" s="2701"/>
      <c r="Z171" s="2701"/>
    </row>
    <row r="172" spans="2:26" ht="21.75" customHeight="1">
      <c r="B172" s="2692" t="s">
        <v>1392</v>
      </c>
      <c r="C172" s="2692"/>
      <c r="D172" s="2692"/>
      <c r="E172" s="2692"/>
      <c r="F172" s="2692"/>
      <c r="G172" s="2692"/>
      <c r="H172" s="2692"/>
      <c r="I172" s="2692"/>
      <c r="J172" s="2692"/>
      <c r="K172" s="2692"/>
      <c r="L172" s="2692"/>
      <c r="M172" s="2692"/>
      <c r="N172" s="2692"/>
      <c r="O172" s="2692"/>
      <c r="P172" s="2692"/>
      <c r="Q172" s="2692"/>
      <c r="R172" s="2692"/>
      <c r="S172" s="2692"/>
      <c r="T172" s="2692"/>
      <c r="U172" s="2692"/>
      <c r="V172" s="2692"/>
      <c r="W172" s="2692"/>
      <c r="X172" s="2692"/>
      <c r="Y172" s="2692"/>
      <c r="Z172" s="2692"/>
    </row>
    <row r="173" spans="2:26" ht="54" customHeight="1">
      <c r="B173" s="2692" t="s">
        <v>739</v>
      </c>
      <c r="C173" s="2692"/>
      <c r="D173" s="2692"/>
      <c r="E173" s="2692"/>
      <c r="F173" s="2692"/>
      <c r="G173" s="2692"/>
      <c r="H173" s="2692"/>
      <c r="I173" s="2692"/>
      <c r="J173" s="2692"/>
      <c r="K173" s="2692"/>
      <c r="L173" s="2692"/>
      <c r="M173" s="2692"/>
      <c r="N173" s="2692"/>
      <c r="O173" s="2692"/>
      <c r="P173" s="2692"/>
      <c r="Q173" s="2692"/>
      <c r="R173" s="2692"/>
      <c r="S173" s="2692"/>
      <c r="T173" s="2692"/>
      <c r="U173" s="2692"/>
      <c r="V173" s="2692"/>
      <c r="W173" s="2692"/>
      <c r="X173" s="2692"/>
      <c r="Y173" s="2692"/>
      <c r="Z173" s="2692"/>
    </row>
    <row r="174" spans="3:23" s="93" customFormat="1" ht="14.25" customHeight="1">
      <c r="C174" s="55"/>
      <c r="D174" s="55"/>
      <c r="E174" s="55"/>
      <c r="F174" s="55"/>
      <c r="G174" s="55"/>
      <c r="H174" s="55"/>
      <c r="I174" s="55"/>
      <c r="J174" s="55"/>
      <c r="K174" s="55"/>
      <c r="L174" s="55"/>
      <c r="M174" s="55"/>
      <c r="N174" s="55"/>
      <c r="O174" s="55"/>
      <c r="P174" s="92"/>
      <c r="Q174" s="92"/>
      <c r="R174" s="91"/>
      <c r="S174" s="91"/>
      <c r="T174" s="92"/>
      <c r="U174" s="92"/>
      <c r="V174" s="96"/>
      <c r="W174" s="96"/>
    </row>
    <row r="175" spans="2:26" s="93" customFormat="1" ht="17.25" customHeight="1">
      <c r="B175" s="2730" t="s">
        <v>524</v>
      </c>
      <c r="C175" s="2730"/>
      <c r="D175" s="2730"/>
      <c r="E175" s="2730"/>
      <c r="F175" s="86"/>
      <c r="G175" s="86"/>
      <c r="H175" s="86"/>
      <c r="I175" s="86"/>
      <c r="J175" s="86"/>
      <c r="K175" s="86"/>
      <c r="L175" s="86"/>
      <c r="M175" s="86"/>
      <c r="N175" s="86"/>
      <c r="O175" s="86"/>
      <c r="P175" s="86"/>
      <c r="Q175" s="86"/>
      <c r="R175" s="315"/>
      <c r="S175" s="315"/>
      <c r="T175" s="315"/>
      <c r="U175" s="315"/>
      <c r="V175" s="315"/>
      <c r="W175" s="315"/>
      <c r="X175" s="315"/>
      <c r="Y175" s="55"/>
      <c r="Z175" s="55"/>
    </row>
    <row r="176" spans="2:26" s="93" customFormat="1" ht="24" customHeight="1">
      <c r="B176" s="2701" t="s">
        <v>1006</v>
      </c>
      <c r="C176" s="2701"/>
      <c r="D176" s="2701"/>
      <c r="E176" s="2701"/>
      <c r="F176" s="2701"/>
      <c r="G176" s="2701"/>
      <c r="H176" s="2701"/>
      <c r="I176" s="2701"/>
      <c r="J176" s="2701"/>
      <c r="K176" s="2701"/>
      <c r="L176" s="2701"/>
      <c r="M176" s="2701"/>
      <c r="N176" s="2701"/>
      <c r="O176" s="2701"/>
      <c r="P176" s="2701"/>
      <c r="Q176" s="2701"/>
      <c r="R176" s="2701"/>
      <c r="S176" s="2701"/>
      <c r="T176" s="2701"/>
      <c r="U176" s="2701"/>
      <c r="V176" s="2701"/>
      <c r="W176" s="2701"/>
      <c r="X176" s="2701"/>
      <c r="Y176" s="2701"/>
      <c r="Z176" s="2701"/>
    </row>
    <row r="177" spans="2:26" s="93" customFormat="1" ht="23.25" customHeight="1">
      <c r="B177" s="2701" t="s">
        <v>1007</v>
      </c>
      <c r="C177" s="2701"/>
      <c r="D177" s="2701"/>
      <c r="E177" s="2701"/>
      <c r="F177" s="2701"/>
      <c r="G177" s="2701"/>
      <c r="H177" s="2701"/>
      <c r="I177" s="2701"/>
      <c r="J177" s="2701"/>
      <c r="K177" s="2701"/>
      <c r="L177" s="2701"/>
      <c r="M177" s="2701"/>
      <c r="N177" s="2701"/>
      <c r="O177" s="2701"/>
      <c r="P177" s="2701"/>
      <c r="Q177" s="2701"/>
      <c r="R177" s="2701"/>
      <c r="S177" s="2701"/>
      <c r="T177" s="2701"/>
      <c r="U177" s="2701"/>
      <c r="V177" s="2701"/>
      <c r="W177" s="2701"/>
      <c r="X177" s="2701"/>
      <c r="Y177" s="2701"/>
      <c r="Z177" s="2701"/>
    </row>
    <row r="178" spans="2:26" s="93" customFormat="1" ht="49.5" customHeight="1">
      <c r="B178" s="2701" t="s">
        <v>1288</v>
      </c>
      <c r="C178" s="2701"/>
      <c r="D178" s="2701"/>
      <c r="E178" s="2701"/>
      <c r="F178" s="2701"/>
      <c r="G178" s="2701"/>
      <c r="H178" s="2701"/>
      <c r="I178" s="2701"/>
      <c r="J178" s="2701"/>
      <c r="K178" s="2701"/>
      <c r="L178" s="2701"/>
      <c r="M178" s="2701"/>
      <c r="N178" s="2701"/>
      <c r="O178" s="2701"/>
      <c r="P178" s="2701"/>
      <c r="Q178" s="2701"/>
      <c r="R178" s="2701"/>
      <c r="S178" s="2701"/>
      <c r="T178" s="2701"/>
      <c r="U178" s="2701"/>
      <c r="V178" s="2701"/>
      <c r="W178" s="2701"/>
      <c r="X178" s="2701"/>
      <c r="Y178" s="2701"/>
      <c r="Z178" s="2701"/>
    </row>
    <row r="179" spans="3:26" s="93" customFormat="1" ht="10.5" customHeight="1">
      <c r="C179" s="55"/>
      <c r="D179" s="55"/>
      <c r="E179" s="55"/>
      <c r="F179" s="55"/>
      <c r="G179" s="55"/>
      <c r="H179" s="55"/>
      <c r="I179" s="55"/>
      <c r="J179" s="55"/>
      <c r="K179" s="55"/>
      <c r="L179" s="55"/>
      <c r="M179" s="55"/>
      <c r="N179" s="55"/>
      <c r="O179" s="55"/>
      <c r="P179" s="92"/>
      <c r="Q179" s="92"/>
      <c r="R179" s="91"/>
      <c r="S179" s="91"/>
      <c r="T179" s="92"/>
      <c r="U179" s="92"/>
      <c r="V179" s="96"/>
      <c r="W179" s="96"/>
      <c r="X179" s="877"/>
      <c r="Y179" s="877"/>
      <c r="Z179" s="877"/>
    </row>
    <row r="180" spans="2:26" s="93" customFormat="1" ht="17.25" customHeight="1">
      <c r="B180" s="2726" t="s">
        <v>854</v>
      </c>
      <c r="C180" s="2726"/>
      <c r="D180" s="2726"/>
      <c r="E180" s="2726"/>
      <c r="F180" s="2726"/>
      <c r="G180" s="2726"/>
      <c r="H180" s="2726"/>
      <c r="I180" s="2726"/>
      <c r="J180" s="2726"/>
      <c r="K180" s="2726"/>
      <c r="L180" s="2726"/>
      <c r="M180" s="2726"/>
      <c r="N180" s="2726"/>
      <c r="O180" s="2726"/>
      <c r="P180" s="2726"/>
      <c r="Q180" s="2726"/>
      <c r="R180" s="2726"/>
      <c r="S180" s="2726"/>
      <c r="T180" s="2726"/>
      <c r="U180" s="2726"/>
      <c r="V180" s="2726"/>
      <c r="W180" s="2726"/>
      <c r="X180" s="2726"/>
      <c r="Y180" s="2726"/>
      <c r="Z180" s="2726"/>
    </row>
    <row r="181" spans="2:26" s="93" customFormat="1" ht="17.25" customHeight="1">
      <c r="B181" s="2701" t="s">
        <v>1170</v>
      </c>
      <c r="C181" s="2701"/>
      <c r="D181" s="2701"/>
      <c r="E181" s="2701"/>
      <c r="F181" s="2701"/>
      <c r="G181" s="2701"/>
      <c r="H181" s="2701"/>
      <c r="I181" s="2701"/>
      <c r="J181" s="2701"/>
      <c r="K181" s="2701"/>
      <c r="L181" s="2701"/>
      <c r="M181" s="2701"/>
      <c r="N181" s="2701"/>
      <c r="O181" s="2701"/>
      <c r="P181" s="2701"/>
      <c r="Q181" s="2701"/>
      <c r="R181" s="2701"/>
      <c r="S181" s="2701"/>
      <c r="T181" s="2701"/>
      <c r="U181" s="2701"/>
      <c r="V181" s="2701"/>
      <c r="W181" s="2701"/>
      <c r="X181" s="2701"/>
      <c r="Y181" s="2701"/>
      <c r="Z181" s="2701"/>
    </row>
    <row r="182" spans="2:26" s="93" customFormat="1" ht="5.25" customHeight="1">
      <c r="B182" s="315"/>
      <c r="C182" s="315"/>
      <c r="D182" s="315"/>
      <c r="E182" s="315"/>
      <c r="F182" s="315"/>
      <c r="G182" s="315"/>
      <c r="H182" s="315"/>
      <c r="I182" s="315"/>
      <c r="J182" s="315"/>
      <c r="K182" s="315"/>
      <c r="L182" s="315"/>
      <c r="M182" s="315"/>
      <c r="N182" s="315"/>
      <c r="O182" s="315"/>
      <c r="P182" s="542"/>
      <c r="Q182" s="542"/>
      <c r="R182" s="541"/>
      <c r="S182" s="541"/>
      <c r="T182" s="542"/>
      <c r="U182" s="542"/>
      <c r="V182" s="370"/>
      <c r="W182" s="370"/>
      <c r="X182" s="541"/>
      <c r="Y182" s="91"/>
      <c r="Z182" s="96"/>
    </row>
    <row r="183" spans="2:26" s="93" customFormat="1" ht="17.25" customHeight="1">
      <c r="B183" s="2701" t="s">
        <v>1476</v>
      </c>
      <c r="C183" s="2701"/>
      <c r="D183" s="2701"/>
      <c r="E183" s="2701"/>
      <c r="F183" s="2701"/>
      <c r="G183" s="2701"/>
      <c r="H183" s="2701"/>
      <c r="I183" s="2701"/>
      <c r="J183" s="2701"/>
      <c r="K183" s="2701"/>
      <c r="L183" s="2701"/>
      <c r="M183" s="2701"/>
      <c r="N183" s="2701"/>
      <c r="O183" s="2701"/>
      <c r="P183" s="2701"/>
      <c r="Q183" s="2701"/>
      <c r="R183" s="2701"/>
      <c r="S183" s="2701"/>
      <c r="T183" s="2701"/>
      <c r="U183" s="2701"/>
      <c r="V183" s="2701"/>
      <c r="W183" s="2701"/>
      <c r="X183" s="2701"/>
      <c r="Y183" s="2701"/>
      <c r="Z183" s="2701"/>
    </row>
    <row r="184" spans="2:26" s="93" customFormat="1" ht="5.25" customHeight="1">
      <c r="B184" s="315"/>
      <c r="C184" s="315"/>
      <c r="D184" s="315"/>
      <c r="E184" s="315"/>
      <c r="F184" s="315"/>
      <c r="G184" s="315"/>
      <c r="H184" s="315"/>
      <c r="I184" s="315"/>
      <c r="J184" s="315"/>
      <c r="K184" s="315"/>
      <c r="L184" s="315"/>
      <c r="M184" s="315"/>
      <c r="N184" s="315"/>
      <c r="O184" s="315"/>
      <c r="P184" s="542"/>
      <c r="Q184" s="542"/>
      <c r="R184" s="541"/>
      <c r="S184" s="541"/>
      <c r="T184" s="542"/>
      <c r="U184" s="542"/>
      <c r="V184" s="370"/>
      <c r="W184" s="370"/>
      <c r="X184" s="541"/>
      <c r="Y184" s="91"/>
      <c r="Z184" s="96"/>
    </row>
    <row r="185" spans="2:26" s="93" customFormat="1" ht="16.5" customHeight="1">
      <c r="B185" s="2701" t="s">
        <v>1003</v>
      </c>
      <c r="C185" s="2701"/>
      <c r="D185" s="2701"/>
      <c r="E185" s="2701"/>
      <c r="F185" s="2701"/>
      <c r="G185" s="2701"/>
      <c r="H185" s="2701"/>
      <c r="I185" s="2701"/>
      <c r="J185" s="2701"/>
      <c r="K185" s="2701"/>
      <c r="L185" s="2701"/>
      <c r="M185" s="2701"/>
      <c r="N185" s="2701"/>
      <c r="O185" s="2701"/>
      <c r="P185" s="2701"/>
      <c r="Q185" s="2701"/>
      <c r="R185" s="2701"/>
      <c r="S185" s="2701"/>
      <c r="T185" s="2701"/>
      <c r="U185" s="2701"/>
      <c r="V185" s="2701"/>
      <c r="W185" s="2701"/>
      <c r="X185" s="2701"/>
      <c r="Y185" s="2701"/>
      <c r="Z185" s="2701"/>
    </row>
    <row r="186" spans="2:26" s="93" customFormat="1" ht="5.25" customHeight="1">
      <c r="B186" s="57"/>
      <c r="C186" s="57"/>
      <c r="D186" s="57"/>
      <c r="E186" s="57"/>
      <c r="F186" s="57"/>
      <c r="G186" s="57"/>
      <c r="H186" s="57"/>
      <c r="I186" s="57"/>
      <c r="J186" s="57"/>
      <c r="K186" s="57"/>
      <c r="L186" s="57"/>
      <c r="M186" s="57"/>
      <c r="N186" s="57"/>
      <c r="O186" s="57"/>
      <c r="P186" s="57"/>
      <c r="Q186" s="57"/>
      <c r="R186" s="57"/>
      <c r="S186" s="57"/>
      <c r="T186" s="57"/>
      <c r="U186" s="57"/>
      <c r="V186" s="57"/>
      <c r="W186" s="57"/>
      <c r="X186" s="57"/>
      <c r="Y186" s="91"/>
      <c r="Z186" s="96"/>
    </row>
    <row r="187" spans="2:26" s="93" customFormat="1" ht="31.5" customHeight="1">
      <c r="B187" s="2692" t="s">
        <v>1004</v>
      </c>
      <c r="C187" s="2692"/>
      <c r="D187" s="2692"/>
      <c r="E187" s="2692"/>
      <c r="F187" s="2692"/>
      <c r="G187" s="2692"/>
      <c r="H187" s="2692"/>
      <c r="I187" s="2692"/>
      <c r="J187" s="2692"/>
      <c r="K187" s="2692"/>
      <c r="L187" s="2692"/>
      <c r="M187" s="2692"/>
      <c r="N187" s="2692"/>
      <c r="O187" s="2692"/>
      <c r="P187" s="2692"/>
      <c r="Q187" s="2692"/>
      <c r="R187" s="2692"/>
      <c r="S187" s="2692"/>
      <c r="T187" s="2692"/>
      <c r="U187" s="2692"/>
      <c r="V187" s="2692"/>
      <c r="W187" s="2692"/>
      <c r="X187" s="2692"/>
      <c r="Y187" s="2692"/>
      <c r="Z187" s="2692"/>
    </row>
    <row r="188" spans="2:26" s="93" customFormat="1" ht="18">
      <c r="B188" s="315"/>
      <c r="C188" s="315"/>
      <c r="D188" s="315"/>
      <c r="E188" s="315"/>
      <c r="F188" s="315"/>
      <c r="G188" s="315"/>
      <c r="H188" s="315"/>
      <c r="I188" s="315"/>
      <c r="J188" s="315"/>
      <c r="K188" s="315"/>
      <c r="L188" s="315"/>
      <c r="M188" s="315"/>
      <c r="N188" s="315"/>
      <c r="O188" s="315"/>
      <c r="P188" s="542"/>
      <c r="Q188" s="542"/>
      <c r="R188" s="541"/>
      <c r="S188" s="541"/>
      <c r="T188" s="542"/>
      <c r="U188" s="542"/>
      <c r="V188" s="370"/>
      <c r="W188" s="370"/>
      <c r="X188" s="541"/>
      <c r="Y188" s="91"/>
      <c r="Z188" s="96"/>
    </row>
    <row r="189" spans="1:26" s="93" customFormat="1" ht="17.25" customHeight="1">
      <c r="A189" s="361"/>
      <c r="B189" s="2701" t="s">
        <v>527</v>
      </c>
      <c r="C189" s="2701"/>
      <c r="D189" s="2701"/>
      <c r="E189" s="2701"/>
      <c r="F189" s="2701"/>
      <c r="G189" s="2701"/>
      <c r="H189" s="2701"/>
      <c r="I189" s="2701"/>
      <c r="J189" s="2701"/>
      <c r="K189" s="2701"/>
      <c r="L189" s="2701"/>
      <c r="M189" s="2701"/>
      <c r="N189" s="2701"/>
      <c r="O189" s="2701"/>
      <c r="P189" s="2701"/>
      <c r="Q189" s="2701"/>
      <c r="R189" s="2701"/>
      <c r="S189" s="2701"/>
      <c r="T189" s="2701"/>
      <c r="U189" s="2701"/>
      <c r="V189" s="2701"/>
      <c r="W189" s="2701"/>
      <c r="X189" s="2701"/>
      <c r="Y189" s="2701"/>
      <c r="Z189" s="2701"/>
    </row>
    <row r="190" spans="2:26" s="93" customFormat="1" ht="54.75" customHeight="1">
      <c r="B190" s="2692" t="s">
        <v>1532</v>
      </c>
      <c r="C190" s="2692"/>
      <c r="D190" s="2692"/>
      <c r="E190" s="2692"/>
      <c r="F190" s="2692"/>
      <c r="G190" s="2692"/>
      <c r="H190" s="2692"/>
      <c r="I190" s="2692"/>
      <c r="J190" s="2692"/>
      <c r="K190" s="2692"/>
      <c r="L190" s="2692"/>
      <c r="M190" s="2692"/>
      <c r="N190" s="2692"/>
      <c r="O190" s="2692"/>
      <c r="P190" s="2692"/>
      <c r="Q190" s="2692"/>
      <c r="R190" s="2692"/>
      <c r="S190" s="2692"/>
      <c r="T190" s="2692"/>
      <c r="U190" s="2692"/>
      <c r="V190" s="2692"/>
      <c r="W190" s="2692"/>
      <c r="X190" s="2692"/>
      <c r="Y190" s="2692"/>
      <c r="Z190" s="2692"/>
    </row>
    <row r="191" spans="2:32" s="93" customFormat="1" ht="18" customHeight="1">
      <c r="B191" s="97"/>
      <c r="C191" s="97"/>
      <c r="D191" s="97"/>
      <c r="E191" s="97"/>
      <c r="F191" s="97"/>
      <c r="G191" s="97"/>
      <c r="H191" s="97"/>
      <c r="I191" s="97"/>
      <c r="J191" s="97"/>
      <c r="K191" s="97"/>
      <c r="L191" s="97"/>
      <c r="M191" s="97"/>
      <c r="N191" s="97"/>
      <c r="O191" s="97"/>
      <c r="P191" s="97"/>
      <c r="Q191" s="97"/>
      <c r="R191" s="97"/>
      <c r="S191" s="97"/>
      <c r="T191" s="97"/>
      <c r="U191" s="97"/>
      <c r="V191" s="65"/>
      <c r="W191" s="65"/>
      <c r="X191" s="97"/>
      <c r="Y191" s="97"/>
      <c r="Z191" s="362" t="s">
        <v>725</v>
      </c>
      <c r="AA191" s="55"/>
      <c r="AB191" s="55"/>
      <c r="AC191" s="55"/>
      <c r="AD191" s="55"/>
      <c r="AE191" s="55"/>
      <c r="AF191" s="55"/>
    </row>
    <row r="192" spans="2:32" s="93" customFormat="1" ht="15" customHeight="1">
      <c r="B192" s="55" t="s">
        <v>1005</v>
      </c>
      <c r="C192" s="55"/>
      <c r="D192" s="55"/>
      <c r="E192" s="55"/>
      <c r="F192" s="55"/>
      <c r="G192" s="55"/>
      <c r="H192" s="55"/>
      <c r="I192" s="55"/>
      <c r="J192" s="55"/>
      <c r="K192" s="55"/>
      <c r="L192" s="55"/>
      <c r="M192" s="55"/>
      <c r="N192" s="55"/>
      <c r="O192" s="55"/>
      <c r="P192" s="55"/>
      <c r="Q192" s="55"/>
      <c r="R192" s="55"/>
      <c r="S192" s="55"/>
      <c r="T192" s="55"/>
      <c r="U192" s="55"/>
      <c r="V192" s="54"/>
      <c r="W192" s="54"/>
      <c r="X192" s="55"/>
      <c r="Y192" s="322"/>
      <c r="Z192" s="363"/>
      <c r="AA192" s="55"/>
      <c r="AB192" s="55"/>
      <c r="AC192" s="55"/>
      <c r="AD192" s="55"/>
      <c r="AE192" s="55"/>
      <c r="AF192" s="55"/>
    </row>
    <row r="193" spans="2:32" s="93" customFormat="1" ht="15" customHeight="1">
      <c r="B193" s="364" t="s">
        <v>528</v>
      </c>
      <c r="C193" s="55"/>
      <c r="D193" s="55"/>
      <c r="E193" s="55"/>
      <c r="F193" s="55"/>
      <c r="G193" s="55"/>
      <c r="H193" s="55"/>
      <c r="I193" s="55"/>
      <c r="J193" s="55"/>
      <c r="K193" s="55"/>
      <c r="L193" s="55"/>
      <c r="M193" s="55"/>
      <c r="N193" s="55"/>
      <c r="O193" s="55"/>
      <c r="P193" s="55"/>
      <c r="Q193" s="55"/>
      <c r="R193" s="55"/>
      <c r="S193" s="55"/>
      <c r="T193" s="55"/>
      <c r="U193" s="55"/>
      <c r="V193" s="54"/>
      <c r="W193" s="54"/>
      <c r="X193" s="55"/>
      <c r="Y193" s="322"/>
      <c r="Z193" s="363">
        <v>18</v>
      </c>
      <c r="AA193" s="55"/>
      <c r="AB193" s="55"/>
      <c r="AC193" s="55"/>
      <c r="AD193" s="55"/>
      <c r="AE193" s="55"/>
      <c r="AF193" s="55"/>
    </row>
    <row r="194" spans="2:32" s="93" customFormat="1" ht="15" customHeight="1">
      <c r="B194" s="364" t="s">
        <v>529</v>
      </c>
      <c r="C194" s="55"/>
      <c r="D194" s="55"/>
      <c r="E194" s="55"/>
      <c r="F194" s="55"/>
      <c r="G194" s="55"/>
      <c r="H194" s="55"/>
      <c r="I194" s="55"/>
      <c r="J194" s="55"/>
      <c r="K194" s="55"/>
      <c r="L194" s="55"/>
      <c r="M194" s="55"/>
      <c r="N194" s="55"/>
      <c r="O194" s="55"/>
      <c r="P194" s="55"/>
      <c r="Q194" s="55"/>
      <c r="R194" s="55"/>
      <c r="S194" s="55"/>
      <c r="T194" s="55"/>
      <c r="U194" s="55"/>
      <c r="V194" s="54"/>
      <c r="W194" s="54"/>
      <c r="X194" s="55"/>
      <c r="Y194" s="322"/>
      <c r="Z194" s="363">
        <v>16</v>
      </c>
      <c r="AA194" s="55"/>
      <c r="AB194" s="55"/>
      <c r="AC194" s="55"/>
      <c r="AD194" s="55"/>
      <c r="AE194" s="55"/>
      <c r="AF194" s="55"/>
    </row>
    <row r="195" spans="2:32" s="93" customFormat="1" ht="15" customHeight="1">
      <c r="B195" s="97" t="s">
        <v>666</v>
      </c>
      <c r="C195" s="97"/>
      <c r="D195" s="97"/>
      <c r="E195" s="97"/>
      <c r="F195" s="97"/>
      <c r="G195" s="97"/>
      <c r="H195" s="97"/>
      <c r="I195" s="97"/>
      <c r="J195" s="97"/>
      <c r="K195" s="97"/>
      <c r="L195" s="97"/>
      <c r="M195" s="97"/>
      <c r="N195" s="97"/>
      <c r="O195" s="97"/>
      <c r="P195" s="97"/>
      <c r="Q195" s="97"/>
      <c r="R195" s="97"/>
      <c r="S195" s="97"/>
      <c r="T195" s="97"/>
      <c r="U195" s="97"/>
      <c r="V195" s="65"/>
      <c r="W195" s="65"/>
      <c r="X195" s="97"/>
      <c r="Y195" s="319"/>
      <c r="Z195" s="365">
        <v>15</v>
      </c>
      <c r="AA195" s="55"/>
      <c r="AB195" s="55"/>
      <c r="AC195" s="55"/>
      <c r="AD195" s="55"/>
      <c r="AE195" s="55"/>
      <c r="AF195" s="55"/>
    </row>
    <row r="196" spans="2:26" s="93" customFormat="1" ht="14.25" customHeight="1">
      <c r="B196" s="94"/>
      <c r="C196" s="94"/>
      <c r="D196" s="94"/>
      <c r="E196" s="94"/>
      <c r="F196" s="94"/>
      <c r="G196" s="94"/>
      <c r="H196" s="94"/>
      <c r="I196" s="94"/>
      <c r="J196" s="94"/>
      <c r="K196" s="94"/>
      <c r="L196" s="94"/>
      <c r="M196" s="94"/>
      <c r="N196" s="94"/>
      <c r="O196" s="94"/>
      <c r="P196" s="54"/>
      <c r="Q196" s="54"/>
      <c r="R196" s="55"/>
      <c r="S196" s="55"/>
      <c r="T196" s="55"/>
      <c r="U196" s="55"/>
      <c r="V196" s="55"/>
      <c r="W196" s="55"/>
      <c r="X196" s="55"/>
      <c r="Y196" s="55"/>
      <c r="Z196" s="55"/>
    </row>
    <row r="197" spans="1:26" ht="22.5" customHeight="1">
      <c r="A197" s="1300">
        <v>4</v>
      </c>
      <c r="B197" s="1301" t="s">
        <v>606</v>
      </c>
      <c r="C197" s="1302"/>
      <c r="D197" s="367"/>
      <c r="E197" s="367"/>
      <c r="F197" s="367"/>
      <c r="G197" s="367"/>
      <c r="H197" s="367"/>
      <c r="I197" s="367"/>
      <c r="J197" s="367"/>
      <c r="K197" s="47"/>
      <c r="L197" s="47"/>
      <c r="M197" s="47"/>
      <c r="N197" s="47"/>
      <c r="O197" s="47"/>
      <c r="P197" s="47"/>
      <c r="Q197" s="47"/>
      <c r="R197" s="47"/>
      <c r="S197" s="47"/>
      <c r="T197" s="47"/>
      <c r="U197" s="47"/>
      <c r="V197" s="47"/>
      <c r="W197" s="47"/>
      <c r="X197" s="47"/>
      <c r="Y197" s="47"/>
      <c r="Z197" s="47"/>
    </row>
    <row r="198" spans="2:26" s="1901" customFormat="1" ht="24" customHeight="1">
      <c r="B198" s="2696" t="s">
        <v>607</v>
      </c>
      <c r="C198" s="2693"/>
      <c r="D198" s="2693"/>
      <c r="E198" s="2693"/>
      <c r="F198" s="2693"/>
      <c r="G198" s="2693"/>
      <c r="H198" s="2693"/>
      <c r="I198" s="2693"/>
      <c r="J198" s="2693"/>
      <c r="K198" s="2693"/>
      <c r="L198" s="2693"/>
      <c r="M198" s="2693"/>
      <c r="N198" s="2693"/>
      <c r="O198" s="2693"/>
      <c r="P198" s="2693"/>
      <c r="Q198" s="2693"/>
      <c r="R198" s="2693"/>
      <c r="S198" s="2693"/>
      <c r="T198" s="2693"/>
      <c r="U198" s="2693"/>
      <c r="V198" s="2693"/>
      <c r="W198" s="2693"/>
      <c r="X198" s="2693"/>
      <c r="Y198" s="2693"/>
      <c r="Z198" s="2693"/>
    </row>
    <row r="199" spans="2:29" s="1901" customFormat="1" ht="78.75" customHeight="1">
      <c r="B199" s="2692" t="s">
        <v>608</v>
      </c>
      <c r="C199" s="2693"/>
      <c r="D199" s="2693"/>
      <c r="E199" s="2693"/>
      <c r="F199" s="2693"/>
      <c r="G199" s="2693"/>
      <c r="H199" s="2693"/>
      <c r="I199" s="2693"/>
      <c r="J199" s="2693"/>
      <c r="K199" s="2693"/>
      <c r="L199" s="2693"/>
      <c r="M199" s="2693"/>
      <c r="N199" s="2693"/>
      <c r="O199" s="2693"/>
      <c r="P199" s="2693"/>
      <c r="Q199" s="2693"/>
      <c r="R199" s="2693"/>
      <c r="S199" s="2693"/>
      <c r="T199" s="2693"/>
      <c r="U199" s="2693"/>
      <c r="V199" s="2693"/>
      <c r="W199" s="2693"/>
      <c r="X199" s="2693"/>
      <c r="Y199" s="2693"/>
      <c r="Z199" s="2693"/>
      <c r="AA199" s="370"/>
      <c r="AB199" s="370"/>
      <c r="AC199" s="370"/>
    </row>
    <row r="200" spans="2:29" s="1901" customFormat="1" ht="11.25" customHeight="1">
      <c r="B200" s="138"/>
      <c r="C200" s="611"/>
      <c r="D200" s="370"/>
      <c r="E200" s="1903"/>
      <c r="F200" s="370"/>
      <c r="G200" s="370"/>
      <c r="H200" s="370"/>
      <c r="I200" s="370"/>
      <c r="J200" s="370"/>
      <c r="K200" s="370"/>
      <c r="L200" s="370"/>
      <c r="M200" s="370"/>
      <c r="N200" s="370"/>
      <c r="O200" s="370"/>
      <c r="P200" s="370"/>
      <c r="Q200" s="370"/>
      <c r="R200" s="370"/>
      <c r="S200" s="370"/>
      <c r="T200" s="370"/>
      <c r="U200" s="370"/>
      <c r="V200" s="370"/>
      <c r="W200" s="370"/>
      <c r="X200" s="1902"/>
      <c r="Y200" s="370"/>
      <c r="Z200" s="509"/>
      <c r="AA200" s="370"/>
      <c r="AB200" s="370"/>
      <c r="AC200" s="370"/>
    </row>
    <row r="201" spans="1:27" s="63" customFormat="1" ht="36" customHeight="1">
      <c r="A201" s="1842" t="s">
        <v>1682</v>
      </c>
      <c r="B201" s="55"/>
      <c r="C201" s="1019"/>
      <c r="D201" s="90"/>
      <c r="E201" s="90"/>
      <c r="F201" s="90"/>
      <c r="G201" s="90"/>
      <c r="H201" s="90"/>
      <c r="I201" s="90"/>
      <c r="J201" s="90"/>
      <c r="K201" s="90"/>
      <c r="L201" s="90"/>
      <c r="M201" s="90"/>
      <c r="N201" s="90"/>
      <c r="O201" s="90"/>
      <c r="P201" s="90"/>
      <c r="Q201" s="90"/>
      <c r="R201" s="90"/>
      <c r="S201" s="90"/>
      <c r="T201" s="90"/>
      <c r="U201" s="90"/>
      <c r="V201" s="94"/>
      <c r="W201" s="94"/>
      <c r="X201" s="2694" t="s">
        <v>265</v>
      </c>
      <c r="Y201" s="2695"/>
      <c r="Z201" s="2695"/>
      <c r="AA201" s="913"/>
    </row>
    <row r="202" spans="2:26" s="1901" customFormat="1" ht="16.5" customHeight="1">
      <c r="B202" s="2696" t="s">
        <v>609</v>
      </c>
      <c r="C202" s="2693"/>
      <c r="D202" s="2693"/>
      <c r="E202" s="2693"/>
      <c r="F202" s="2693"/>
      <c r="G202" s="2693"/>
      <c r="H202" s="2693"/>
      <c r="I202" s="2693"/>
      <c r="J202" s="2693"/>
      <c r="K202" s="2693"/>
      <c r="L202" s="2693"/>
      <c r="M202" s="2693"/>
      <c r="N202" s="2693"/>
      <c r="O202" s="2693"/>
      <c r="P202" s="2693"/>
      <c r="Q202" s="2693"/>
      <c r="R202" s="2693"/>
      <c r="S202" s="2693"/>
      <c r="T202" s="2693"/>
      <c r="U202" s="2693"/>
      <c r="V202" s="2693"/>
      <c r="W202" s="2693"/>
      <c r="X202" s="2693"/>
      <c r="Y202" s="2693"/>
      <c r="Z202" s="2693"/>
    </row>
    <row r="203" spans="2:26" s="1901" customFormat="1" ht="51" customHeight="1">
      <c r="B203" s="2692" t="s">
        <v>610</v>
      </c>
      <c r="C203" s="2693"/>
      <c r="D203" s="2693"/>
      <c r="E203" s="2693"/>
      <c r="F203" s="2693"/>
      <c r="G203" s="2693"/>
      <c r="H203" s="2693"/>
      <c r="I203" s="2693"/>
      <c r="J203" s="2693"/>
      <c r="K203" s="2693"/>
      <c r="L203" s="2693"/>
      <c r="M203" s="2693"/>
      <c r="N203" s="2693"/>
      <c r="O203" s="2693"/>
      <c r="P203" s="2693"/>
      <c r="Q203" s="2693"/>
      <c r="R203" s="2693"/>
      <c r="S203" s="2693"/>
      <c r="T203" s="2693"/>
      <c r="U203" s="2693"/>
      <c r="V203" s="2693"/>
      <c r="W203" s="2693"/>
      <c r="X203" s="2693"/>
      <c r="Y203" s="2693"/>
      <c r="Z203" s="2693"/>
    </row>
    <row r="204" spans="2:26" s="1901" customFormat="1" ht="14.25" customHeight="1">
      <c r="B204" s="138"/>
      <c r="C204" s="55"/>
      <c r="D204" s="55"/>
      <c r="E204" s="55"/>
      <c r="F204" s="55"/>
      <c r="G204" s="55"/>
      <c r="H204" s="55"/>
      <c r="I204" s="55"/>
      <c r="J204" s="55"/>
      <c r="K204" s="55"/>
      <c r="L204" s="55"/>
      <c r="M204" s="55"/>
      <c r="N204" s="55"/>
      <c r="O204" s="55"/>
      <c r="P204" s="366"/>
      <c r="Q204" s="366"/>
      <c r="R204" s="366"/>
      <c r="S204" s="366"/>
      <c r="T204" s="366"/>
      <c r="U204" s="366"/>
      <c r="V204" s="366"/>
      <c r="W204" s="366"/>
      <c r="X204" s="366"/>
      <c r="Y204" s="366"/>
      <c r="Z204" s="366"/>
    </row>
    <row r="205" spans="2:26" s="1901" customFormat="1" ht="78" customHeight="1">
      <c r="B205" s="2692" t="s">
        <v>611</v>
      </c>
      <c r="C205" s="2693"/>
      <c r="D205" s="2693"/>
      <c r="E205" s="2693"/>
      <c r="F205" s="2693"/>
      <c r="G205" s="2693"/>
      <c r="H205" s="2693"/>
      <c r="I205" s="2693"/>
      <c r="J205" s="2693"/>
      <c r="K205" s="2693"/>
      <c r="L205" s="2693"/>
      <c r="M205" s="2693"/>
      <c r="N205" s="2693"/>
      <c r="O205" s="2693"/>
      <c r="P205" s="2693"/>
      <c r="Q205" s="2693"/>
      <c r="R205" s="2693"/>
      <c r="S205" s="2693"/>
      <c r="T205" s="2693"/>
      <c r="U205" s="2693"/>
      <c r="V205" s="2693"/>
      <c r="W205" s="2693"/>
      <c r="X205" s="2693"/>
      <c r="Y205" s="2693"/>
      <c r="Z205" s="2693"/>
    </row>
    <row r="206" spans="2:26" s="1901" customFormat="1" ht="13.5" customHeight="1">
      <c r="B206" s="138"/>
      <c r="C206" s="94"/>
      <c r="D206" s="94"/>
      <c r="E206" s="94"/>
      <c r="F206" s="94"/>
      <c r="G206" s="94"/>
      <c r="H206" s="94"/>
      <c r="I206" s="94"/>
      <c r="J206" s="94"/>
      <c r="K206" s="94"/>
      <c r="L206" s="94"/>
      <c r="M206" s="94"/>
      <c r="N206" s="94"/>
      <c r="O206" s="94"/>
      <c r="P206" s="94"/>
      <c r="Q206" s="94"/>
      <c r="R206" s="94"/>
      <c r="S206" s="94"/>
      <c r="T206" s="94"/>
      <c r="U206" s="94"/>
      <c r="V206" s="94"/>
      <c r="W206" s="94"/>
      <c r="X206" s="94"/>
      <c r="Y206" s="315"/>
      <c r="Z206" s="315"/>
    </row>
    <row r="207" spans="2:26" s="1901" customFormat="1" ht="75.75" customHeight="1">
      <c r="B207" s="2692" t="s">
        <v>612</v>
      </c>
      <c r="C207" s="2693"/>
      <c r="D207" s="2693"/>
      <c r="E207" s="2693"/>
      <c r="F207" s="2693"/>
      <c r="G207" s="2693"/>
      <c r="H207" s="2693"/>
      <c r="I207" s="2693"/>
      <c r="J207" s="2693"/>
      <c r="K207" s="2693"/>
      <c r="L207" s="2693"/>
      <c r="M207" s="2693"/>
      <c r="N207" s="2693"/>
      <c r="O207" s="2693"/>
      <c r="P207" s="2693"/>
      <c r="Q207" s="2693"/>
      <c r="R207" s="2693"/>
      <c r="S207" s="2693"/>
      <c r="T207" s="2693"/>
      <c r="U207" s="2693"/>
      <c r="V207" s="2693"/>
      <c r="W207" s="2693"/>
      <c r="X207" s="2693"/>
      <c r="Y207" s="2693"/>
      <c r="Z207" s="2693"/>
    </row>
    <row r="208" spans="2:26" s="1901" customFormat="1" ht="14.25" customHeight="1">
      <c r="B208" s="138"/>
      <c r="C208" s="55"/>
      <c r="D208" s="55"/>
      <c r="E208" s="55"/>
      <c r="F208" s="55"/>
      <c r="G208" s="55"/>
      <c r="H208" s="55"/>
      <c r="I208" s="55"/>
      <c r="J208" s="55"/>
      <c r="K208" s="55"/>
      <c r="L208" s="55"/>
      <c r="M208" s="55"/>
      <c r="N208" s="55"/>
      <c r="O208" s="55"/>
      <c r="P208" s="315"/>
      <c r="Q208" s="315"/>
      <c r="R208" s="315"/>
      <c r="S208" s="315"/>
      <c r="T208" s="315"/>
      <c r="U208" s="315"/>
      <c r="V208" s="315"/>
      <c r="W208" s="315"/>
      <c r="X208" s="315"/>
      <c r="Y208" s="315"/>
      <c r="Z208" s="315"/>
    </row>
    <row r="209" spans="2:26" s="1901" customFormat="1" ht="61.5" customHeight="1">
      <c r="B209" s="2692" t="s">
        <v>1581</v>
      </c>
      <c r="C209" s="2693"/>
      <c r="D209" s="2693"/>
      <c r="E209" s="2693"/>
      <c r="F209" s="2693"/>
      <c r="G209" s="2693"/>
      <c r="H209" s="2693"/>
      <c r="I209" s="2693"/>
      <c r="J209" s="2693"/>
      <c r="K209" s="2693"/>
      <c r="L209" s="2693"/>
      <c r="M209" s="2693"/>
      <c r="N209" s="2693"/>
      <c r="O209" s="2693"/>
      <c r="P209" s="2693"/>
      <c r="Q209" s="2693"/>
      <c r="R209" s="2693"/>
      <c r="S209" s="2693"/>
      <c r="T209" s="2693"/>
      <c r="U209" s="2693"/>
      <c r="V209" s="2693"/>
      <c r="W209" s="2693"/>
      <c r="X209" s="2693"/>
      <c r="Y209" s="2693"/>
      <c r="Z209" s="2693"/>
    </row>
    <row r="210" spans="2:26" s="1901" customFormat="1" ht="18.75" customHeight="1">
      <c r="B210" s="138"/>
      <c r="C210" s="55"/>
      <c r="D210" s="55"/>
      <c r="E210" s="55"/>
      <c r="F210" s="55"/>
      <c r="G210" s="55"/>
      <c r="H210" s="55"/>
      <c r="I210" s="55"/>
      <c r="J210" s="55"/>
      <c r="K210" s="55"/>
      <c r="L210" s="55"/>
      <c r="M210" s="55"/>
      <c r="N210" s="55"/>
      <c r="O210" s="55"/>
      <c r="P210" s="315"/>
      <c r="Q210" s="315"/>
      <c r="R210" s="315"/>
      <c r="S210" s="315"/>
      <c r="T210" s="315"/>
      <c r="U210" s="315"/>
      <c r="V210" s="315"/>
      <c r="W210" s="315"/>
      <c r="X210" s="315"/>
      <c r="Y210" s="315"/>
      <c r="Z210" s="315"/>
    </row>
    <row r="211" spans="2:26" s="1901" customFormat="1" ht="14.25" customHeight="1">
      <c r="B211" s="2696" t="s">
        <v>1099</v>
      </c>
      <c r="C211" s="2693"/>
      <c r="D211" s="2693"/>
      <c r="E211" s="2693"/>
      <c r="F211" s="2693"/>
      <c r="G211" s="2693"/>
      <c r="H211" s="2693"/>
      <c r="I211" s="2693"/>
      <c r="J211" s="2693"/>
      <c r="K211" s="2693"/>
      <c r="L211" s="2693"/>
      <c r="M211" s="2693"/>
      <c r="N211" s="2693"/>
      <c r="O211" s="2693"/>
      <c r="P211" s="2693"/>
      <c r="Q211" s="2693"/>
      <c r="R211" s="2693"/>
      <c r="S211" s="2693"/>
      <c r="T211" s="2693"/>
      <c r="U211" s="2693"/>
      <c r="V211" s="2693"/>
      <c r="W211" s="2693"/>
      <c r="X211" s="2693"/>
      <c r="Y211" s="2693"/>
      <c r="Z211" s="2693"/>
    </row>
    <row r="212" spans="2:26" s="1901" customFormat="1" ht="36" customHeight="1">
      <c r="B212" s="2692" t="s">
        <v>635</v>
      </c>
      <c r="C212" s="2693"/>
      <c r="D212" s="2693"/>
      <c r="E212" s="2693"/>
      <c r="F212" s="2693"/>
      <c r="G212" s="2693"/>
      <c r="H212" s="2693"/>
      <c r="I212" s="2693"/>
      <c r="J212" s="2693"/>
      <c r="K212" s="2693"/>
      <c r="L212" s="2693"/>
      <c r="M212" s="2693"/>
      <c r="N212" s="2693"/>
      <c r="O212" s="2693"/>
      <c r="P212" s="2693"/>
      <c r="Q212" s="2693"/>
      <c r="R212" s="2693"/>
      <c r="S212" s="2693"/>
      <c r="T212" s="2693"/>
      <c r="U212" s="2693"/>
      <c r="V212" s="2693"/>
      <c r="W212" s="2693"/>
      <c r="X212" s="2693"/>
      <c r="Y212" s="2693"/>
      <c r="Z212" s="2693"/>
    </row>
    <row r="213" s="1901" customFormat="1" ht="25.5" customHeight="1"/>
  </sheetData>
  <sheetProtection/>
  <mergeCells count="108">
    <mergeCell ref="C87:X87"/>
    <mergeCell ref="X155:Z155"/>
    <mergeCell ref="B162:Z162"/>
    <mergeCell ref="C157:Z157"/>
    <mergeCell ref="C158:Z158"/>
    <mergeCell ref="C159:Z159"/>
    <mergeCell ref="C114:Z114"/>
    <mergeCell ref="B109:K109"/>
    <mergeCell ref="Q101:R101"/>
    <mergeCell ref="T101:U101"/>
    <mergeCell ref="B190:Z190"/>
    <mergeCell ref="B175:E175"/>
    <mergeCell ref="B176:Z176"/>
    <mergeCell ref="B187:Z187"/>
    <mergeCell ref="B185:Z185"/>
    <mergeCell ref="B183:Z183"/>
    <mergeCell ref="B180:Z180"/>
    <mergeCell ref="B178:Z178"/>
    <mergeCell ref="B177:Z177"/>
    <mergeCell ref="B181:Z181"/>
    <mergeCell ref="X96:Z96"/>
    <mergeCell ref="B95:Z95"/>
    <mergeCell ref="C84:Z84"/>
    <mergeCell ref="B112:C112"/>
    <mergeCell ref="C150:Z150"/>
    <mergeCell ref="C116:Z116"/>
    <mergeCell ref="C153:AA153"/>
    <mergeCell ref="C152:Z152"/>
    <mergeCell ref="C148:Z148"/>
    <mergeCell ref="B163:Z163"/>
    <mergeCell ref="C165:Z165"/>
    <mergeCell ref="B170:G170"/>
    <mergeCell ref="B168:Z168"/>
    <mergeCell ref="B171:Z171"/>
    <mergeCell ref="B172:Z172"/>
    <mergeCell ref="B47:P47"/>
    <mergeCell ref="B68:D68"/>
    <mergeCell ref="X42:Z42"/>
    <mergeCell ref="B32:G32"/>
    <mergeCell ref="B35:Z35"/>
    <mergeCell ref="B40:Z40"/>
    <mergeCell ref="B39:P39"/>
    <mergeCell ref="B11:Z11"/>
    <mergeCell ref="B10:Z10"/>
    <mergeCell ref="B9:Z9"/>
    <mergeCell ref="B12:Z12"/>
    <mergeCell ref="B34:Z34"/>
    <mergeCell ref="B19:Z19"/>
    <mergeCell ref="B17:P17"/>
    <mergeCell ref="B33:Z33"/>
    <mergeCell ref="B20:Z20"/>
    <mergeCell ref="B21:Z21"/>
    <mergeCell ref="B22:Z22"/>
    <mergeCell ref="B23:Z23"/>
    <mergeCell ref="B26:Z26"/>
    <mergeCell ref="B24:G24"/>
    <mergeCell ref="X1:Z1"/>
    <mergeCell ref="B13:Z13"/>
    <mergeCell ref="B15:Z15"/>
    <mergeCell ref="B44:Z44"/>
    <mergeCell ref="B45:Z45"/>
    <mergeCell ref="T100:U100"/>
    <mergeCell ref="C81:Z81"/>
    <mergeCell ref="C85:Z85"/>
    <mergeCell ref="C83:Z83"/>
    <mergeCell ref="C98:Z98"/>
    <mergeCell ref="B92:C92"/>
    <mergeCell ref="B93:C93"/>
    <mergeCell ref="C82:Z82"/>
    <mergeCell ref="B16:D16"/>
    <mergeCell ref="B36:Z36"/>
    <mergeCell ref="B91:C91"/>
    <mergeCell ref="C79:Z79"/>
    <mergeCell ref="C80:Z80"/>
    <mergeCell ref="C86:Z86"/>
    <mergeCell ref="B78:L78"/>
    <mergeCell ref="B58:D58"/>
    <mergeCell ref="B18:C18"/>
    <mergeCell ref="B43:Z43"/>
    <mergeCell ref="B107:K107"/>
    <mergeCell ref="B106:L106"/>
    <mergeCell ref="C113:Z113"/>
    <mergeCell ref="B160:Z160"/>
    <mergeCell ref="C117:Z117"/>
    <mergeCell ref="C115:Z115"/>
    <mergeCell ref="C118:Z118"/>
    <mergeCell ref="C154:Z154"/>
    <mergeCell ref="B156:Z156"/>
    <mergeCell ref="B198:Z198"/>
    <mergeCell ref="B199:Z199"/>
    <mergeCell ref="B202:Z202"/>
    <mergeCell ref="B203:Z203"/>
    <mergeCell ref="B147:C147"/>
    <mergeCell ref="B164:Z164"/>
    <mergeCell ref="B189:Z189"/>
    <mergeCell ref="B167:Z167"/>
    <mergeCell ref="B173:Z173"/>
    <mergeCell ref="B161:Z161"/>
    <mergeCell ref="B28:Z28"/>
    <mergeCell ref="B29:Z29"/>
    <mergeCell ref="B30:Z30"/>
    <mergeCell ref="B31:Z31"/>
    <mergeCell ref="B212:Z212"/>
    <mergeCell ref="X201:Z201"/>
    <mergeCell ref="B205:Z205"/>
    <mergeCell ref="B207:Z207"/>
    <mergeCell ref="B209:Z209"/>
    <mergeCell ref="B211:Z211"/>
  </mergeCells>
  <printOptions/>
  <pageMargins left="0.5905511811023623" right="0.5905511811023623" top="0.5905511811023623" bottom="0.5905511811023623" header="0.5905511811023623" footer="0.5905511811023623"/>
  <pageSetup fitToHeight="3" horizontalDpi="600" verticalDpi="600" orientation="portrait" paperSize="9" scale="53" r:id="rId1"/>
  <headerFooter alignWithMargins="0">
    <oddFooter>&amp;R&amp;P</oddFooter>
  </headerFooter>
  <rowBreaks count="4" manualBreakCount="4">
    <brk id="40" max="25" man="1"/>
    <brk id="95" max="25" man="1"/>
    <brk id="154" max="25" man="1"/>
    <brk id="200" max="25" man="1"/>
  </rowBreaks>
</worksheet>
</file>

<file path=xl/worksheets/sheet40.xml><?xml version="1.0" encoding="utf-8"?>
<worksheet xmlns="http://schemas.openxmlformats.org/spreadsheetml/2006/main" xmlns:r="http://schemas.openxmlformats.org/officeDocument/2006/relationships">
  <sheetPr>
    <pageSetUpPr fitToPage="1"/>
  </sheetPr>
  <dimension ref="A1:O105"/>
  <sheetViews>
    <sheetView showGridLines="0" tabSelected="1" view="pageBreakPreview" zoomScale="75" zoomScaleNormal="85" zoomScaleSheetLayoutView="75" zoomScalePageLayoutView="0" workbookViewId="0" topLeftCell="A15">
      <selection activeCell="A84" sqref="A84"/>
    </sheetView>
  </sheetViews>
  <sheetFormatPr defaultColWidth="14.25390625" defaultRowHeight="25.5" customHeight="1"/>
  <cols>
    <col min="1" max="1" width="6.625" style="239" customWidth="1"/>
    <col min="2" max="2" width="4.00390625" style="239" customWidth="1"/>
    <col min="3" max="3" width="14.375" style="239" customWidth="1"/>
    <col min="4" max="4" width="8.00390625" style="239" customWidth="1"/>
    <col min="5" max="5" width="8.25390625" style="239" customWidth="1"/>
    <col min="6" max="6" width="8.00390625" style="239" customWidth="1"/>
    <col min="7" max="7" width="14.50390625" style="243" customWidth="1"/>
    <col min="8" max="8" width="12.25390625" style="243" customWidth="1"/>
    <col min="9" max="10" width="12.25390625" style="239" customWidth="1"/>
    <col min="11" max="11" width="2.25390625" style="239" customWidth="1"/>
    <col min="12" max="12" width="10.75390625" style="238" customWidth="1"/>
    <col min="13" max="13" width="14.25390625" style="241" customWidth="1"/>
    <col min="14" max="16384" width="14.25390625" style="239" customWidth="1"/>
  </cols>
  <sheetData>
    <row r="1" spans="1:13" s="235" customFormat="1" ht="12.75" customHeight="1">
      <c r="A1" s="2159" t="s">
        <v>1571</v>
      </c>
      <c r="B1" s="2160"/>
      <c r="C1" s="2160"/>
      <c r="D1" s="17"/>
      <c r="F1" s="236"/>
      <c r="G1" s="236"/>
      <c r="H1" s="236"/>
      <c r="I1" s="236"/>
      <c r="J1" s="237"/>
      <c r="K1" s="237"/>
      <c r="L1" s="102" t="s">
        <v>495</v>
      </c>
      <c r="M1" s="236"/>
    </row>
    <row r="2" spans="1:11" s="235" customFormat="1" ht="11.25" customHeight="1">
      <c r="A2" s="2160"/>
      <c r="B2" s="2160"/>
      <c r="C2" s="2160"/>
      <c r="D2" s="17"/>
      <c r="E2" s="17"/>
      <c r="F2" s="236"/>
      <c r="G2" s="236"/>
      <c r="H2" s="236"/>
      <c r="I2" s="236"/>
      <c r="J2" s="237"/>
      <c r="K2" s="237"/>
    </row>
    <row r="3" spans="1:12" ht="11.25" customHeight="1">
      <c r="A3" s="2161" t="s">
        <v>745</v>
      </c>
      <c r="B3" s="2160"/>
      <c r="C3" s="2160"/>
      <c r="D3" s="17"/>
      <c r="E3" s="17"/>
      <c r="F3" s="238"/>
      <c r="G3" s="239"/>
      <c r="H3" s="239"/>
      <c r="L3" s="240"/>
    </row>
    <row r="4" spans="1:12" ht="12.75" customHeight="1">
      <c r="A4" s="2161"/>
      <c r="B4" s="2160"/>
      <c r="C4" s="2160"/>
      <c r="D4" s="17"/>
      <c r="E4" s="17"/>
      <c r="F4" s="238"/>
      <c r="G4" s="239"/>
      <c r="H4" s="239"/>
      <c r="L4" s="240"/>
    </row>
    <row r="5" spans="1:12" ht="12.75" customHeight="1">
      <c r="A5" s="2162"/>
      <c r="B5" s="2160"/>
      <c r="C5" s="2160"/>
      <c r="D5" s="17"/>
      <c r="E5" s="17"/>
      <c r="F5" s="238"/>
      <c r="G5" s="239"/>
      <c r="H5" s="239"/>
      <c r="J5" s="244"/>
      <c r="K5" s="244"/>
      <c r="L5" s="244"/>
    </row>
    <row r="6" spans="1:12" ht="12.75" customHeight="1">
      <c r="A6" s="2163" t="s">
        <v>270</v>
      </c>
      <c r="B6" s="2164"/>
      <c r="C6" s="2164"/>
      <c r="D6" s="245"/>
      <c r="E6" s="245"/>
      <c r="F6" s="245"/>
      <c r="G6" s="246"/>
      <c r="H6" s="239"/>
      <c r="J6" s="244"/>
      <c r="K6" s="244"/>
      <c r="L6" s="244"/>
    </row>
    <row r="7" spans="1:11" ht="12" customHeight="1">
      <c r="A7" s="2166"/>
      <c r="B7" s="2166"/>
      <c r="C7" s="2166"/>
      <c r="D7" s="238"/>
      <c r="E7" s="238"/>
      <c r="F7" s="238"/>
      <c r="G7" s="239"/>
      <c r="H7" s="239"/>
      <c r="I7" s="3132" t="s">
        <v>1398</v>
      </c>
      <c r="J7" s="3133" t="s">
        <v>1454</v>
      </c>
      <c r="K7" s="463"/>
    </row>
    <row r="8" spans="1:12" ht="29.25" customHeight="1">
      <c r="A8" s="2162"/>
      <c r="B8" s="2166"/>
      <c r="C8" s="2166"/>
      <c r="D8" s="238"/>
      <c r="E8" s="238"/>
      <c r="F8" s="238"/>
      <c r="G8" s="239"/>
      <c r="H8" s="239"/>
      <c r="I8" s="3132"/>
      <c r="J8" s="3133"/>
      <c r="K8" s="1583"/>
      <c r="L8" s="1583" t="s">
        <v>842</v>
      </c>
    </row>
    <row r="9" spans="1:12" ht="12.75" customHeight="1">
      <c r="A9" s="2162"/>
      <c r="B9" s="2166"/>
      <c r="C9" s="2166"/>
      <c r="D9" s="238"/>
      <c r="E9" s="238"/>
      <c r="F9" s="238"/>
      <c r="G9" s="239"/>
      <c r="H9" s="239"/>
      <c r="I9" s="462" t="s">
        <v>496</v>
      </c>
      <c r="J9" s="463"/>
      <c r="K9" s="1583"/>
      <c r="L9" s="240" t="s">
        <v>496</v>
      </c>
    </row>
    <row r="10" spans="1:12" ht="12.75" customHeight="1">
      <c r="A10" s="2167" t="s">
        <v>258</v>
      </c>
      <c r="B10" s="2168"/>
      <c r="C10" s="2168"/>
      <c r="D10" s="247"/>
      <c r="E10" s="247"/>
      <c r="F10" s="247"/>
      <c r="G10" s="248"/>
      <c r="H10" s="247"/>
      <c r="I10" s="249" t="s">
        <v>1400</v>
      </c>
      <c r="J10" s="250" t="s">
        <v>1400</v>
      </c>
      <c r="K10" s="250"/>
      <c r="L10" s="250" t="s">
        <v>515</v>
      </c>
    </row>
    <row r="11" spans="1:12" ht="12.75" customHeight="1">
      <c r="A11" s="2170" t="s">
        <v>1408</v>
      </c>
      <c r="B11" s="2170"/>
      <c r="C11" s="2170"/>
      <c r="D11" s="252"/>
      <c r="E11" s="252"/>
      <c r="F11" s="252"/>
      <c r="G11" s="253"/>
      <c r="H11" s="253"/>
      <c r="I11" s="254"/>
      <c r="J11" s="260"/>
      <c r="K11" s="1584"/>
      <c r="L11" s="1584"/>
    </row>
    <row r="12" spans="1:12" ht="12.75" customHeight="1">
      <c r="A12" s="2186" t="s">
        <v>662</v>
      </c>
      <c r="B12" s="2162"/>
      <c r="C12" s="2170"/>
      <c r="D12" s="252"/>
      <c r="E12" s="252"/>
      <c r="F12" s="252"/>
      <c r="G12" s="253"/>
      <c r="H12" s="253"/>
      <c r="I12" s="254">
        <v>741</v>
      </c>
      <c r="J12" s="256">
        <v>643</v>
      </c>
      <c r="K12" s="256"/>
      <c r="L12" s="256">
        <v>693</v>
      </c>
    </row>
    <row r="13" spans="1:12" ht="12.75" customHeight="1">
      <c r="A13" s="2187" t="s">
        <v>1087</v>
      </c>
      <c r="B13" s="2168"/>
      <c r="C13" s="2174"/>
      <c r="D13" s="293"/>
      <c r="E13" s="293"/>
      <c r="F13" s="293"/>
      <c r="G13" s="294"/>
      <c r="H13" s="294"/>
      <c r="I13" s="257">
        <v>568</v>
      </c>
      <c r="J13" s="408">
        <v>399</v>
      </c>
      <c r="K13" s="1585"/>
      <c r="L13" s="258">
        <v>442</v>
      </c>
    </row>
    <row r="14" spans="1:12" s="241" customFormat="1" ht="12.75" customHeight="1">
      <c r="A14" s="2186" t="s">
        <v>271</v>
      </c>
      <c r="B14" s="2185"/>
      <c r="C14" s="2170"/>
      <c r="D14" s="252"/>
      <c r="E14" s="252"/>
      <c r="F14" s="252"/>
      <c r="G14" s="253"/>
      <c r="H14" s="253"/>
      <c r="I14" s="254">
        <f>SUM(I12:I13)</f>
        <v>1309</v>
      </c>
      <c r="J14" s="256">
        <f>SUM(J12:J13)</f>
        <v>1042</v>
      </c>
      <c r="K14" s="256"/>
      <c r="L14" s="256">
        <f>SUM(L12:L13)</f>
        <v>1135</v>
      </c>
    </row>
    <row r="15" spans="1:12" ht="12.75" customHeight="1">
      <c r="A15" s="2186" t="s">
        <v>333</v>
      </c>
      <c r="B15" s="2162"/>
      <c r="C15" s="2170"/>
      <c r="D15" s="252"/>
      <c r="E15" s="252"/>
      <c r="F15" s="252"/>
      <c r="G15" s="253"/>
      <c r="H15" s="253"/>
      <c r="I15" s="254">
        <v>52</v>
      </c>
      <c r="J15" s="256">
        <v>72</v>
      </c>
      <c r="K15" s="255"/>
      <c r="L15" s="256">
        <v>78</v>
      </c>
    </row>
    <row r="16" spans="1:12" ht="12.75" customHeight="1">
      <c r="A16" s="2188" t="s">
        <v>587</v>
      </c>
      <c r="B16" s="2168"/>
      <c r="C16" s="2174"/>
      <c r="D16" s="293"/>
      <c r="E16" s="293"/>
      <c r="F16" s="293"/>
      <c r="G16" s="294"/>
      <c r="H16" s="294"/>
      <c r="I16" s="257">
        <v>-26</v>
      </c>
      <c r="J16" s="408">
        <v>-15</v>
      </c>
      <c r="K16" s="1585"/>
      <c r="L16" s="258">
        <v>-17</v>
      </c>
    </row>
    <row r="17" spans="1:12" ht="12.75" customHeight="1">
      <c r="A17" s="2176" t="s">
        <v>588</v>
      </c>
      <c r="B17" s="2168"/>
      <c r="C17" s="2174"/>
      <c r="D17" s="293"/>
      <c r="E17" s="293"/>
      <c r="F17" s="293"/>
      <c r="G17" s="294"/>
      <c r="H17" s="294"/>
      <c r="I17" s="469">
        <f>SUM(I14:I16)</f>
        <v>1335</v>
      </c>
      <c r="J17" s="470">
        <f>SUM(J14:J16)</f>
        <v>1099</v>
      </c>
      <c r="K17" s="470"/>
      <c r="L17" s="470">
        <f>SUM(L14:L16)</f>
        <v>1196</v>
      </c>
    </row>
    <row r="18" spans="1:12" ht="12.75" customHeight="1">
      <c r="A18" s="2169"/>
      <c r="B18" s="2162"/>
      <c r="C18" s="2162"/>
      <c r="J18" s="251"/>
      <c r="K18" s="1586"/>
      <c r="L18" s="1586"/>
    </row>
    <row r="19" spans="1:11" ht="12.75" customHeight="1">
      <c r="A19" s="2170" t="s">
        <v>353</v>
      </c>
      <c r="B19" s="2170"/>
      <c r="C19" s="2170"/>
      <c r="D19" s="252"/>
      <c r="E19" s="252"/>
      <c r="F19" s="252"/>
      <c r="G19" s="253"/>
      <c r="H19" s="253"/>
      <c r="I19" s="252"/>
      <c r="K19" s="238"/>
    </row>
    <row r="20" spans="1:12" ht="12.75" customHeight="1">
      <c r="A20" s="2186" t="s">
        <v>662</v>
      </c>
      <c r="B20" s="2162"/>
      <c r="C20" s="2170"/>
      <c r="D20" s="252"/>
      <c r="E20" s="252"/>
      <c r="F20" s="252"/>
      <c r="G20" s="253"/>
      <c r="H20" s="253"/>
      <c r="I20" s="254">
        <v>293</v>
      </c>
      <c r="J20" s="256">
        <v>285</v>
      </c>
      <c r="K20" s="256"/>
      <c r="L20" s="256">
        <v>308</v>
      </c>
    </row>
    <row r="21" spans="1:12" ht="12.75" customHeight="1">
      <c r="A21" s="2187" t="s">
        <v>1087</v>
      </c>
      <c r="B21" s="2168"/>
      <c r="C21" s="2174"/>
      <c r="D21" s="293"/>
      <c r="E21" s="293"/>
      <c r="F21" s="293"/>
      <c r="G21" s="294"/>
      <c r="H21" s="294"/>
      <c r="I21" s="257">
        <v>293</v>
      </c>
      <c r="J21" s="258">
        <v>342</v>
      </c>
      <c r="K21" s="258"/>
      <c r="L21" s="258">
        <v>370</v>
      </c>
    </row>
    <row r="22" spans="1:12" ht="12.75" customHeight="1">
      <c r="A22" s="2186" t="s">
        <v>590</v>
      </c>
      <c r="B22" s="2162"/>
      <c r="C22" s="2162"/>
      <c r="D22" s="252"/>
      <c r="E22" s="252"/>
      <c r="F22" s="252"/>
      <c r="G22" s="253"/>
      <c r="H22" s="253"/>
      <c r="I22" s="259">
        <f>SUM(I20:I21)</f>
        <v>586</v>
      </c>
      <c r="J22" s="256">
        <f>SUM(J20:J21)</f>
        <v>627</v>
      </c>
      <c r="K22" s="256"/>
      <c r="L22" s="256">
        <f>SUM(L20:L21)</f>
        <v>678</v>
      </c>
    </row>
    <row r="23" spans="1:12" ht="12.75" customHeight="1">
      <c r="A23" s="2187" t="s">
        <v>60</v>
      </c>
      <c r="B23" s="2168"/>
      <c r="C23" s="2174"/>
      <c r="D23" s="293"/>
      <c r="E23" s="293"/>
      <c r="F23" s="293"/>
      <c r="G23" s="294"/>
      <c r="H23" s="294"/>
      <c r="I23" s="257">
        <v>7</v>
      </c>
      <c r="J23" s="258">
        <v>8</v>
      </c>
      <c r="K23" s="258"/>
      <c r="L23" s="258">
        <v>9</v>
      </c>
    </row>
    <row r="24" spans="1:12" ht="12.75" customHeight="1">
      <c r="A24" s="2176" t="s">
        <v>832</v>
      </c>
      <c r="B24" s="2168"/>
      <c r="C24" s="2174"/>
      <c r="D24" s="293"/>
      <c r="E24" s="293"/>
      <c r="F24" s="293"/>
      <c r="G24" s="294"/>
      <c r="H24" s="294"/>
      <c r="I24" s="469">
        <f>SUM(I22:I23)</f>
        <v>593</v>
      </c>
      <c r="J24" s="470">
        <f>SUM(J22:J23)</f>
        <v>635</v>
      </c>
      <c r="K24" s="470"/>
      <c r="L24" s="470">
        <f>SUM(L22:L23)</f>
        <v>687</v>
      </c>
    </row>
    <row r="25" spans="1:12" ht="10.5" customHeight="1">
      <c r="A25" s="2177"/>
      <c r="B25" s="2170"/>
      <c r="C25" s="2170"/>
      <c r="D25" s="252"/>
      <c r="E25" s="252"/>
      <c r="F25" s="252"/>
      <c r="G25" s="253"/>
      <c r="H25" s="253"/>
      <c r="I25" s="254"/>
      <c r="J25" s="256"/>
      <c r="K25" s="256"/>
      <c r="L25" s="256"/>
    </row>
    <row r="26" spans="1:11" ht="12.75" customHeight="1">
      <c r="A26" s="2170" t="s">
        <v>352</v>
      </c>
      <c r="B26" s="2170"/>
      <c r="C26" s="2170"/>
      <c r="D26" s="252"/>
      <c r="E26" s="252"/>
      <c r="F26" s="252"/>
      <c r="G26" s="253"/>
      <c r="H26" s="253"/>
      <c r="I26" s="252"/>
      <c r="K26" s="238"/>
    </row>
    <row r="27" spans="1:12" ht="12.75" customHeight="1">
      <c r="A27" s="2186" t="s">
        <v>662</v>
      </c>
      <c r="B27" s="2162"/>
      <c r="C27" s="2170"/>
      <c r="D27" s="252"/>
      <c r="E27" s="252"/>
      <c r="F27" s="252"/>
      <c r="G27" s="253"/>
      <c r="H27" s="253"/>
      <c r="I27" s="254">
        <v>273</v>
      </c>
      <c r="J27" s="256">
        <v>277</v>
      </c>
      <c r="K27" s="256"/>
      <c r="L27" s="256">
        <v>277</v>
      </c>
    </row>
    <row r="28" spans="1:12" ht="12.75" customHeight="1">
      <c r="A28" s="2187" t="s">
        <v>1087</v>
      </c>
      <c r="B28" s="2168"/>
      <c r="C28" s="2174"/>
      <c r="D28" s="293"/>
      <c r="E28" s="293"/>
      <c r="F28" s="293"/>
      <c r="G28" s="294"/>
      <c r="H28" s="294"/>
      <c r="I28" s="257">
        <v>764</v>
      </c>
      <c r="J28" s="258">
        <v>578</v>
      </c>
      <c r="K28" s="258"/>
      <c r="L28" s="258">
        <v>578</v>
      </c>
    </row>
    <row r="29" spans="1:12" ht="12.75" customHeight="1">
      <c r="A29" s="2186" t="s">
        <v>367</v>
      </c>
      <c r="B29" s="2162"/>
      <c r="C29" s="2162"/>
      <c r="D29" s="252"/>
      <c r="E29" s="252"/>
      <c r="F29" s="252"/>
      <c r="G29" s="253"/>
      <c r="H29" s="253"/>
      <c r="I29" s="259">
        <f>SUM(I27:I28)</f>
        <v>1037</v>
      </c>
      <c r="J29" s="256">
        <f>SUM(J27:J28)</f>
        <v>855</v>
      </c>
      <c r="K29" s="256"/>
      <c r="L29" s="256">
        <f>SUM(L27:L28)</f>
        <v>855</v>
      </c>
    </row>
    <row r="30" spans="1:12" ht="12.75" customHeight="1">
      <c r="A30" s="2186" t="s">
        <v>822</v>
      </c>
      <c r="B30" s="2162"/>
      <c r="C30" s="2162"/>
      <c r="D30" s="252"/>
      <c r="E30" s="252"/>
      <c r="F30" s="252"/>
      <c r="G30" s="253"/>
      <c r="H30" s="253"/>
      <c r="I30" s="259">
        <v>44</v>
      </c>
      <c r="J30" s="256">
        <v>4</v>
      </c>
      <c r="K30" s="256"/>
      <c r="L30" s="256">
        <v>4</v>
      </c>
    </row>
    <row r="31" spans="1:12" ht="12.75" customHeight="1">
      <c r="A31" s="2189" t="s">
        <v>714</v>
      </c>
      <c r="B31" s="2190"/>
      <c r="C31" s="2190"/>
      <c r="D31" s="1553"/>
      <c r="E31" s="1553"/>
      <c r="F31" s="1553"/>
      <c r="G31" s="1554"/>
      <c r="H31" s="1554"/>
      <c r="I31" s="1555">
        <f>SUM(I29:I30)</f>
        <v>1081</v>
      </c>
      <c r="J31" s="1556">
        <f>SUM(J29:J30)</f>
        <v>859</v>
      </c>
      <c r="K31" s="1556"/>
      <c r="L31" s="1556">
        <f>SUM(L29:L30)</f>
        <v>859</v>
      </c>
    </row>
    <row r="32" spans="1:12" ht="12.75" customHeight="1">
      <c r="A32" s="2187" t="s">
        <v>369</v>
      </c>
      <c r="B32" s="2168"/>
      <c r="C32" s="2174"/>
      <c r="D32" s="293"/>
      <c r="E32" s="293"/>
      <c r="F32" s="293"/>
      <c r="G32" s="294"/>
      <c r="H32" s="294"/>
      <c r="I32" s="257">
        <v>286</v>
      </c>
      <c r="J32" s="258">
        <v>254</v>
      </c>
      <c r="K32" s="258"/>
      <c r="L32" s="258">
        <v>254</v>
      </c>
    </row>
    <row r="33" spans="1:12" ht="12.75" customHeight="1">
      <c r="A33" s="2176" t="s">
        <v>1078</v>
      </c>
      <c r="B33" s="2168"/>
      <c r="C33" s="2174"/>
      <c r="D33" s="293"/>
      <c r="E33" s="293"/>
      <c r="F33" s="293"/>
      <c r="G33" s="294"/>
      <c r="H33" s="294"/>
      <c r="I33" s="586">
        <f>SUM(I31:I32)</f>
        <v>1367</v>
      </c>
      <c r="J33" s="258">
        <f>SUM(J31:J32)</f>
        <v>1113</v>
      </c>
      <c r="K33" s="258"/>
      <c r="L33" s="258">
        <f>SUM(L31:L32)</f>
        <v>1113</v>
      </c>
    </row>
    <row r="34" spans="1:12" ht="12.75" customHeight="1">
      <c r="A34" s="2162"/>
      <c r="B34" s="2170"/>
      <c r="C34" s="2170"/>
      <c r="D34" s="252"/>
      <c r="E34" s="252"/>
      <c r="F34" s="252"/>
      <c r="G34" s="253"/>
      <c r="H34" s="253"/>
      <c r="I34" s="254"/>
      <c r="J34" s="256"/>
      <c r="K34" s="256"/>
      <c r="L34" s="256"/>
    </row>
    <row r="35" spans="1:12" ht="12.75" customHeight="1">
      <c r="A35" s="2170" t="s">
        <v>371</v>
      </c>
      <c r="B35" s="2170"/>
      <c r="C35" s="2170"/>
      <c r="D35" s="252"/>
      <c r="E35" s="252"/>
      <c r="F35" s="252"/>
      <c r="G35" s="253"/>
      <c r="H35" s="253"/>
      <c r="I35" s="254">
        <v>-302</v>
      </c>
      <c r="J35" s="256">
        <v>-297</v>
      </c>
      <c r="K35" s="256"/>
      <c r="L35" s="256">
        <v>-300</v>
      </c>
    </row>
    <row r="36" spans="1:12" ht="12" customHeight="1">
      <c r="A36" s="2174" t="s">
        <v>891</v>
      </c>
      <c r="B36" s="2174"/>
      <c r="C36" s="2174"/>
      <c r="D36" s="293"/>
      <c r="E36" s="293"/>
      <c r="F36" s="293"/>
      <c r="G36" s="294"/>
      <c r="H36" s="294"/>
      <c r="I36" s="586">
        <v>-32</v>
      </c>
      <c r="J36" s="256">
        <v>-20</v>
      </c>
      <c r="K36" s="256"/>
      <c r="L36" s="256">
        <v>-20</v>
      </c>
    </row>
    <row r="37" spans="1:12" ht="27" customHeight="1" thickBot="1">
      <c r="A37" s="3134" t="s">
        <v>1063</v>
      </c>
      <c r="B37" s="2967"/>
      <c r="C37" s="2967"/>
      <c r="D37" s="2664"/>
      <c r="E37" s="2664"/>
      <c r="F37" s="2664"/>
      <c r="G37" s="2664"/>
      <c r="H37" s="591"/>
      <c r="I37" s="471">
        <f>I24+I17+I33+I35+I36</f>
        <v>2961</v>
      </c>
      <c r="J37" s="1329">
        <f>J24+J17+J33+J35+J36</f>
        <v>2530</v>
      </c>
      <c r="K37" s="472"/>
      <c r="L37" s="472">
        <f>L24+L17+L33+L35+L36</f>
        <v>2676</v>
      </c>
    </row>
    <row r="38" spans="1:12" ht="12.75" customHeight="1">
      <c r="A38" s="2170"/>
      <c r="B38" s="2170"/>
      <c r="C38" s="2170"/>
      <c r="D38" s="252"/>
      <c r="E38" s="252"/>
      <c r="F38" s="252"/>
      <c r="G38" s="253"/>
      <c r="H38" s="253"/>
      <c r="I38" s="254"/>
      <c r="J38" s="261"/>
      <c r="K38" s="261"/>
      <c r="L38" s="261"/>
    </row>
    <row r="39" spans="1:12" ht="12.75" customHeight="1" thickBot="1">
      <c r="A39" s="2192" t="s">
        <v>1108</v>
      </c>
      <c r="B39" s="2192"/>
      <c r="C39" s="2192"/>
      <c r="D39" s="592"/>
      <c r="E39" s="592"/>
      <c r="F39" s="592"/>
      <c r="G39" s="591"/>
      <c r="H39" s="591"/>
      <c r="I39" s="473">
        <v>14956</v>
      </c>
      <c r="J39" s="474">
        <v>14600</v>
      </c>
      <c r="K39" s="474"/>
      <c r="L39" s="475">
        <v>16447</v>
      </c>
    </row>
    <row r="40" spans="1:12" ht="12.75" customHeight="1">
      <c r="A40" s="2170"/>
      <c r="B40" s="2170"/>
      <c r="C40" s="2170"/>
      <c r="D40" s="252"/>
      <c r="E40" s="252"/>
      <c r="F40" s="252"/>
      <c r="G40" s="253"/>
      <c r="H40" s="253"/>
      <c r="I40" s="252"/>
      <c r="J40" s="263"/>
      <c r="K40" s="263"/>
      <c r="L40" s="264"/>
    </row>
    <row r="41" spans="1:13" ht="24" customHeight="1">
      <c r="A41" s="2162"/>
      <c r="B41" s="2193"/>
      <c r="C41" s="2193"/>
      <c r="D41" s="265"/>
      <c r="E41" s="265"/>
      <c r="F41" s="265"/>
      <c r="G41" s="265"/>
      <c r="H41" s="265"/>
      <c r="I41" s="3132" t="s">
        <v>840</v>
      </c>
      <c r="J41" s="3133" t="s">
        <v>841</v>
      </c>
      <c r="K41" s="1583"/>
      <c r="M41" s="239"/>
    </row>
    <row r="42" spans="1:13" ht="28.5" customHeight="1">
      <c r="A42" s="2162"/>
      <c r="B42" s="2193"/>
      <c r="C42" s="2193"/>
      <c r="D42" s="265"/>
      <c r="E42" s="266"/>
      <c r="F42" s="266"/>
      <c r="G42" s="266"/>
      <c r="H42" s="266"/>
      <c r="I42" s="3132"/>
      <c r="J42" s="3133"/>
      <c r="K42" s="1583"/>
      <c r="L42" s="1583" t="s">
        <v>842</v>
      </c>
      <c r="M42" s="239"/>
    </row>
    <row r="43" spans="1:13" ht="15" customHeight="1">
      <c r="A43" s="2162"/>
      <c r="B43" s="2193"/>
      <c r="C43" s="2193"/>
      <c r="D43" s="265"/>
      <c r="E43" s="266"/>
      <c r="F43" s="266"/>
      <c r="G43" s="266"/>
      <c r="H43" s="266"/>
      <c r="I43" s="462" t="s">
        <v>496</v>
      </c>
      <c r="J43" s="463"/>
      <c r="K43" s="1583"/>
      <c r="L43" s="240" t="s">
        <v>496</v>
      </c>
      <c r="M43" s="239"/>
    </row>
    <row r="44" spans="1:13" ht="12.75" customHeight="1">
      <c r="A44" s="2167" t="s">
        <v>1110</v>
      </c>
      <c r="B44" s="2194"/>
      <c r="C44" s="2194"/>
      <c r="D44" s="267"/>
      <c r="E44" s="268"/>
      <c r="F44" s="268"/>
      <c r="G44" s="269"/>
      <c r="H44" s="269"/>
      <c r="I44" s="249" t="str">
        <f>I10</f>
        <v>£m</v>
      </c>
      <c r="J44" s="250" t="s">
        <v>1400</v>
      </c>
      <c r="K44" s="250"/>
      <c r="L44" s="250" t="str">
        <f>L10</f>
        <v> £m</v>
      </c>
      <c r="M44" s="239"/>
    </row>
    <row r="45" spans="1:13" ht="7.5" customHeight="1">
      <c r="A45" s="2195"/>
      <c r="B45" s="2196"/>
      <c r="C45" s="2196"/>
      <c r="D45" s="271"/>
      <c r="E45" s="272"/>
      <c r="F45" s="272"/>
      <c r="G45" s="273"/>
      <c r="H45" s="273"/>
      <c r="I45" s="272"/>
      <c r="J45" s="274"/>
      <c r="K45" s="274"/>
      <c r="L45" s="274"/>
      <c r="M45" s="239"/>
    </row>
    <row r="46" spans="1:15" s="241" customFormat="1" ht="10.5" customHeight="1">
      <c r="A46" s="2177" t="s">
        <v>1408</v>
      </c>
      <c r="B46" s="2197"/>
      <c r="C46" s="2196"/>
      <c r="D46" s="271"/>
      <c r="E46" s="279"/>
      <c r="F46" s="279"/>
      <c r="G46" s="275"/>
      <c r="H46" s="275"/>
      <c r="I46" s="280"/>
      <c r="J46" s="285"/>
      <c r="K46" s="1587"/>
      <c r="L46" s="284"/>
      <c r="N46" s="239"/>
      <c r="O46" s="239"/>
    </row>
    <row r="47" spans="1:15" s="241" customFormat="1" ht="12.75" customHeight="1">
      <c r="A47" s="2198" t="s">
        <v>271</v>
      </c>
      <c r="B47" s="2185"/>
      <c r="C47" s="2196"/>
      <c r="D47" s="271"/>
      <c r="E47" s="279"/>
      <c r="F47" s="279"/>
      <c r="G47" s="275"/>
      <c r="H47" s="275"/>
      <c r="I47" s="280">
        <v>321</v>
      </c>
      <c r="J47" s="1328">
        <v>189</v>
      </c>
      <c r="K47" s="1587"/>
      <c r="L47" s="284">
        <v>212</v>
      </c>
      <c r="N47" s="239"/>
      <c r="O47" s="239"/>
    </row>
    <row r="48" spans="1:15" s="241" customFormat="1" ht="12.75" customHeight="1">
      <c r="A48" s="2186" t="s">
        <v>333</v>
      </c>
      <c r="B48" s="2185"/>
      <c r="C48" s="2196"/>
      <c r="D48" s="271"/>
      <c r="E48" s="279"/>
      <c r="F48" s="279"/>
      <c r="G48" s="275"/>
      <c r="H48" s="275"/>
      <c r="I48" s="280">
        <v>52</v>
      </c>
      <c r="J48" s="282">
        <v>72</v>
      </c>
      <c r="K48" s="1588"/>
      <c r="L48" s="284">
        <v>78</v>
      </c>
      <c r="N48" s="239"/>
      <c r="O48" s="239"/>
    </row>
    <row r="49" spans="1:15" s="241" customFormat="1" ht="12.75" customHeight="1">
      <c r="A49" s="2199" t="s">
        <v>587</v>
      </c>
      <c r="B49" s="2168"/>
      <c r="C49" s="2194"/>
      <c r="D49" s="267"/>
      <c r="E49" s="587"/>
      <c r="F49" s="587"/>
      <c r="G49" s="588"/>
      <c r="H49" s="588"/>
      <c r="I49" s="286">
        <v>-26</v>
      </c>
      <c r="J49" s="409">
        <v>-15</v>
      </c>
      <c r="K49" s="1589"/>
      <c r="L49" s="262">
        <v>-17</v>
      </c>
      <c r="N49" s="239"/>
      <c r="O49" s="239"/>
    </row>
    <row r="50" spans="1:15" s="241" customFormat="1" ht="12.75" customHeight="1">
      <c r="A50" s="2176" t="s">
        <v>589</v>
      </c>
      <c r="B50" s="2168"/>
      <c r="C50" s="2194"/>
      <c r="D50" s="267"/>
      <c r="E50" s="587"/>
      <c r="F50" s="587"/>
      <c r="G50" s="588"/>
      <c r="H50" s="588"/>
      <c r="I50" s="478">
        <f>SUM(I47:I49)</f>
        <v>347</v>
      </c>
      <c r="J50" s="477">
        <f>SUM(J47:J49)</f>
        <v>246</v>
      </c>
      <c r="K50" s="1590"/>
      <c r="L50" s="1590">
        <f>SUM(L47:L49)</f>
        <v>273</v>
      </c>
      <c r="N50" s="239"/>
      <c r="O50" s="239"/>
    </row>
    <row r="51" spans="1:15" s="241" customFormat="1" ht="6.75" customHeight="1">
      <c r="A51" s="2177"/>
      <c r="B51" s="2200"/>
      <c r="C51" s="2200"/>
      <c r="D51" s="275"/>
      <c r="E51" s="279"/>
      <c r="F51" s="279"/>
      <c r="G51" s="276"/>
      <c r="H51" s="276"/>
      <c r="I51" s="283"/>
      <c r="J51" s="281"/>
      <c r="K51" s="261"/>
      <c r="L51" s="284"/>
      <c r="N51" s="239"/>
      <c r="O51" s="239"/>
    </row>
    <row r="52" spans="1:12" ht="15" customHeight="1">
      <c r="A52" s="2185" t="s">
        <v>353</v>
      </c>
      <c r="B52" s="2200"/>
      <c r="C52" s="2200"/>
      <c r="D52" s="275"/>
      <c r="E52" s="272"/>
      <c r="F52" s="272"/>
      <c r="G52" s="276"/>
      <c r="H52" s="276"/>
      <c r="I52" s="272"/>
      <c r="J52" s="277"/>
      <c r="K52" s="1591"/>
      <c r="L52" s="1592"/>
    </row>
    <row r="53" spans="1:13" ht="14.25" customHeight="1">
      <c r="A53" s="2201" t="s">
        <v>1619</v>
      </c>
      <c r="B53" s="2162"/>
      <c r="C53" s="2185"/>
      <c r="D53" s="271"/>
      <c r="E53" s="279"/>
      <c r="F53" s="279"/>
      <c r="G53" s="275"/>
      <c r="H53" s="275"/>
      <c r="I53" s="280">
        <v>406</v>
      </c>
      <c r="J53" s="282">
        <v>444</v>
      </c>
      <c r="K53" s="261"/>
      <c r="L53" s="284">
        <v>480</v>
      </c>
      <c r="M53" s="239"/>
    </row>
    <row r="54" spans="1:13" ht="15" customHeight="1">
      <c r="A54" s="2187" t="s">
        <v>60</v>
      </c>
      <c r="B54" s="2168"/>
      <c r="C54" s="2202"/>
      <c r="D54" s="267"/>
      <c r="E54" s="587"/>
      <c r="F54" s="587"/>
      <c r="G54" s="589"/>
      <c r="H54" s="589"/>
      <c r="I54" s="257">
        <v>7</v>
      </c>
      <c r="J54" s="409">
        <v>8</v>
      </c>
      <c r="K54" s="1593"/>
      <c r="L54" s="262">
        <v>9</v>
      </c>
      <c r="M54" s="239"/>
    </row>
    <row r="55" spans="1:13" ht="13.5" customHeight="1">
      <c r="A55" s="2176" t="s">
        <v>832</v>
      </c>
      <c r="B55" s="2168"/>
      <c r="C55" s="2203"/>
      <c r="D55" s="588"/>
      <c r="E55" s="587"/>
      <c r="F55" s="587"/>
      <c r="G55" s="590"/>
      <c r="H55" s="590"/>
      <c r="I55" s="476">
        <f>SUM(I53:I54)</f>
        <v>413</v>
      </c>
      <c r="J55" s="477">
        <f>SUM(J53:J54)</f>
        <v>452</v>
      </c>
      <c r="K55" s="1590"/>
      <c r="L55" s="1590">
        <f>SUM(L53:L54)</f>
        <v>489</v>
      </c>
      <c r="M55" s="239"/>
    </row>
    <row r="56" spans="1:13" ht="13.5" customHeight="1">
      <c r="A56" s="2177"/>
      <c r="B56" s="2200"/>
      <c r="C56" s="2200"/>
      <c r="D56" s="275"/>
      <c r="E56" s="279"/>
      <c r="F56" s="279"/>
      <c r="G56" s="276"/>
      <c r="H56" s="276"/>
      <c r="I56" s="283"/>
      <c r="J56" s="282"/>
      <c r="K56" s="284"/>
      <c r="L56" s="284"/>
      <c r="M56" s="239"/>
    </row>
    <row r="57" spans="1:15" s="241" customFormat="1" ht="12.75" customHeight="1">
      <c r="A57" s="2170" t="s">
        <v>352</v>
      </c>
      <c r="B57" s="2170"/>
      <c r="C57" s="2170"/>
      <c r="D57" s="252"/>
      <c r="E57" s="252"/>
      <c r="F57" s="252"/>
      <c r="G57" s="253"/>
      <c r="H57" s="253"/>
      <c r="I57" s="252"/>
      <c r="J57" s="239"/>
      <c r="K57" s="238"/>
      <c r="L57" s="238"/>
      <c r="N57" s="239"/>
      <c r="O57" s="239"/>
    </row>
    <row r="58" spans="1:15" s="241" customFormat="1" ht="12.75" customHeight="1">
      <c r="A58" s="2201" t="s">
        <v>367</v>
      </c>
      <c r="B58" s="2185"/>
      <c r="C58" s="2170"/>
      <c r="D58" s="252"/>
      <c r="E58" s="252"/>
      <c r="F58" s="252"/>
      <c r="G58" s="253"/>
      <c r="H58" s="253"/>
      <c r="I58" s="254">
        <v>545</v>
      </c>
      <c r="J58" s="256">
        <v>524</v>
      </c>
      <c r="K58" s="256"/>
      <c r="L58" s="256">
        <v>524</v>
      </c>
      <c r="N58" s="239"/>
      <c r="O58" s="239"/>
    </row>
    <row r="59" spans="1:15" s="241" customFormat="1" ht="12.75" customHeight="1">
      <c r="A59" s="2187" t="s">
        <v>822</v>
      </c>
      <c r="B59" s="2168"/>
      <c r="C59" s="2174"/>
      <c r="D59" s="293"/>
      <c r="E59" s="293"/>
      <c r="F59" s="293"/>
      <c r="G59" s="294"/>
      <c r="H59" s="294"/>
      <c r="I59" s="257">
        <v>44</v>
      </c>
      <c r="J59" s="258">
        <v>4</v>
      </c>
      <c r="K59" s="258"/>
      <c r="L59" s="258">
        <v>4</v>
      </c>
      <c r="N59" s="239"/>
      <c r="O59" s="239"/>
    </row>
    <row r="60" spans="1:15" s="241" customFormat="1" ht="12.75" customHeight="1">
      <c r="A60" s="2186" t="s">
        <v>897</v>
      </c>
      <c r="B60" s="2185"/>
      <c r="C60" s="2170"/>
      <c r="D60" s="252"/>
      <c r="E60" s="252"/>
      <c r="F60" s="252"/>
      <c r="G60" s="253"/>
      <c r="H60" s="253"/>
      <c r="I60" s="254">
        <f>SUM(I58:I59)</f>
        <v>589</v>
      </c>
      <c r="J60" s="256">
        <f>SUM(J58:J59)</f>
        <v>528</v>
      </c>
      <c r="K60" s="256"/>
      <c r="L60" s="256">
        <f>SUM(L58:L59)</f>
        <v>528</v>
      </c>
      <c r="N60" s="239"/>
      <c r="O60" s="239"/>
    </row>
    <row r="61" spans="1:15" s="241" customFormat="1" ht="12.75" customHeight="1">
      <c r="A61" s="2187" t="s">
        <v>369</v>
      </c>
      <c r="B61" s="2168"/>
      <c r="C61" s="2174"/>
      <c r="D61" s="293"/>
      <c r="E61" s="293"/>
      <c r="F61" s="293"/>
      <c r="G61" s="294"/>
      <c r="H61" s="294"/>
      <c r="I61" s="257">
        <v>286</v>
      </c>
      <c r="J61" s="258">
        <v>254</v>
      </c>
      <c r="K61" s="258"/>
      <c r="L61" s="258">
        <v>254</v>
      </c>
      <c r="N61" s="239"/>
      <c r="O61" s="239"/>
    </row>
    <row r="62" spans="1:15" s="241" customFormat="1" ht="12.75" customHeight="1">
      <c r="A62" s="2194" t="s">
        <v>1078</v>
      </c>
      <c r="B62" s="2168"/>
      <c r="C62" s="2194"/>
      <c r="D62" s="267"/>
      <c r="E62" s="268"/>
      <c r="F62" s="268"/>
      <c r="G62" s="269"/>
      <c r="H62" s="269"/>
      <c r="I62" s="597">
        <f>SUM(I60:I61)</f>
        <v>875</v>
      </c>
      <c r="J62" s="477">
        <f>SUM(J60:J61)</f>
        <v>782</v>
      </c>
      <c r="K62" s="1590"/>
      <c r="L62" s="1590">
        <f>SUM(L60:L61)</f>
        <v>782</v>
      </c>
      <c r="N62" s="239"/>
      <c r="O62" s="239"/>
    </row>
    <row r="63" spans="1:15" s="241" customFormat="1" ht="10.5" customHeight="1">
      <c r="A63" s="2196"/>
      <c r="B63" s="2162"/>
      <c r="C63" s="2196"/>
      <c r="D63" s="271"/>
      <c r="E63" s="272"/>
      <c r="F63" s="272"/>
      <c r="G63" s="273"/>
      <c r="H63" s="273"/>
      <c r="I63" s="272"/>
      <c r="J63" s="274"/>
      <c r="K63" s="274"/>
      <c r="L63" s="274"/>
      <c r="N63" s="239"/>
      <c r="O63" s="239"/>
    </row>
    <row r="64" spans="1:15" s="241" customFormat="1" ht="12.75" customHeight="1">
      <c r="A64" s="2170" t="s">
        <v>371</v>
      </c>
      <c r="B64" s="2185"/>
      <c r="C64" s="2185"/>
      <c r="D64" s="271"/>
      <c r="E64" s="279"/>
      <c r="F64" s="279"/>
      <c r="G64" s="275"/>
      <c r="H64" s="275"/>
      <c r="I64" s="280">
        <v>-260</v>
      </c>
      <c r="J64" s="282">
        <v>-260</v>
      </c>
      <c r="K64" s="1594"/>
      <c r="L64" s="284">
        <v>-263</v>
      </c>
      <c r="N64" s="239"/>
      <c r="O64" s="239"/>
    </row>
    <row r="65" spans="1:15" s="241" customFormat="1" ht="12.75" customHeight="1">
      <c r="A65" s="2203" t="s">
        <v>891</v>
      </c>
      <c r="B65" s="2168"/>
      <c r="C65" s="2203"/>
      <c r="D65" s="588"/>
      <c r="E65" s="268"/>
      <c r="F65" s="268"/>
      <c r="G65" s="590"/>
      <c r="H65" s="590"/>
      <c r="I65" s="480">
        <v>-28</v>
      </c>
      <c r="J65" s="409">
        <v>-19</v>
      </c>
      <c r="K65" s="1595"/>
      <c r="L65" s="262">
        <v>-19</v>
      </c>
      <c r="N65" s="239"/>
      <c r="O65" s="239"/>
    </row>
    <row r="66" spans="1:12" ht="18" customHeight="1" thickBot="1">
      <c r="A66" s="3134" t="s">
        <v>1063</v>
      </c>
      <c r="B66" s="2967"/>
      <c r="C66" s="2967"/>
      <c r="D66" s="2664"/>
      <c r="E66" s="2664"/>
      <c r="F66" s="2664"/>
      <c r="G66" s="2664"/>
      <c r="H66" s="593"/>
      <c r="I66" s="479">
        <f>I50+I55+I62+I64+I65</f>
        <v>1347</v>
      </c>
      <c r="J66" s="1327">
        <f>J50+J55+J62+J64+J65</f>
        <v>1201</v>
      </c>
      <c r="K66" s="1596"/>
      <c r="L66" s="1596">
        <f>L50+L55+L62+L64+L65</f>
        <v>1262</v>
      </c>
    </row>
    <row r="67" spans="1:12" ht="12.75" customHeight="1">
      <c r="A67" s="2204"/>
      <c r="B67" s="2180"/>
      <c r="C67" s="2180"/>
      <c r="D67" s="287"/>
      <c r="E67" s="287"/>
      <c r="F67" s="287"/>
      <c r="G67" s="287"/>
      <c r="H67" s="287"/>
      <c r="I67" s="283"/>
      <c r="J67" s="282"/>
      <c r="K67" s="284"/>
      <c r="L67" s="284"/>
    </row>
    <row r="68" spans="1:12" ht="18" customHeight="1" thickBot="1">
      <c r="A68" s="2192" t="s">
        <v>1108</v>
      </c>
      <c r="B68" s="2192"/>
      <c r="C68" s="2192"/>
      <c r="D68" s="592"/>
      <c r="E68" s="592"/>
      <c r="F68" s="592"/>
      <c r="G68" s="591"/>
      <c r="H68" s="591"/>
      <c r="I68" s="473">
        <v>5058</v>
      </c>
      <c r="J68" s="474">
        <v>6062</v>
      </c>
      <c r="K68" s="474"/>
      <c r="L68" s="475">
        <v>6765</v>
      </c>
    </row>
    <row r="69" spans="1:12" ht="15" customHeight="1">
      <c r="A69" s="2170"/>
      <c r="B69" s="2170"/>
      <c r="C69" s="2170"/>
      <c r="D69" s="252"/>
      <c r="E69" s="252"/>
      <c r="F69" s="252"/>
      <c r="G69" s="253"/>
      <c r="H69" s="253"/>
      <c r="I69" s="259"/>
      <c r="J69" s="284"/>
      <c r="K69" s="284"/>
      <c r="L69" s="256"/>
    </row>
    <row r="70" spans="1:12" ht="16.5" customHeight="1">
      <c r="A70" s="2179" t="s">
        <v>900</v>
      </c>
      <c r="B70" s="2180"/>
      <c r="C70" s="2180"/>
      <c r="D70" s="287"/>
      <c r="E70" s="287"/>
      <c r="F70" s="287"/>
      <c r="G70" s="287"/>
      <c r="H70" s="287"/>
      <c r="I70" s="287"/>
      <c r="J70" s="288"/>
      <c r="K70" s="288"/>
      <c r="L70" s="263"/>
    </row>
    <row r="71" spans="1:12" ht="12.75" customHeight="1">
      <c r="A71" s="2205"/>
      <c r="B71" s="2180"/>
      <c r="C71" s="2180"/>
      <c r="D71" s="287"/>
      <c r="E71" s="287"/>
      <c r="F71" s="287"/>
      <c r="G71" s="287"/>
      <c r="H71" s="287"/>
      <c r="I71" s="287"/>
      <c r="J71" s="288"/>
      <c r="K71" s="288"/>
      <c r="L71" s="263"/>
    </row>
    <row r="72" spans="1:13" ht="33" customHeight="1">
      <c r="A72" s="2206" t="s">
        <v>497</v>
      </c>
      <c r="B72" s="3131" t="s">
        <v>843</v>
      </c>
      <c r="C72" s="2863"/>
      <c r="D72" s="2685"/>
      <c r="E72" s="2685"/>
      <c r="F72" s="2685"/>
      <c r="G72" s="2685"/>
      <c r="H72" s="2685"/>
      <c r="I72" s="2685"/>
      <c r="J72" s="2685"/>
      <c r="K72" s="2685"/>
      <c r="L72" s="2685"/>
      <c r="M72" s="464"/>
    </row>
    <row r="73" spans="1:12" ht="31.5" customHeight="1">
      <c r="A73" s="2207"/>
      <c r="B73" s="3130" t="s">
        <v>1350</v>
      </c>
      <c r="C73" s="2863"/>
      <c r="D73" s="2685"/>
      <c r="E73" s="2685"/>
      <c r="F73" s="2685"/>
      <c r="G73" s="2685"/>
      <c r="H73" s="2685"/>
      <c r="I73" s="2685"/>
      <c r="J73" s="2685"/>
      <c r="K73" s="2685"/>
      <c r="L73" s="2685"/>
    </row>
    <row r="74" spans="1:12" ht="6" customHeight="1">
      <c r="A74" s="2208"/>
      <c r="B74" s="2185"/>
      <c r="C74" s="2185"/>
      <c r="D74" s="241"/>
      <c r="E74" s="241"/>
      <c r="F74" s="241"/>
      <c r="G74" s="241"/>
      <c r="H74" s="241"/>
      <c r="I74" s="241"/>
      <c r="J74" s="278"/>
      <c r="K74" s="278"/>
      <c r="L74" s="278"/>
    </row>
    <row r="75" spans="1:12" ht="12.75">
      <c r="A75" s="2208"/>
      <c r="B75" s="2160"/>
      <c r="C75" s="2185"/>
      <c r="D75" s="241"/>
      <c r="E75" s="241"/>
      <c r="F75" s="241"/>
      <c r="G75" s="270"/>
      <c r="H75" s="270"/>
      <c r="I75" s="241"/>
      <c r="J75" s="241"/>
      <c r="K75" s="241"/>
      <c r="L75" s="252"/>
    </row>
    <row r="76" spans="1:12" ht="6" customHeight="1">
      <c r="A76" s="2208"/>
      <c r="B76" s="2160"/>
      <c r="C76" s="2185"/>
      <c r="D76" s="241"/>
      <c r="E76" s="241"/>
      <c r="F76" s="241"/>
      <c r="G76" s="270"/>
      <c r="H76" s="270"/>
      <c r="I76" s="241"/>
      <c r="J76" s="241"/>
      <c r="K76" s="241"/>
      <c r="L76" s="252"/>
    </row>
    <row r="77" spans="1:12" ht="12.75">
      <c r="A77" s="2208"/>
      <c r="B77" s="2160"/>
      <c r="C77" s="2185"/>
      <c r="D77" s="241"/>
      <c r="E77" s="241"/>
      <c r="F77" s="241"/>
      <c r="G77" s="270"/>
      <c r="H77" s="270"/>
      <c r="I77" s="241"/>
      <c r="J77" s="241"/>
      <c r="K77" s="241"/>
      <c r="L77" s="252"/>
    </row>
    <row r="78" spans="1:3" ht="12.75" customHeight="1">
      <c r="A78" s="2209"/>
      <c r="B78" s="2162"/>
      <c r="C78" s="2162"/>
    </row>
    <row r="79" spans="1:3" ht="12.75" customHeight="1">
      <c r="A79" s="2162"/>
      <c r="B79" s="2162"/>
      <c r="C79" s="2162" t="s">
        <v>272</v>
      </c>
    </row>
    <row r="80" spans="1:3" ht="12.75" customHeight="1">
      <c r="A80" s="2162"/>
      <c r="B80" s="2162"/>
      <c r="C80" s="2162"/>
    </row>
    <row r="81" spans="1:3" ht="12.75" customHeight="1">
      <c r="A81" s="2162"/>
      <c r="B81" s="2162"/>
      <c r="C81" s="2162"/>
    </row>
    <row r="82" spans="1:3" ht="12.75" customHeight="1">
      <c r="A82" s="2162"/>
      <c r="B82" s="2162"/>
      <c r="C82" s="2162"/>
    </row>
    <row r="83" spans="1:3" ht="12.75" customHeight="1">
      <c r="A83" s="2162"/>
      <c r="B83" s="2162"/>
      <c r="C83" s="2162"/>
    </row>
    <row r="84" spans="1:3" ht="12.75" customHeight="1">
      <c r="A84" s="2162"/>
      <c r="B84" s="2162"/>
      <c r="C84" s="2162"/>
    </row>
    <row r="85" spans="1:3" ht="12.75" customHeight="1">
      <c r="A85" s="2162"/>
      <c r="B85" s="2162"/>
      <c r="C85" s="2162"/>
    </row>
    <row r="86" spans="1:3" ht="12.75" customHeight="1">
      <c r="A86" s="2162"/>
      <c r="B86" s="2162"/>
      <c r="C86" s="2162"/>
    </row>
    <row r="87" spans="1:3" ht="12.75" customHeight="1">
      <c r="A87" s="2162"/>
      <c r="B87" s="2162"/>
      <c r="C87" s="2162"/>
    </row>
    <row r="88" spans="1:3" ht="12.75" customHeight="1">
      <c r="A88" s="2162"/>
      <c r="B88" s="2162"/>
      <c r="C88" s="2162"/>
    </row>
    <row r="89" spans="1:3" ht="12.75" customHeight="1">
      <c r="A89" s="2162"/>
      <c r="B89" s="2162"/>
      <c r="C89" s="2162"/>
    </row>
    <row r="90" spans="1:3" ht="12.75" customHeight="1">
      <c r="A90" s="2162"/>
      <c r="B90" s="2162"/>
      <c r="C90" s="2162"/>
    </row>
    <row r="91" spans="1:3" ht="12.75" customHeight="1">
      <c r="A91" s="2162"/>
      <c r="B91" s="2162"/>
      <c r="C91" s="2162"/>
    </row>
    <row r="92" spans="1:3" ht="12.75" customHeight="1">
      <c r="A92" s="2162"/>
      <c r="B92" s="2162"/>
      <c r="C92" s="2162"/>
    </row>
    <row r="93" spans="1:3" ht="12.75" customHeight="1">
      <c r="A93" s="2162"/>
      <c r="B93" s="2162"/>
      <c r="C93" s="2162"/>
    </row>
    <row r="94" spans="1:3" ht="12.75" customHeight="1">
      <c r="A94" s="2162"/>
      <c r="B94" s="2162"/>
      <c r="C94" s="2162"/>
    </row>
    <row r="95" spans="1:3" ht="12.75" customHeight="1">
      <c r="A95" s="2162"/>
      <c r="B95" s="2162"/>
      <c r="C95" s="2162"/>
    </row>
    <row r="96" spans="1:3" ht="12.75" customHeight="1">
      <c r="A96" s="2162"/>
      <c r="B96" s="2162"/>
      <c r="C96" s="2162"/>
    </row>
    <row r="97" spans="1:3" ht="12.75" customHeight="1">
      <c r="A97" s="2162"/>
      <c r="B97" s="2162"/>
      <c r="C97" s="2162"/>
    </row>
    <row r="98" spans="1:3" ht="12.75" customHeight="1">
      <c r="A98" s="2162"/>
      <c r="B98" s="2162"/>
      <c r="C98" s="2162"/>
    </row>
    <row r="99" spans="1:3" ht="12.75" customHeight="1">
      <c r="A99" s="2162"/>
      <c r="B99" s="2162"/>
      <c r="C99" s="2162"/>
    </row>
    <row r="100" spans="1:3" ht="12.75" customHeight="1">
      <c r="A100" s="2162"/>
      <c r="B100" s="2162"/>
      <c r="C100" s="2162"/>
    </row>
    <row r="101" spans="1:3" ht="12.75" customHeight="1">
      <c r="A101" s="2162"/>
      <c r="B101" s="2162"/>
      <c r="C101" s="2162"/>
    </row>
    <row r="102" spans="1:3" ht="12.75" customHeight="1">
      <c r="A102" s="2162"/>
      <c r="B102" s="2162"/>
      <c r="C102" s="2162"/>
    </row>
    <row r="103" spans="1:3" ht="12.75" customHeight="1">
      <c r="A103" s="2162"/>
      <c r="B103" s="2162"/>
      <c r="C103" s="2162"/>
    </row>
    <row r="104" spans="1:3" ht="12.75" customHeight="1">
      <c r="A104" s="2162"/>
      <c r="B104" s="2162"/>
      <c r="C104" s="2162"/>
    </row>
    <row r="105" spans="1:3" ht="12.75" customHeight="1">
      <c r="A105" s="2162"/>
      <c r="B105" s="2162"/>
      <c r="C105" s="2162"/>
    </row>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sheetData>
  <sheetProtection/>
  <mergeCells count="8">
    <mergeCell ref="B73:L73"/>
    <mergeCell ref="B72:L72"/>
    <mergeCell ref="I7:I8"/>
    <mergeCell ref="J41:J42"/>
    <mergeCell ref="A37:G37"/>
    <mergeCell ref="A66:G66"/>
    <mergeCell ref="I41:I42"/>
    <mergeCell ref="J7:J8"/>
  </mergeCells>
  <printOptions/>
  <pageMargins left="0.5905511811023623" right="0.5905511811023623" top="0.5905511811023623" bottom="0.5905511811023623" header="0.5905511811023623" footer="0.5905511811023623"/>
  <pageSetup fitToHeight="1" fitToWidth="1" horizontalDpi="600" verticalDpi="600" orientation="portrait" paperSize="9" scale="73" r:id="rId1"/>
  <headerFooter alignWithMargins="0">
    <oddFooter>&amp;R&amp;P</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L105"/>
  <sheetViews>
    <sheetView showGridLines="0" tabSelected="1" view="pageBreakPreview" zoomScale="75" zoomScaleNormal="75" zoomScaleSheetLayoutView="75" zoomScalePageLayoutView="0" workbookViewId="0" topLeftCell="A1">
      <selection activeCell="A84" sqref="A84"/>
    </sheetView>
  </sheetViews>
  <sheetFormatPr defaultColWidth="14.25390625" defaultRowHeight="25.5" customHeight="1"/>
  <cols>
    <col min="1" max="1" width="5.00390625" style="239" customWidth="1"/>
    <col min="2" max="2" width="4.00390625" style="239" customWidth="1"/>
    <col min="3" max="3" width="14.375" style="239" customWidth="1"/>
    <col min="4" max="4" width="8.00390625" style="239" customWidth="1"/>
    <col min="5" max="5" width="8.25390625" style="239" customWidth="1"/>
    <col min="6" max="6" width="8.00390625" style="239" customWidth="1"/>
    <col min="7" max="7" width="11.75390625" style="243" customWidth="1"/>
    <col min="8" max="8" width="13.125" style="243" customWidth="1"/>
    <col min="9" max="9" width="14.00390625" style="239" customWidth="1"/>
    <col min="10" max="10" width="11.50390625" style="239" customWidth="1"/>
    <col min="11" max="11" width="13.25390625" style="238" customWidth="1"/>
    <col min="12" max="12" width="14.25390625" style="241" customWidth="1"/>
    <col min="13" max="16384" width="14.25390625" style="239" customWidth="1"/>
  </cols>
  <sheetData>
    <row r="1" spans="1:12" s="235" customFormat="1" ht="12.75" customHeight="1">
      <c r="A1" s="2159" t="s">
        <v>1571</v>
      </c>
      <c r="B1" s="2160"/>
      <c r="C1" s="2160"/>
      <c r="D1" s="17"/>
      <c r="F1" s="236"/>
      <c r="G1" s="236"/>
      <c r="H1" s="236"/>
      <c r="I1" s="236"/>
      <c r="J1" s="237"/>
      <c r="K1" s="102" t="s">
        <v>498</v>
      </c>
      <c r="L1" s="236"/>
    </row>
    <row r="2" spans="1:10" s="235" customFormat="1" ht="12.75" customHeight="1">
      <c r="A2" s="2160"/>
      <c r="B2" s="2160"/>
      <c r="C2" s="2160"/>
      <c r="D2" s="17"/>
      <c r="E2" s="17"/>
      <c r="F2" s="236"/>
      <c r="G2" s="236"/>
      <c r="H2" s="236"/>
      <c r="I2" s="236"/>
      <c r="J2" s="237"/>
    </row>
    <row r="3" spans="1:11" ht="12.75" customHeight="1">
      <c r="A3" s="2161" t="s">
        <v>745</v>
      </c>
      <c r="B3" s="2160"/>
      <c r="C3" s="2160"/>
      <c r="D3" s="17"/>
      <c r="E3" s="17"/>
      <c r="F3" s="238"/>
      <c r="G3" s="239"/>
      <c r="H3" s="239"/>
      <c r="K3" s="240"/>
    </row>
    <row r="4" spans="1:11" ht="12.75" customHeight="1">
      <c r="A4" s="2162"/>
      <c r="B4" s="2160"/>
      <c r="C4" s="2160"/>
      <c r="D4" s="17"/>
      <c r="E4" s="17"/>
      <c r="F4" s="238"/>
      <c r="G4" s="239"/>
      <c r="H4" s="239"/>
      <c r="I4" s="243"/>
      <c r="J4" s="244"/>
      <c r="K4" s="244"/>
    </row>
    <row r="5" spans="1:10" ht="12" customHeight="1">
      <c r="A5" s="2163" t="s">
        <v>1037</v>
      </c>
      <c r="B5" s="2164"/>
      <c r="C5" s="2164"/>
      <c r="D5" s="245"/>
      <c r="E5" s="245"/>
      <c r="F5" s="245"/>
      <c r="G5" s="246"/>
      <c r="H5" s="239"/>
      <c r="J5" s="3133" t="s">
        <v>1454</v>
      </c>
    </row>
    <row r="6" spans="1:10" ht="15" customHeight="1">
      <c r="A6" s="3135"/>
      <c r="B6" s="2914"/>
      <c r="C6" s="2914"/>
      <c r="D6" s="2662"/>
      <c r="E6" s="2662"/>
      <c r="F6" s="2662"/>
      <c r="G6" s="2662"/>
      <c r="H6" s="239"/>
      <c r="J6" s="3133"/>
    </row>
    <row r="7" spans="1:11" ht="42.75" customHeight="1">
      <c r="A7" s="2166"/>
      <c r="B7" s="2166"/>
      <c r="C7" s="2166"/>
      <c r="D7" s="238"/>
      <c r="E7" s="238"/>
      <c r="F7" s="238"/>
      <c r="G7" s="239"/>
      <c r="H7" s="239"/>
      <c r="I7" s="462" t="s">
        <v>840</v>
      </c>
      <c r="J7" s="3133"/>
      <c r="K7" s="463" t="s">
        <v>842</v>
      </c>
    </row>
    <row r="8" spans="1:11" ht="12.75" customHeight="1">
      <c r="A8" s="2166"/>
      <c r="B8" s="2166"/>
      <c r="C8" s="2166"/>
      <c r="D8" s="238"/>
      <c r="E8" s="238"/>
      <c r="F8" s="238"/>
      <c r="G8" s="239"/>
      <c r="H8" s="239"/>
      <c r="I8" s="242" t="s">
        <v>500</v>
      </c>
      <c r="J8" s="463"/>
      <c r="K8" s="244" t="s">
        <v>500</v>
      </c>
    </row>
    <row r="9" spans="1:11" ht="18" customHeight="1">
      <c r="A9" s="2167" t="s">
        <v>499</v>
      </c>
      <c r="B9" s="2168"/>
      <c r="C9" s="2168"/>
      <c r="D9" s="247"/>
      <c r="E9" s="247"/>
      <c r="F9" s="247"/>
      <c r="G9" s="248"/>
      <c r="H9" s="247"/>
      <c r="I9" s="249" t="s">
        <v>515</v>
      </c>
      <c r="J9" s="250" t="s">
        <v>1400</v>
      </c>
      <c r="K9" s="250" t="s">
        <v>1400</v>
      </c>
    </row>
    <row r="10" spans="1:11" ht="12.75" customHeight="1">
      <c r="A10" s="2169"/>
      <c r="B10" s="2162"/>
      <c r="C10" s="2162"/>
      <c r="I10" s="243"/>
      <c r="J10" s="251"/>
      <c r="K10" s="251"/>
    </row>
    <row r="11" spans="1:11" ht="12.75" customHeight="1">
      <c r="A11" s="2170" t="s">
        <v>1408</v>
      </c>
      <c r="B11" s="2170"/>
      <c r="C11" s="2170"/>
      <c r="D11" s="252"/>
      <c r="E11" s="252"/>
      <c r="F11" s="252"/>
      <c r="G11" s="253"/>
      <c r="H11" s="253"/>
      <c r="I11" s="298">
        <v>1362</v>
      </c>
      <c r="J11" s="292">
        <v>1287</v>
      </c>
      <c r="K11" s="292">
        <v>1369</v>
      </c>
    </row>
    <row r="12" spans="1:11" ht="12.75" customHeight="1">
      <c r="A12" s="2170" t="s">
        <v>353</v>
      </c>
      <c r="B12" s="2170"/>
      <c r="C12" s="2170"/>
      <c r="D12" s="252"/>
      <c r="E12" s="252"/>
      <c r="F12" s="252"/>
      <c r="G12" s="253"/>
      <c r="H12" s="253"/>
      <c r="I12" s="298">
        <v>716</v>
      </c>
      <c r="J12" s="292">
        <v>671</v>
      </c>
      <c r="K12" s="292">
        <v>724</v>
      </c>
    </row>
    <row r="13" spans="1:11" ht="12.75" customHeight="1">
      <c r="A13" s="2170" t="s">
        <v>352</v>
      </c>
      <c r="B13" s="2170"/>
      <c r="C13" s="2170"/>
      <c r="D13" s="252"/>
      <c r="E13" s="252"/>
      <c r="F13" s="252"/>
      <c r="G13" s="253"/>
      <c r="H13" s="253"/>
      <c r="I13" s="298">
        <v>947</v>
      </c>
      <c r="J13" s="594">
        <v>910</v>
      </c>
      <c r="K13" s="594">
        <v>910</v>
      </c>
    </row>
    <row r="14" spans="1:11" s="241" customFormat="1" ht="12.75" customHeight="1" thickBot="1">
      <c r="A14" s="2171" t="s">
        <v>556</v>
      </c>
      <c r="B14" s="2171"/>
      <c r="C14" s="2172"/>
      <c r="D14" s="1280"/>
      <c r="E14" s="1280"/>
      <c r="F14" s="1280"/>
      <c r="G14" s="1281"/>
      <c r="H14" s="1281"/>
      <c r="I14" s="1282">
        <f>SUM(I11:I13)</f>
        <v>3025</v>
      </c>
      <c r="J14" s="1283">
        <f>SUM(J11:J13)</f>
        <v>2868</v>
      </c>
      <c r="K14" s="1283">
        <f>SUM(K11:K13)</f>
        <v>3003</v>
      </c>
    </row>
    <row r="15" spans="1:11" ht="12.75" customHeight="1">
      <c r="A15" s="2170"/>
      <c r="B15" s="2170"/>
      <c r="C15" s="2162"/>
      <c r="D15" s="252"/>
      <c r="E15" s="252"/>
      <c r="F15" s="252"/>
      <c r="G15" s="253"/>
      <c r="H15" s="253"/>
      <c r="I15" s="465"/>
      <c r="J15" s="292"/>
      <c r="K15" s="466"/>
    </row>
    <row r="16" spans="1:11" ht="21" customHeight="1">
      <c r="A16" s="2170"/>
      <c r="B16" s="2170"/>
      <c r="C16" s="2162"/>
      <c r="D16" s="252"/>
      <c r="E16" s="252"/>
      <c r="F16" s="252"/>
      <c r="G16" s="253"/>
      <c r="H16" s="253"/>
      <c r="I16" s="465"/>
      <c r="J16" s="292"/>
      <c r="K16" s="466"/>
    </row>
    <row r="17" spans="1:11" ht="12.75" customHeight="1">
      <c r="A17" s="2173" t="s">
        <v>833</v>
      </c>
      <c r="B17" s="2174"/>
      <c r="C17" s="2168"/>
      <c r="D17" s="293"/>
      <c r="E17" s="293"/>
      <c r="F17" s="293"/>
      <c r="G17" s="294"/>
      <c r="H17" s="294"/>
      <c r="I17" s="467"/>
      <c r="J17" s="296"/>
      <c r="K17" s="468"/>
    </row>
    <row r="18" spans="1:11" ht="12.75" customHeight="1">
      <c r="A18" s="2170"/>
      <c r="B18" s="2170"/>
      <c r="C18" s="2162"/>
      <c r="D18" s="252"/>
      <c r="E18" s="252"/>
      <c r="F18" s="252"/>
      <c r="G18" s="253"/>
      <c r="H18" s="253"/>
      <c r="I18" s="465"/>
      <c r="J18" s="292"/>
      <c r="K18" s="466"/>
    </row>
    <row r="19" spans="1:11" ht="12.75" customHeight="1">
      <c r="A19" s="2170" t="s">
        <v>1408</v>
      </c>
      <c r="B19" s="2170"/>
      <c r="C19" s="2170"/>
      <c r="D19" s="252"/>
      <c r="E19" s="252"/>
      <c r="F19" s="252"/>
      <c r="G19" s="253"/>
      <c r="H19" s="253"/>
      <c r="I19" s="298">
        <v>7308</v>
      </c>
      <c r="J19" s="594">
        <v>6906</v>
      </c>
      <c r="K19" s="594">
        <v>7407</v>
      </c>
    </row>
    <row r="20" spans="1:11" ht="12.75" customHeight="1">
      <c r="A20" s="2170" t="s">
        <v>353</v>
      </c>
      <c r="B20" s="2170"/>
      <c r="C20" s="2170"/>
      <c r="D20" s="252"/>
      <c r="E20" s="252"/>
      <c r="F20" s="252"/>
      <c r="G20" s="253"/>
      <c r="H20" s="253"/>
      <c r="I20" s="298">
        <v>7140</v>
      </c>
      <c r="J20" s="292">
        <v>6666</v>
      </c>
      <c r="K20" s="292">
        <v>7205</v>
      </c>
    </row>
    <row r="21" spans="1:11" ht="12.75" customHeight="1">
      <c r="A21" s="2170" t="s">
        <v>352</v>
      </c>
      <c r="B21" s="2170"/>
      <c r="C21" s="2170"/>
      <c r="D21" s="252"/>
      <c r="E21" s="252"/>
      <c r="F21" s="252"/>
      <c r="G21" s="253"/>
      <c r="H21" s="253"/>
      <c r="I21" s="298">
        <v>8081</v>
      </c>
      <c r="J21" s="292">
        <v>7736</v>
      </c>
      <c r="K21" s="292">
        <v>7736</v>
      </c>
    </row>
    <row r="22" spans="1:11" ht="12.75" customHeight="1" thickBot="1">
      <c r="A22" s="2171" t="s">
        <v>556</v>
      </c>
      <c r="B22" s="2171"/>
      <c r="C22" s="2172"/>
      <c r="D22" s="1280"/>
      <c r="E22" s="1280"/>
      <c r="F22" s="1280"/>
      <c r="G22" s="1281"/>
      <c r="H22" s="1281"/>
      <c r="I22" s="1282">
        <f>SUM(I19:I21)</f>
        <v>22529</v>
      </c>
      <c r="J22" s="1283">
        <f>SUM(J19:J21)</f>
        <v>21308</v>
      </c>
      <c r="K22" s="1283">
        <f>SUM(K19:K21)</f>
        <v>22348</v>
      </c>
    </row>
    <row r="23" spans="1:11" ht="19.5" customHeight="1">
      <c r="A23" s="2170"/>
      <c r="B23" s="2170"/>
      <c r="C23" s="2170"/>
      <c r="D23" s="252"/>
      <c r="E23" s="252"/>
      <c r="F23" s="252"/>
      <c r="G23" s="253"/>
      <c r="H23" s="253"/>
      <c r="I23" s="298"/>
      <c r="J23" s="292"/>
      <c r="K23" s="292"/>
    </row>
    <row r="24" spans="1:11" ht="12.75" customHeight="1">
      <c r="A24" s="2175" t="s">
        <v>1625</v>
      </c>
      <c r="B24" s="2176"/>
      <c r="C24" s="2174"/>
      <c r="D24" s="293"/>
      <c r="E24" s="293"/>
      <c r="F24" s="293"/>
      <c r="G24" s="294"/>
      <c r="H24" s="294"/>
      <c r="I24" s="295"/>
      <c r="J24" s="296"/>
      <c r="K24" s="296"/>
    </row>
    <row r="25" spans="1:11" ht="12.75" customHeight="1">
      <c r="A25" s="2177"/>
      <c r="B25" s="2170"/>
      <c r="C25" s="2170"/>
      <c r="D25" s="252"/>
      <c r="E25" s="252"/>
      <c r="F25" s="252"/>
      <c r="G25" s="253"/>
      <c r="H25" s="253"/>
      <c r="I25" s="298"/>
      <c r="J25" s="292"/>
      <c r="K25" s="292"/>
    </row>
    <row r="26" spans="1:11" ht="12.75" customHeight="1">
      <c r="A26" s="2170" t="s">
        <v>1408</v>
      </c>
      <c r="B26" s="2170"/>
      <c r="C26" s="2170"/>
      <c r="D26" s="252"/>
      <c r="E26" s="252"/>
      <c r="F26" s="252"/>
      <c r="G26" s="253"/>
      <c r="H26" s="253"/>
      <c r="I26" s="298">
        <v>46957</v>
      </c>
      <c r="J26" s="292">
        <v>38954</v>
      </c>
      <c r="K26" s="292">
        <v>40875</v>
      </c>
    </row>
    <row r="27" spans="1:11" ht="12.75" customHeight="1">
      <c r="A27" s="2170" t="s">
        <v>353</v>
      </c>
      <c r="B27" s="2170"/>
      <c r="C27" s="2170"/>
      <c r="D27" s="252"/>
      <c r="E27" s="252"/>
      <c r="F27" s="252"/>
      <c r="G27" s="253"/>
      <c r="H27" s="253"/>
      <c r="I27" s="298">
        <v>36</v>
      </c>
      <c r="J27" s="297">
        <v>60</v>
      </c>
      <c r="K27" s="297">
        <v>65</v>
      </c>
    </row>
    <row r="28" spans="1:11" ht="12.75" customHeight="1">
      <c r="A28" s="2170" t="s">
        <v>369</v>
      </c>
      <c r="B28" s="2170"/>
      <c r="C28" s="2170"/>
      <c r="D28" s="252"/>
      <c r="E28" s="252"/>
      <c r="F28" s="252"/>
      <c r="G28" s="253"/>
      <c r="H28" s="253"/>
      <c r="I28" s="298">
        <v>16154</v>
      </c>
      <c r="J28" s="297">
        <v>14745</v>
      </c>
      <c r="K28" s="297">
        <v>14745</v>
      </c>
    </row>
    <row r="29" spans="1:11" ht="12.75" customHeight="1" thickBot="1">
      <c r="A29" s="2171" t="s">
        <v>556</v>
      </c>
      <c r="B29" s="2178"/>
      <c r="C29" s="2171"/>
      <c r="D29" s="1280"/>
      <c r="E29" s="1280"/>
      <c r="F29" s="1280"/>
      <c r="G29" s="1281"/>
      <c r="H29" s="1281"/>
      <c r="I29" s="1282">
        <f>SUM(I26:I28)</f>
        <v>63147</v>
      </c>
      <c r="J29" s="1283">
        <f>SUM(J26:J28)</f>
        <v>53759</v>
      </c>
      <c r="K29" s="1283">
        <f>SUM(K26:K28)</f>
        <v>55685</v>
      </c>
    </row>
    <row r="30" spans="1:11" ht="30" customHeight="1">
      <c r="A30" s="2170"/>
      <c r="B30" s="2170"/>
      <c r="C30" s="2170"/>
      <c r="D30" s="252"/>
      <c r="E30" s="252"/>
      <c r="F30" s="252"/>
      <c r="G30" s="253"/>
      <c r="H30" s="253"/>
      <c r="I30" s="298"/>
      <c r="J30" s="292"/>
      <c r="K30" s="297"/>
    </row>
    <row r="31" spans="1:11" ht="12.75" customHeight="1">
      <c r="A31" s="2173" t="s">
        <v>887</v>
      </c>
      <c r="B31" s="2174"/>
      <c r="C31" s="2174"/>
      <c r="D31" s="293"/>
      <c r="E31" s="293"/>
      <c r="F31" s="293"/>
      <c r="G31" s="294"/>
      <c r="H31" s="294"/>
      <c r="I31" s="295"/>
      <c r="J31" s="296"/>
      <c r="K31" s="296"/>
    </row>
    <row r="32" spans="1:11" ht="12.75" customHeight="1">
      <c r="A32" s="2170"/>
      <c r="B32" s="2170"/>
      <c r="C32" s="2170"/>
      <c r="D32" s="252"/>
      <c r="E32" s="252"/>
      <c r="F32" s="252"/>
      <c r="G32" s="253"/>
      <c r="H32" s="253"/>
      <c r="I32" s="298"/>
      <c r="J32" s="292"/>
      <c r="K32" s="292"/>
    </row>
    <row r="33" spans="1:11" ht="12.75" customHeight="1">
      <c r="A33" s="2170" t="s">
        <v>1620</v>
      </c>
      <c r="B33" s="2170"/>
      <c r="C33" s="2170"/>
      <c r="D33" s="252"/>
      <c r="E33" s="252"/>
      <c r="F33" s="252"/>
      <c r="G33" s="253"/>
      <c r="H33" s="253"/>
      <c r="I33" s="595">
        <v>16797</v>
      </c>
      <c r="J33" s="596">
        <v>16314</v>
      </c>
      <c r="K33" s="596">
        <v>17091</v>
      </c>
    </row>
    <row r="34" spans="1:11" ht="12.75" customHeight="1">
      <c r="A34" s="2170" t="s">
        <v>888</v>
      </c>
      <c r="B34" s="2170"/>
      <c r="C34" s="2170"/>
      <c r="D34" s="252"/>
      <c r="E34" s="252"/>
      <c r="F34" s="252"/>
      <c r="G34" s="253"/>
      <c r="H34" s="253"/>
      <c r="I34" s="298">
        <v>63147</v>
      </c>
      <c r="J34" s="596">
        <v>53759</v>
      </c>
      <c r="K34" s="292">
        <v>55685</v>
      </c>
    </row>
    <row r="35" spans="1:11" ht="12.75" customHeight="1" thickBot="1">
      <c r="A35" s="2171" t="s">
        <v>556</v>
      </c>
      <c r="B35" s="2171"/>
      <c r="C35" s="2171"/>
      <c r="D35" s="1280"/>
      <c r="E35" s="1280"/>
      <c r="F35" s="1280"/>
      <c r="G35" s="1281"/>
      <c r="H35" s="1281"/>
      <c r="I35" s="1282">
        <f>SUM(I32:I34)</f>
        <v>79944</v>
      </c>
      <c r="J35" s="1283">
        <f>SUM(J32:J34)</f>
        <v>70073</v>
      </c>
      <c r="K35" s="1283">
        <f>SUM(K32:K34)</f>
        <v>72776</v>
      </c>
    </row>
    <row r="36" spans="1:11" ht="12.75" customHeight="1">
      <c r="A36" s="2170"/>
      <c r="B36" s="2170"/>
      <c r="C36" s="2170"/>
      <c r="D36" s="252"/>
      <c r="E36" s="252"/>
      <c r="F36" s="252"/>
      <c r="G36" s="253"/>
      <c r="H36" s="253"/>
      <c r="I36" s="253"/>
      <c r="J36" s="263"/>
      <c r="K36" s="264"/>
    </row>
    <row r="37" spans="1:11" ht="12.75" customHeight="1">
      <c r="A37" s="2179" t="s">
        <v>1403</v>
      </c>
      <c r="B37" s="2180"/>
      <c r="C37" s="2180"/>
      <c r="D37" s="287"/>
      <c r="E37" s="287"/>
      <c r="F37" s="287"/>
      <c r="G37" s="287"/>
      <c r="H37" s="287"/>
      <c r="I37" s="287"/>
      <c r="J37" s="288"/>
      <c r="K37" s="263"/>
    </row>
    <row r="38" spans="1:11" ht="9" customHeight="1">
      <c r="A38" s="2181"/>
      <c r="B38" s="2180"/>
      <c r="C38" s="2180"/>
      <c r="D38" s="287"/>
      <c r="E38" s="287"/>
      <c r="F38" s="287"/>
      <c r="G38" s="287"/>
      <c r="H38" s="287"/>
      <c r="I38" s="287"/>
      <c r="J38" s="289"/>
      <c r="K38" s="263"/>
    </row>
    <row r="39" spans="1:11" ht="20.25" customHeight="1">
      <c r="A39" s="2182" t="s">
        <v>501</v>
      </c>
      <c r="B39" s="2180" t="s">
        <v>844</v>
      </c>
      <c r="C39" s="2180"/>
      <c r="D39" s="287"/>
      <c r="E39" s="287"/>
      <c r="F39" s="287"/>
      <c r="G39" s="287"/>
      <c r="H39" s="287"/>
      <c r="I39" s="287"/>
      <c r="J39" s="290"/>
      <c r="K39" s="291"/>
    </row>
    <row r="40" spans="1:11" ht="12.75" customHeight="1">
      <c r="A40" s="2182"/>
      <c r="B40" s="2180"/>
      <c r="C40" s="2180"/>
      <c r="D40" s="287"/>
      <c r="E40" s="287"/>
      <c r="F40" s="287"/>
      <c r="G40" s="287"/>
      <c r="H40" s="287"/>
      <c r="I40" s="287"/>
      <c r="J40" s="290"/>
      <c r="K40" s="291"/>
    </row>
    <row r="41" spans="1:11" ht="42.75" customHeight="1">
      <c r="A41" s="2183" t="s">
        <v>502</v>
      </c>
      <c r="B41" s="3130" t="s">
        <v>83</v>
      </c>
      <c r="C41" s="2863"/>
      <c r="D41" s="2685"/>
      <c r="E41" s="2685"/>
      <c r="F41" s="2685"/>
      <c r="G41" s="2685"/>
      <c r="H41" s="2685"/>
      <c r="I41" s="2685"/>
      <c r="J41" s="2685"/>
      <c r="K41" s="2685"/>
    </row>
    <row r="42" spans="1:11" ht="12.75" customHeight="1">
      <c r="A42" s="2184"/>
      <c r="B42" s="2185"/>
      <c r="C42" s="2185"/>
      <c r="D42" s="241"/>
      <c r="E42" s="241"/>
      <c r="F42" s="241"/>
      <c r="G42" s="241"/>
      <c r="H42" s="241"/>
      <c r="I42" s="241"/>
      <c r="J42" s="278"/>
      <c r="K42" s="278"/>
    </row>
    <row r="43" spans="1:3" ht="12.75" customHeight="1">
      <c r="A43" s="2162"/>
      <c r="B43" s="2162"/>
      <c r="C43" s="2162"/>
    </row>
    <row r="44" spans="1:3" ht="12.75" customHeight="1">
      <c r="A44" s="2162"/>
      <c r="B44" s="2162"/>
      <c r="C44" s="2162"/>
    </row>
    <row r="45" spans="1:3" ht="12.75" customHeight="1">
      <c r="A45" s="2162"/>
      <c r="B45" s="2162"/>
      <c r="C45" s="2162"/>
    </row>
    <row r="46" spans="1:3" ht="12.75" customHeight="1">
      <c r="A46" s="2162"/>
      <c r="B46" s="2162"/>
      <c r="C46" s="2162"/>
    </row>
    <row r="47" spans="1:3" ht="12.75" customHeight="1">
      <c r="A47" s="2162"/>
      <c r="B47" s="2162"/>
      <c r="C47" s="2162"/>
    </row>
    <row r="48" spans="1:3" ht="12.75" customHeight="1">
      <c r="A48" s="2162"/>
      <c r="B48" s="2162"/>
      <c r="C48" s="2162"/>
    </row>
    <row r="49" spans="1:3" ht="12.75" customHeight="1">
      <c r="A49" s="2162"/>
      <c r="B49" s="2162"/>
      <c r="C49" s="2162"/>
    </row>
    <row r="50" spans="1:3" ht="12.75" customHeight="1">
      <c r="A50" s="2162"/>
      <c r="B50" s="2162"/>
      <c r="C50" s="2162"/>
    </row>
    <row r="51" spans="1:3" ht="12.75" customHeight="1">
      <c r="A51" s="2162"/>
      <c r="B51" s="2162"/>
      <c r="C51" s="2162"/>
    </row>
    <row r="52" spans="1:3" ht="12.75" customHeight="1">
      <c r="A52" s="2162"/>
      <c r="B52" s="2162"/>
      <c r="C52" s="2162"/>
    </row>
    <row r="53" spans="1:3" ht="12.75" customHeight="1">
      <c r="A53" s="2162"/>
      <c r="B53" s="2162"/>
      <c r="C53" s="2162"/>
    </row>
    <row r="54" spans="1:3" ht="12.75" customHeight="1">
      <c r="A54" s="2162"/>
      <c r="B54" s="2162"/>
      <c r="C54" s="2162"/>
    </row>
    <row r="55" spans="1:3" ht="12.75" customHeight="1">
      <c r="A55" s="2162"/>
      <c r="B55" s="2162"/>
      <c r="C55" s="2162"/>
    </row>
    <row r="56" spans="1:3" ht="12.75" customHeight="1">
      <c r="A56" s="2162"/>
      <c r="B56" s="2162"/>
      <c r="C56" s="2162"/>
    </row>
    <row r="57" spans="1:3" ht="12.75" customHeight="1">
      <c r="A57" s="2162"/>
      <c r="B57" s="2162"/>
      <c r="C57" s="2162"/>
    </row>
    <row r="58" spans="1:3" ht="12.75" customHeight="1">
      <c r="A58" s="2162"/>
      <c r="B58" s="2162"/>
      <c r="C58" s="2162"/>
    </row>
    <row r="59" spans="1:3" ht="12.75" customHeight="1">
      <c r="A59" s="2162"/>
      <c r="B59" s="2162"/>
      <c r="C59" s="2162"/>
    </row>
    <row r="60" spans="1:3" ht="12.75" customHeight="1">
      <c r="A60" s="2162"/>
      <c r="B60" s="2162"/>
      <c r="C60" s="2162"/>
    </row>
    <row r="61" spans="1:3" ht="12.75" customHeight="1">
      <c r="A61" s="2162"/>
      <c r="B61" s="2162"/>
      <c r="C61" s="2162"/>
    </row>
    <row r="62" spans="1:3" ht="12.75" customHeight="1">
      <c r="A62" s="2162"/>
      <c r="B62" s="2162"/>
      <c r="C62" s="2162"/>
    </row>
    <row r="63" spans="1:3" ht="12.75" customHeight="1">
      <c r="A63" s="2162"/>
      <c r="B63" s="2162"/>
      <c r="C63" s="2162"/>
    </row>
    <row r="64" spans="1:3" ht="12.75" customHeight="1">
      <c r="A64" s="2162"/>
      <c r="B64" s="2162"/>
      <c r="C64" s="2162"/>
    </row>
    <row r="65" spans="1:3" ht="12.75" customHeight="1">
      <c r="A65" s="2162"/>
      <c r="B65" s="2162"/>
      <c r="C65" s="2162"/>
    </row>
    <row r="66" spans="1:3" ht="12.75" customHeight="1">
      <c r="A66" s="2162"/>
      <c r="B66" s="2162"/>
      <c r="C66" s="2162"/>
    </row>
    <row r="67" spans="1:3" ht="12.75" customHeight="1">
      <c r="A67" s="2162"/>
      <c r="B67" s="2162"/>
      <c r="C67" s="2162"/>
    </row>
    <row r="68" spans="1:3" ht="12.75" customHeight="1">
      <c r="A68" s="2162"/>
      <c r="B68" s="2162"/>
      <c r="C68" s="2162"/>
    </row>
    <row r="69" spans="1:3" ht="12.75" customHeight="1">
      <c r="A69" s="2162"/>
      <c r="B69" s="2162"/>
      <c r="C69" s="2162"/>
    </row>
    <row r="70" spans="1:3" ht="12.75" customHeight="1">
      <c r="A70" s="2162"/>
      <c r="B70" s="2162"/>
      <c r="C70" s="2162"/>
    </row>
    <row r="71" spans="1:3" ht="12.75" customHeight="1">
      <c r="A71" s="2162"/>
      <c r="B71" s="2162"/>
      <c r="C71" s="2162"/>
    </row>
    <row r="72" spans="1:3" ht="12.75" customHeight="1">
      <c r="A72" s="2162"/>
      <c r="B72" s="2162"/>
      <c r="C72" s="2162"/>
    </row>
    <row r="73" spans="1:3" ht="12.75" customHeight="1">
      <c r="A73" s="2162"/>
      <c r="B73" s="2162"/>
      <c r="C73" s="2162"/>
    </row>
    <row r="74" spans="1:3" ht="12.75" customHeight="1">
      <c r="A74" s="2162"/>
      <c r="B74" s="2162"/>
      <c r="C74" s="2162"/>
    </row>
    <row r="75" spans="1:3" ht="12.75" customHeight="1">
      <c r="A75" s="2162"/>
      <c r="B75" s="2162"/>
      <c r="C75" s="2162"/>
    </row>
    <row r="76" spans="1:3" ht="12.75" customHeight="1">
      <c r="A76" s="2162"/>
      <c r="B76" s="2162"/>
      <c r="C76" s="2162"/>
    </row>
    <row r="77" spans="1:3" ht="12.75" customHeight="1">
      <c r="A77" s="2162"/>
      <c r="B77" s="2162"/>
      <c r="C77" s="2162"/>
    </row>
    <row r="78" spans="1:3" ht="12.75" customHeight="1">
      <c r="A78" s="2162"/>
      <c r="B78" s="2162"/>
      <c r="C78" s="2162"/>
    </row>
    <row r="79" spans="1:3" ht="12.75" customHeight="1">
      <c r="A79" s="2162"/>
      <c r="B79" s="2162"/>
      <c r="C79" s="2162" t="s">
        <v>272</v>
      </c>
    </row>
    <row r="80" spans="1:3" ht="12.75" customHeight="1">
      <c r="A80" s="2162"/>
      <c r="B80" s="2162"/>
      <c r="C80" s="2162"/>
    </row>
    <row r="81" spans="1:3" ht="12.75" customHeight="1">
      <c r="A81" s="2162"/>
      <c r="B81" s="2162"/>
      <c r="C81" s="2162"/>
    </row>
    <row r="82" spans="1:3" ht="12.75" customHeight="1">
      <c r="A82" s="2162"/>
      <c r="B82" s="2162"/>
      <c r="C82" s="2162"/>
    </row>
    <row r="83" spans="1:3" ht="12.75" customHeight="1">
      <c r="A83" s="2162"/>
      <c r="B83" s="2162"/>
      <c r="C83" s="2162"/>
    </row>
    <row r="84" spans="1:3" ht="12.75" customHeight="1">
      <c r="A84" s="2162"/>
      <c r="B84" s="2162"/>
      <c r="C84" s="2162"/>
    </row>
    <row r="85" spans="1:3" ht="12.75" customHeight="1">
      <c r="A85" s="2162"/>
      <c r="B85" s="2162"/>
      <c r="C85" s="2162"/>
    </row>
    <row r="86" spans="1:3" ht="12.75" customHeight="1">
      <c r="A86" s="2162"/>
      <c r="B86" s="2162"/>
      <c r="C86" s="2162"/>
    </row>
    <row r="87" spans="1:3" ht="12.75" customHeight="1">
      <c r="A87" s="2162"/>
      <c r="B87" s="2162"/>
      <c r="C87" s="2162"/>
    </row>
    <row r="88" spans="1:3" ht="12.75" customHeight="1">
      <c r="A88" s="2162"/>
      <c r="B88" s="2162"/>
      <c r="C88" s="2162"/>
    </row>
    <row r="89" spans="1:3" ht="12.75" customHeight="1">
      <c r="A89" s="2162"/>
      <c r="B89" s="2162"/>
      <c r="C89" s="2162"/>
    </row>
    <row r="90" spans="1:3" ht="12.75" customHeight="1">
      <c r="A90" s="2162"/>
      <c r="B90" s="2162"/>
      <c r="C90" s="2162"/>
    </row>
    <row r="91" spans="1:3" ht="12.75" customHeight="1">
      <c r="A91" s="2162"/>
      <c r="B91" s="2162"/>
      <c r="C91" s="2162"/>
    </row>
    <row r="92" spans="1:3" ht="12.75" customHeight="1">
      <c r="A92" s="2162"/>
      <c r="B92" s="2162"/>
      <c r="C92" s="2162"/>
    </row>
    <row r="93" spans="1:3" ht="12.75" customHeight="1">
      <c r="A93" s="2162"/>
      <c r="B93" s="2162"/>
      <c r="C93" s="2162"/>
    </row>
    <row r="94" spans="1:3" ht="12.75" customHeight="1">
      <c r="A94" s="2162"/>
      <c r="B94" s="2162"/>
      <c r="C94" s="2162"/>
    </row>
    <row r="95" spans="1:3" ht="12.75" customHeight="1">
      <c r="A95" s="2162"/>
      <c r="B95" s="2162"/>
      <c r="C95" s="2162"/>
    </row>
    <row r="96" spans="1:3" ht="12.75" customHeight="1">
      <c r="A96" s="2162"/>
      <c r="B96" s="2162"/>
      <c r="C96" s="2162"/>
    </row>
    <row r="97" spans="1:3" ht="12.75" customHeight="1">
      <c r="A97" s="2162"/>
      <c r="B97" s="2162"/>
      <c r="C97" s="2162"/>
    </row>
    <row r="98" spans="1:3" ht="12.75" customHeight="1">
      <c r="A98" s="2162"/>
      <c r="B98" s="2162"/>
      <c r="C98" s="2162"/>
    </row>
    <row r="99" spans="1:3" ht="12.75" customHeight="1">
      <c r="A99" s="2162"/>
      <c r="B99" s="2162"/>
      <c r="C99" s="2162"/>
    </row>
    <row r="100" spans="1:3" ht="12.75" customHeight="1">
      <c r="A100" s="2162"/>
      <c r="B100" s="2162"/>
      <c r="C100" s="2162"/>
    </row>
    <row r="101" spans="1:3" ht="12.75" customHeight="1">
      <c r="A101" s="2162"/>
      <c r="B101" s="2162"/>
      <c r="C101" s="2162"/>
    </row>
    <row r="102" spans="1:3" ht="12.75" customHeight="1">
      <c r="A102" s="2162"/>
      <c r="B102" s="2162"/>
      <c r="C102" s="2162"/>
    </row>
    <row r="103" spans="1:3" ht="12.75" customHeight="1">
      <c r="A103" s="2162"/>
      <c r="B103" s="2162"/>
      <c r="C103" s="2162"/>
    </row>
    <row r="104" spans="1:3" ht="12.75" customHeight="1">
      <c r="A104" s="2162"/>
      <c r="B104" s="2162"/>
      <c r="C104" s="2162"/>
    </row>
    <row r="105" spans="1:3" ht="12.75" customHeight="1">
      <c r="A105" s="2162"/>
      <c r="B105" s="2162"/>
      <c r="C105" s="2162"/>
    </row>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sheetData>
  <sheetProtection/>
  <mergeCells count="3">
    <mergeCell ref="B41:K41"/>
    <mergeCell ref="J5:J7"/>
    <mergeCell ref="A6:G6"/>
  </mergeCells>
  <printOptions/>
  <pageMargins left="0.5905511811023623" right="0.5905511811023623" top="0.5905511811023623" bottom="0.5905511811023623" header="0.5905511811023623" footer="0.5905511811023623"/>
  <pageSetup fitToHeight="1" fitToWidth="1" horizontalDpi="600" verticalDpi="600" orientation="portrait" paperSize="9" scale="75" r:id="rId1"/>
  <headerFooter alignWithMargins="0">
    <oddFooter>&amp;R&amp;P</oddFooter>
  </headerFooter>
</worksheet>
</file>

<file path=xl/worksheets/sheet42.xml><?xml version="1.0" encoding="utf-8"?>
<worksheet xmlns="http://schemas.openxmlformats.org/spreadsheetml/2006/main" xmlns:r="http://schemas.openxmlformats.org/officeDocument/2006/relationships">
  <dimension ref="A1:Q105"/>
  <sheetViews>
    <sheetView tabSelected="1" view="pageBreakPreview" zoomScale="75" zoomScaleNormal="75" zoomScaleSheetLayoutView="75" zoomScalePageLayoutView="0" workbookViewId="0" topLeftCell="A52">
      <selection activeCell="A84" sqref="A84"/>
    </sheetView>
  </sheetViews>
  <sheetFormatPr defaultColWidth="8.75390625" defaultRowHeight="14.25"/>
  <cols>
    <col min="1" max="1" width="1.75390625" style="1598" customWidth="1"/>
    <col min="2" max="2" width="34.75390625" style="1598" customWidth="1"/>
    <col min="3" max="8" width="7.25390625" style="1598" customWidth="1"/>
    <col min="9" max="10" width="8.125" style="1598" customWidth="1"/>
    <col min="11" max="11" width="7.25390625" style="1598" customWidth="1"/>
    <col min="12" max="12" width="1.75390625" style="1598" customWidth="1"/>
    <col min="13" max="14" width="8.125" style="1598" customWidth="1"/>
    <col min="15" max="15" width="7.25390625" style="1598" customWidth="1"/>
    <col min="16" max="16" width="1.12109375" style="1598" customWidth="1"/>
    <col min="17" max="16384" width="8.75390625" style="1598" customWidth="1"/>
  </cols>
  <sheetData>
    <row r="1" spans="1:16" ht="13.5" customHeight="1">
      <c r="A1" s="2077" t="s">
        <v>1571</v>
      </c>
      <c r="B1" s="2109"/>
      <c r="C1" s="2140"/>
      <c r="D1" s="1986"/>
      <c r="E1" s="1986"/>
      <c r="F1" s="1986"/>
      <c r="G1" s="1986"/>
      <c r="H1" s="1986"/>
      <c r="I1" s="1986"/>
      <c r="J1" s="1986"/>
      <c r="K1" s="1986"/>
      <c r="L1" s="1986"/>
      <c r="M1" s="1986"/>
      <c r="N1" s="1986"/>
      <c r="O1" s="1986"/>
      <c r="P1" s="1987" t="s">
        <v>130</v>
      </c>
    </row>
    <row r="2" spans="1:16" ht="17.25" customHeight="1">
      <c r="A2" s="3140" t="s">
        <v>302</v>
      </c>
      <c r="B2" s="3141"/>
      <c r="C2" s="3141"/>
      <c r="D2" s="3142"/>
      <c r="E2" s="3142"/>
      <c r="F2" s="3142"/>
      <c r="G2" s="3142"/>
      <c r="H2" s="3142"/>
      <c r="I2" s="3142"/>
      <c r="J2" s="3142"/>
      <c r="K2" s="3142"/>
      <c r="L2" s="3142"/>
      <c r="M2" s="3142"/>
      <c r="N2" s="3142"/>
      <c r="O2" s="3142"/>
      <c r="P2" s="3143"/>
    </row>
    <row r="3" spans="1:16" ht="15.75" customHeight="1">
      <c r="A3" s="3144" t="s">
        <v>726</v>
      </c>
      <c r="B3" s="3144"/>
      <c r="C3" s="3144"/>
      <c r="D3" s="3145"/>
      <c r="E3" s="3145"/>
      <c r="F3" s="3145"/>
      <c r="G3" s="3145"/>
      <c r="H3" s="3145"/>
      <c r="I3" s="3145"/>
      <c r="J3" s="3145"/>
      <c r="K3" s="3145"/>
      <c r="L3" s="3145"/>
      <c r="M3" s="3145"/>
      <c r="N3" s="3145"/>
      <c r="O3" s="3145"/>
      <c r="P3" s="3145"/>
    </row>
    <row r="4" spans="1:16" ht="12.75" customHeight="1">
      <c r="A4" s="2141"/>
      <c r="B4" s="2142"/>
      <c r="C4" s="3146" t="s">
        <v>528</v>
      </c>
      <c r="D4" s="3147"/>
      <c r="E4" s="3147"/>
      <c r="F4" s="1639"/>
      <c r="G4" s="1640" t="s">
        <v>305</v>
      </c>
      <c r="H4" s="1639"/>
      <c r="I4" s="1639"/>
      <c r="J4" s="1626" t="s">
        <v>306</v>
      </c>
      <c r="K4" s="3148"/>
      <c r="L4" s="3149"/>
      <c r="M4" s="3150" t="s">
        <v>556</v>
      </c>
      <c r="N4" s="3147"/>
      <c r="O4" s="3147"/>
      <c r="P4" s="3151"/>
    </row>
    <row r="5" spans="1:16" ht="12.75" customHeight="1">
      <c r="A5" s="2143"/>
      <c r="B5" s="2144"/>
      <c r="C5" s="2145"/>
      <c r="D5" s="1597"/>
      <c r="E5" s="1597"/>
      <c r="F5" s="1597"/>
      <c r="G5" s="1597"/>
      <c r="H5" s="1597"/>
      <c r="I5" s="1597"/>
      <c r="J5" s="1597"/>
      <c r="K5" s="1597"/>
      <c r="L5" s="1624"/>
      <c r="M5" s="1631"/>
      <c r="N5" s="1597"/>
      <c r="O5" s="1597"/>
      <c r="P5" s="1624"/>
    </row>
    <row r="6" spans="1:16" ht="12.75" customHeight="1">
      <c r="A6" s="2143"/>
      <c r="B6" s="2144"/>
      <c r="C6" s="2145"/>
      <c r="D6" s="1597"/>
      <c r="E6" s="1597"/>
      <c r="F6" s="1597"/>
      <c r="G6" s="1597"/>
      <c r="H6" s="1597"/>
      <c r="I6" s="1597"/>
      <c r="J6" s="1597"/>
      <c r="K6" s="1597"/>
      <c r="L6" s="1624"/>
      <c r="M6" s="1631"/>
      <c r="N6" s="1597"/>
      <c r="O6" s="1597"/>
      <c r="P6" s="1624"/>
    </row>
    <row r="7" spans="1:16" ht="12.75" customHeight="1">
      <c r="A7" s="2143"/>
      <c r="B7" s="2144"/>
      <c r="C7" s="2145" t="s">
        <v>303</v>
      </c>
      <c r="D7" s="1597" t="s">
        <v>1409</v>
      </c>
      <c r="E7" s="1597" t="s">
        <v>727</v>
      </c>
      <c r="F7" s="1597" t="s">
        <v>303</v>
      </c>
      <c r="G7" s="1597" t="s">
        <v>1409</v>
      </c>
      <c r="H7" s="1597" t="s">
        <v>727</v>
      </c>
      <c r="I7" s="1597" t="s">
        <v>303</v>
      </c>
      <c r="J7" s="1597" t="s">
        <v>1409</v>
      </c>
      <c r="K7" s="1597" t="s">
        <v>727</v>
      </c>
      <c r="L7" s="1617"/>
      <c r="M7" s="1631" t="s">
        <v>303</v>
      </c>
      <c r="N7" s="1597" t="s">
        <v>1409</v>
      </c>
      <c r="O7" s="1597" t="s">
        <v>727</v>
      </c>
      <c r="P7" s="1617"/>
    </row>
    <row r="8" spans="1:16" ht="12.75" customHeight="1">
      <c r="A8" s="2146"/>
      <c r="B8" s="2147"/>
      <c r="C8" s="2148" t="s">
        <v>1400</v>
      </c>
      <c r="D8" s="1618" t="s">
        <v>1400</v>
      </c>
      <c r="E8" s="1618"/>
      <c r="F8" s="1618" t="s">
        <v>1400</v>
      </c>
      <c r="G8" s="1618" t="s">
        <v>1400</v>
      </c>
      <c r="H8" s="1618"/>
      <c r="I8" s="1618" t="s">
        <v>1400</v>
      </c>
      <c r="J8" s="1618" t="s">
        <v>1400</v>
      </c>
      <c r="K8" s="1618"/>
      <c r="L8" s="1625"/>
      <c r="M8" s="1632" t="s">
        <v>1400</v>
      </c>
      <c r="N8" s="1618" t="s">
        <v>1400</v>
      </c>
      <c r="O8" s="1618"/>
      <c r="P8" s="1625"/>
    </row>
    <row r="9" spans="1:16" ht="12.75" customHeight="1">
      <c r="A9" s="2141"/>
      <c r="B9" s="2142"/>
      <c r="C9" s="2149"/>
      <c r="D9" s="1640"/>
      <c r="E9" s="1640"/>
      <c r="F9" s="1640"/>
      <c r="G9" s="1640"/>
      <c r="H9" s="1640"/>
      <c r="I9" s="1640"/>
      <c r="J9" s="1640"/>
      <c r="K9" s="1640"/>
      <c r="L9" s="1641"/>
      <c r="M9" s="1642"/>
      <c r="N9" s="1640"/>
      <c r="O9" s="1640"/>
      <c r="P9" s="1641"/>
    </row>
    <row r="10" spans="1:16" ht="12.75" customHeight="1">
      <c r="A10" s="2143"/>
      <c r="B10" s="2144" t="s">
        <v>728</v>
      </c>
      <c r="C10" s="2150">
        <v>7183</v>
      </c>
      <c r="D10" s="1602">
        <v>6879</v>
      </c>
      <c r="E10" s="1603">
        <v>4.419246983573194</v>
      </c>
      <c r="F10" s="1601">
        <v>6941</v>
      </c>
      <c r="G10" s="1602">
        <v>7063</v>
      </c>
      <c r="H10" s="1603">
        <v>-1.7273113407900325</v>
      </c>
      <c r="I10" s="1601">
        <v>2673</v>
      </c>
      <c r="J10" s="1602">
        <v>3149</v>
      </c>
      <c r="K10" s="1603">
        <v>-15.115909812638934</v>
      </c>
      <c r="L10" s="1616"/>
      <c r="M10" s="1628">
        <v>16797</v>
      </c>
      <c r="N10" s="1602">
        <v>17091</v>
      </c>
      <c r="O10" s="1603">
        <v>-1.720203615938213</v>
      </c>
      <c r="P10" s="1616"/>
    </row>
    <row r="11" spans="1:16" ht="12.75" customHeight="1">
      <c r="A11" s="2143"/>
      <c r="B11" s="2144" t="s">
        <v>274</v>
      </c>
      <c r="C11" s="2150">
        <v>16154</v>
      </c>
      <c r="D11" s="1602">
        <v>14745</v>
      </c>
      <c r="E11" s="1603">
        <v>9.555781620888437</v>
      </c>
      <c r="F11" s="1601">
        <v>36</v>
      </c>
      <c r="G11" s="1602">
        <v>65</v>
      </c>
      <c r="H11" s="1603">
        <v>-44.61538461538462</v>
      </c>
      <c r="I11" s="1601">
        <v>46957</v>
      </c>
      <c r="J11" s="1602">
        <v>40875</v>
      </c>
      <c r="K11" s="1603">
        <v>14.879510703363916</v>
      </c>
      <c r="L11" s="1616"/>
      <c r="M11" s="1628">
        <v>63147</v>
      </c>
      <c r="N11" s="1602">
        <v>55685</v>
      </c>
      <c r="O11" s="1603">
        <v>13.400377121307352</v>
      </c>
      <c r="P11" s="1616"/>
    </row>
    <row r="12" spans="1:16" ht="12.75" customHeight="1">
      <c r="A12" s="2143"/>
      <c r="B12" s="2144"/>
      <c r="C12" s="2151">
        <v>23337</v>
      </c>
      <c r="D12" s="1612">
        <v>21624</v>
      </c>
      <c r="E12" s="1613">
        <v>7.921753607103218</v>
      </c>
      <c r="F12" s="1611">
        <v>6977</v>
      </c>
      <c r="G12" s="1612">
        <v>7128</v>
      </c>
      <c r="H12" s="1613">
        <v>-2.1184062850729517</v>
      </c>
      <c r="I12" s="1611">
        <v>49630</v>
      </c>
      <c r="J12" s="1612">
        <v>44024</v>
      </c>
      <c r="K12" s="1613">
        <v>12.73396329274941</v>
      </c>
      <c r="L12" s="1615"/>
      <c r="M12" s="1630">
        <v>79944</v>
      </c>
      <c r="N12" s="1612">
        <v>72776</v>
      </c>
      <c r="O12" s="1613">
        <v>9.849400901396065</v>
      </c>
      <c r="P12" s="1615"/>
    </row>
    <row r="13" spans="1:16" ht="12" customHeight="1">
      <c r="A13" s="2146"/>
      <c r="B13" s="2147"/>
      <c r="C13" s="2148"/>
      <c r="D13" s="1618"/>
      <c r="E13" s="1618"/>
      <c r="F13" s="1618"/>
      <c r="G13" s="1618"/>
      <c r="H13" s="1618"/>
      <c r="I13" s="1618"/>
      <c r="J13" s="1618"/>
      <c r="K13" s="1618"/>
      <c r="L13" s="1625"/>
      <c r="M13" s="1632"/>
      <c r="N13" s="1618"/>
      <c r="O13" s="1618"/>
      <c r="P13" s="1625"/>
    </row>
    <row r="14" spans="1:16" ht="12.75" customHeight="1">
      <c r="A14" s="3139" t="s">
        <v>730</v>
      </c>
      <c r="B14" s="3139"/>
      <c r="C14" s="3139"/>
      <c r="D14" s="3137"/>
      <c r="E14" s="3137"/>
      <c r="F14" s="3137"/>
      <c r="G14" s="3137"/>
      <c r="H14" s="3137"/>
      <c r="I14" s="3137"/>
      <c r="J14" s="3137"/>
      <c r="K14" s="3137"/>
      <c r="L14" s="3137"/>
      <c r="M14" s="3137"/>
      <c r="N14" s="3137"/>
      <c r="O14" s="3137"/>
      <c r="P14" s="3137"/>
    </row>
    <row r="15" spans="1:16" ht="12.75" customHeight="1">
      <c r="A15" s="2153"/>
      <c r="B15" s="2153"/>
      <c r="C15" s="2153"/>
      <c r="D15" s="1634"/>
      <c r="E15" s="1634"/>
      <c r="F15" s="1634"/>
      <c r="G15" s="1634"/>
      <c r="H15" s="1634"/>
      <c r="I15" s="1634"/>
      <c r="J15" s="1634"/>
      <c r="K15" s="1634"/>
      <c r="L15" s="1634"/>
      <c r="M15" s="1634"/>
      <c r="N15" s="1634"/>
      <c r="O15" s="1634"/>
      <c r="P15" s="1634"/>
    </row>
    <row r="16" spans="1:16" ht="12.75" customHeight="1">
      <c r="A16" s="2143"/>
      <c r="B16" s="2144"/>
      <c r="C16" s="2144"/>
      <c r="D16" s="1599" t="s">
        <v>721</v>
      </c>
      <c r="E16" s="1600"/>
      <c r="F16" s="1600"/>
      <c r="G16" s="1599" t="s">
        <v>722</v>
      </c>
      <c r="H16" s="1600"/>
      <c r="I16" s="1600"/>
      <c r="J16" s="1599" t="s">
        <v>556</v>
      </c>
      <c r="K16" s="1600"/>
      <c r="L16" s="1629"/>
      <c r="M16" s="3136" t="s">
        <v>708</v>
      </c>
      <c r="N16" s="3137"/>
      <c r="O16" s="3137"/>
      <c r="P16" s="3138"/>
    </row>
    <row r="17" spans="1:16" ht="12.75" customHeight="1">
      <c r="A17" s="2143"/>
      <c r="B17" s="2144"/>
      <c r="C17" s="2145"/>
      <c r="D17" s="1597"/>
      <c r="E17" s="1597"/>
      <c r="F17" s="1597"/>
      <c r="G17" s="1597"/>
      <c r="H17" s="1597"/>
      <c r="I17" s="1597"/>
      <c r="J17" s="1597"/>
      <c r="K17" s="1597"/>
      <c r="L17" s="1624"/>
      <c r="M17" s="1631"/>
      <c r="N17" s="1597"/>
      <c r="O17" s="1597"/>
      <c r="P17" s="1624"/>
    </row>
    <row r="18" spans="1:16" ht="12.75" customHeight="1">
      <c r="A18" s="2143"/>
      <c r="B18" s="2144"/>
      <c r="C18" s="2145" t="s">
        <v>303</v>
      </c>
      <c r="D18" s="1597" t="s">
        <v>1409</v>
      </c>
      <c r="E18" s="1597" t="s">
        <v>727</v>
      </c>
      <c r="F18" s="1597" t="s">
        <v>303</v>
      </c>
      <c r="G18" s="1597" t="s">
        <v>1409</v>
      </c>
      <c r="H18" s="1597" t="s">
        <v>727</v>
      </c>
      <c r="I18" s="1597" t="s">
        <v>303</v>
      </c>
      <c r="J18" s="1597" t="s">
        <v>1409</v>
      </c>
      <c r="K18" s="1597" t="s">
        <v>727</v>
      </c>
      <c r="L18" s="1617"/>
      <c r="M18" s="1631" t="s">
        <v>303</v>
      </c>
      <c r="N18" s="1597" t="s">
        <v>1409</v>
      </c>
      <c r="O18" s="1597" t="s">
        <v>727</v>
      </c>
      <c r="P18" s="1617"/>
    </row>
    <row r="19" spans="1:16" ht="12.75" customHeight="1">
      <c r="A19" s="2146"/>
      <c r="B19" s="2147"/>
      <c r="C19" s="2148" t="s">
        <v>1400</v>
      </c>
      <c r="D19" s="1618" t="s">
        <v>1400</v>
      </c>
      <c r="E19" s="1618"/>
      <c r="F19" s="1618" t="s">
        <v>1400</v>
      </c>
      <c r="G19" s="1618" t="s">
        <v>1400</v>
      </c>
      <c r="H19" s="1618"/>
      <c r="I19" s="1618" t="s">
        <v>1400</v>
      </c>
      <c r="J19" s="1618" t="s">
        <v>1400</v>
      </c>
      <c r="K19" s="1618"/>
      <c r="L19" s="1625"/>
      <c r="M19" s="1632" t="s">
        <v>1400</v>
      </c>
      <c r="N19" s="1618" t="s">
        <v>1400</v>
      </c>
      <c r="O19" s="1618"/>
      <c r="P19" s="1625"/>
    </row>
    <row r="20" spans="1:16" ht="12.75" customHeight="1">
      <c r="A20" s="2143"/>
      <c r="B20" s="2144" t="s">
        <v>661</v>
      </c>
      <c r="C20" s="2152"/>
      <c r="D20" s="1599"/>
      <c r="E20" s="1599"/>
      <c r="F20" s="1599"/>
      <c r="G20" s="1599"/>
      <c r="H20" s="1599"/>
      <c r="I20" s="1599"/>
      <c r="J20" s="1599"/>
      <c r="K20" s="1599"/>
      <c r="L20" s="1617"/>
      <c r="M20" s="1623"/>
      <c r="N20" s="1626"/>
      <c r="O20" s="1626"/>
      <c r="P20" s="1627"/>
    </row>
    <row r="21" spans="1:16" ht="12.75" customHeight="1">
      <c r="A21" s="2143"/>
      <c r="B21" s="2144" t="s">
        <v>644</v>
      </c>
      <c r="C21" s="2152"/>
      <c r="D21" s="1599"/>
      <c r="E21" s="1599"/>
      <c r="F21" s="1599"/>
      <c r="G21" s="1599"/>
      <c r="H21" s="1599"/>
      <c r="I21" s="1599"/>
      <c r="J21" s="1599"/>
      <c r="K21" s="1599"/>
      <c r="L21" s="1617"/>
      <c r="M21" s="1622"/>
      <c r="N21" s="1599"/>
      <c r="O21" s="1599"/>
      <c r="P21" s="1617"/>
    </row>
    <row r="22" spans="1:16" ht="12.75" customHeight="1">
      <c r="A22" s="2154"/>
      <c r="B22" s="2155" t="s">
        <v>698</v>
      </c>
      <c r="C22" s="2150">
        <v>1600</v>
      </c>
      <c r="D22" s="1602">
        <v>1399</v>
      </c>
      <c r="E22" s="1603">
        <v>14.367405289492494</v>
      </c>
      <c r="F22" s="1601" t="s">
        <v>1351</v>
      </c>
      <c r="G22" s="1602" t="s">
        <v>1351</v>
      </c>
      <c r="H22" s="1603" t="s">
        <v>304</v>
      </c>
      <c r="I22" s="1601">
        <v>1600</v>
      </c>
      <c r="J22" s="1602">
        <v>1399</v>
      </c>
      <c r="K22" s="1603">
        <v>14.367405289492494</v>
      </c>
      <c r="L22" s="1614"/>
      <c r="M22" s="1628">
        <v>160</v>
      </c>
      <c r="N22" s="1602">
        <v>140</v>
      </c>
      <c r="O22" s="1603">
        <v>14.285714285714285</v>
      </c>
      <c r="P22" s="1614"/>
    </row>
    <row r="23" spans="1:16" ht="12.75" customHeight="1">
      <c r="A23" s="2154"/>
      <c r="B23" s="2155" t="s">
        <v>645</v>
      </c>
      <c r="C23" s="2150">
        <v>703</v>
      </c>
      <c r="D23" s="1602">
        <v>842</v>
      </c>
      <c r="E23" s="1603">
        <v>-16.5083135391924</v>
      </c>
      <c r="F23" s="1601" t="s">
        <v>1351</v>
      </c>
      <c r="G23" s="1602" t="s">
        <v>1351</v>
      </c>
      <c r="H23" s="1603" t="s">
        <v>304</v>
      </c>
      <c r="I23" s="1601">
        <v>703</v>
      </c>
      <c r="J23" s="1602">
        <v>842</v>
      </c>
      <c r="K23" s="1603">
        <v>-16.5083135391924</v>
      </c>
      <c r="L23" s="1614"/>
      <c r="M23" s="1628">
        <v>70</v>
      </c>
      <c r="N23" s="1602">
        <v>84</v>
      </c>
      <c r="O23" s="1603">
        <v>-16.666666666666664</v>
      </c>
      <c r="P23" s="1614"/>
    </row>
    <row r="24" spans="1:16" ht="12.75" customHeight="1">
      <c r="A24" s="2154"/>
      <c r="B24" s="2155" t="s">
        <v>646</v>
      </c>
      <c r="C24" s="2156">
        <v>497</v>
      </c>
      <c r="D24" s="1607">
        <v>555</v>
      </c>
      <c r="E24" s="1608">
        <v>-10.45045045045045</v>
      </c>
      <c r="F24" s="1606" t="s">
        <v>1351</v>
      </c>
      <c r="G24" s="1607" t="s">
        <v>1351</v>
      </c>
      <c r="H24" s="1608" t="s">
        <v>304</v>
      </c>
      <c r="I24" s="1606">
        <v>497</v>
      </c>
      <c r="J24" s="1607">
        <v>555</v>
      </c>
      <c r="K24" s="1608">
        <v>-10.45045045045045</v>
      </c>
      <c r="L24" s="1635"/>
      <c r="M24" s="1636">
        <v>50</v>
      </c>
      <c r="N24" s="1607">
        <v>56</v>
      </c>
      <c r="O24" s="1608">
        <v>-10.714285714285714</v>
      </c>
      <c r="P24" s="1635"/>
    </row>
    <row r="25" spans="1:16" ht="12.75" customHeight="1">
      <c r="A25" s="2143"/>
      <c r="B25" s="2144" t="s">
        <v>647</v>
      </c>
      <c r="C25" s="2150">
        <v>2800</v>
      </c>
      <c r="D25" s="1602">
        <v>2796</v>
      </c>
      <c r="E25" s="1603">
        <v>0.14306151645207438</v>
      </c>
      <c r="F25" s="1601" t="s">
        <v>1351</v>
      </c>
      <c r="G25" s="1602" t="s">
        <v>1351</v>
      </c>
      <c r="H25" s="1603" t="s">
        <v>304</v>
      </c>
      <c r="I25" s="1601">
        <v>2800</v>
      </c>
      <c r="J25" s="1602">
        <v>2796</v>
      </c>
      <c r="K25" s="1603">
        <v>0.14306151645207438</v>
      </c>
      <c r="L25" s="1616"/>
      <c r="M25" s="1628">
        <v>280</v>
      </c>
      <c r="N25" s="1602">
        <v>280</v>
      </c>
      <c r="O25" s="1603">
        <v>0</v>
      </c>
      <c r="P25" s="1616"/>
    </row>
    <row r="26" spans="1:16" ht="12.75" customHeight="1">
      <c r="A26" s="2143"/>
      <c r="B26" s="2144"/>
      <c r="C26" s="2152"/>
      <c r="D26" s="1599"/>
      <c r="E26" s="1599"/>
      <c r="F26" s="1599"/>
      <c r="G26" s="1599"/>
      <c r="H26" s="1599"/>
      <c r="I26" s="1599"/>
      <c r="J26" s="1599"/>
      <c r="K26" s="1599"/>
      <c r="L26" s="1617"/>
      <c r="M26" s="1622"/>
      <c r="N26" s="1599"/>
      <c r="O26" s="1599"/>
      <c r="P26" s="1617"/>
    </row>
    <row r="27" spans="1:16" ht="12.75" customHeight="1">
      <c r="A27" s="2154"/>
      <c r="B27" s="2155" t="s">
        <v>275</v>
      </c>
      <c r="C27" s="2150">
        <v>75</v>
      </c>
      <c r="D27" s="1602">
        <v>34</v>
      </c>
      <c r="E27" s="1603">
        <v>120.58823529411764</v>
      </c>
      <c r="F27" s="1601" t="s">
        <v>1351</v>
      </c>
      <c r="G27" s="1602" t="s">
        <v>1351</v>
      </c>
      <c r="H27" s="1603" t="s">
        <v>304</v>
      </c>
      <c r="I27" s="1601">
        <v>75</v>
      </c>
      <c r="J27" s="1602">
        <v>34</v>
      </c>
      <c r="K27" s="1603">
        <v>120.58823529411764</v>
      </c>
      <c r="L27" s="1614"/>
      <c r="M27" s="1628">
        <v>8</v>
      </c>
      <c r="N27" s="1602">
        <v>3</v>
      </c>
      <c r="O27" s="1603">
        <v>166.66666666666669</v>
      </c>
      <c r="P27" s="1614"/>
    </row>
    <row r="28" spans="1:16" ht="12.75" customHeight="1">
      <c r="A28" s="2154"/>
      <c r="B28" s="2155" t="s">
        <v>648</v>
      </c>
      <c r="C28" s="2150">
        <v>242</v>
      </c>
      <c r="D28" s="1602">
        <v>156</v>
      </c>
      <c r="E28" s="1603">
        <v>55.12820512820513</v>
      </c>
      <c r="F28" s="1601" t="s">
        <v>1351</v>
      </c>
      <c r="G28" s="1602" t="s">
        <v>1351</v>
      </c>
      <c r="H28" s="1603" t="s">
        <v>304</v>
      </c>
      <c r="I28" s="1601">
        <v>242</v>
      </c>
      <c r="J28" s="1602">
        <v>156</v>
      </c>
      <c r="K28" s="1603">
        <v>55.12820512820513</v>
      </c>
      <c r="L28" s="1614"/>
      <c r="M28" s="1628">
        <v>24</v>
      </c>
      <c r="N28" s="1602">
        <v>16</v>
      </c>
      <c r="O28" s="1603">
        <v>50</v>
      </c>
      <c r="P28" s="1614"/>
    </row>
    <row r="29" spans="1:16" ht="12.75" customHeight="1">
      <c r="A29" s="2154"/>
      <c r="B29" s="2155" t="s">
        <v>830</v>
      </c>
      <c r="C29" s="2150">
        <v>115</v>
      </c>
      <c r="D29" s="1602">
        <v>38</v>
      </c>
      <c r="E29" s="1603">
        <v>202.6315789473684</v>
      </c>
      <c r="F29" s="1601">
        <v>3</v>
      </c>
      <c r="G29" s="1602">
        <v>1</v>
      </c>
      <c r="H29" s="1603">
        <v>200</v>
      </c>
      <c r="I29" s="1601">
        <v>118</v>
      </c>
      <c r="J29" s="1602">
        <v>39</v>
      </c>
      <c r="K29" s="1603">
        <v>202.56410256410254</v>
      </c>
      <c r="L29" s="1614"/>
      <c r="M29" s="1628">
        <v>14</v>
      </c>
      <c r="N29" s="1602">
        <v>5</v>
      </c>
      <c r="O29" s="1603">
        <v>200</v>
      </c>
      <c r="P29" s="1614"/>
    </row>
    <row r="30" spans="1:16" ht="12.75" customHeight="1">
      <c r="A30" s="2154"/>
      <c r="B30" s="2155" t="s">
        <v>1354</v>
      </c>
      <c r="C30" s="2150">
        <v>221</v>
      </c>
      <c r="D30" s="1602">
        <v>283</v>
      </c>
      <c r="E30" s="1603">
        <v>-21.908127208480565</v>
      </c>
      <c r="F30" s="1601">
        <v>88</v>
      </c>
      <c r="G30" s="1602">
        <v>84</v>
      </c>
      <c r="H30" s="1603">
        <v>4.761904761904762</v>
      </c>
      <c r="I30" s="1601">
        <v>309</v>
      </c>
      <c r="J30" s="1602">
        <v>367</v>
      </c>
      <c r="K30" s="1603">
        <v>-15.803814713896458</v>
      </c>
      <c r="L30" s="1614"/>
      <c r="M30" s="1628">
        <v>110</v>
      </c>
      <c r="N30" s="1602">
        <v>112</v>
      </c>
      <c r="O30" s="1603">
        <v>-1.7857142857142856</v>
      </c>
      <c r="P30" s="1614"/>
    </row>
    <row r="31" spans="1:16" ht="12.75" customHeight="1">
      <c r="A31" s="2154"/>
      <c r="B31" s="2155" t="s">
        <v>699</v>
      </c>
      <c r="C31" s="2150">
        <v>109</v>
      </c>
      <c r="D31" s="1602">
        <v>243</v>
      </c>
      <c r="E31" s="1603">
        <v>-55.144032921810705</v>
      </c>
      <c r="F31" s="1601">
        <v>0</v>
      </c>
      <c r="G31" s="1602">
        <v>0</v>
      </c>
      <c r="H31" s="1603" t="s">
        <v>304</v>
      </c>
      <c r="I31" s="1601">
        <v>109</v>
      </c>
      <c r="J31" s="1602">
        <v>243</v>
      </c>
      <c r="K31" s="1603">
        <v>-55.144032921810705</v>
      </c>
      <c r="L31" s="1614"/>
      <c r="M31" s="1628">
        <v>11</v>
      </c>
      <c r="N31" s="1602">
        <v>24</v>
      </c>
      <c r="O31" s="1603">
        <v>-54.166666666666664</v>
      </c>
      <c r="P31" s="1614"/>
    </row>
    <row r="32" spans="1:16" ht="12.75" customHeight="1">
      <c r="A32" s="2154"/>
      <c r="B32" s="2155" t="s">
        <v>700</v>
      </c>
      <c r="C32" s="2150">
        <v>869</v>
      </c>
      <c r="D32" s="1602">
        <v>297</v>
      </c>
      <c r="E32" s="1603">
        <v>192.59259259259258</v>
      </c>
      <c r="F32" s="1601">
        <v>0</v>
      </c>
      <c r="G32" s="1602">
        <v>0</v>
      </c>
      <c r="H32" s="1603" t="s">
        <v>304</v>
      </c>
      <c r="I32" s="1601">
        <v>869</v>
      </c>
      <c r="J32" s="1602">
        <v>297</v>
      </c>
      <c r="K32" s="1603">
        <v>192.59259259259258</v>
      </c>
      <c r="L32" s="1614"/>
      <c r="M32" s="1628">
        <v>87</v>
      </c>
      <c r="N32" s="1602">
        <v>30</v>
      </c>
      <c r="O32" s="1603">
        <v>190</v>
      </c>
      <c r="P32" s="1614"/>
    </row>
    <row r="33" spans="1:16" ht="12.75" customHeight="1">
      <c r="A33" s="2154"/>
      <c r="B33" s="2155" t="s">
        <v>649</v>
      </c>
      <c r="C33" s="2150">
        <v>0</v>
      </c>
      <c r="D33" s="1602">
        <v>0</v>
      </c>
      <c r="E33" s="1603" t="s">
        <v>304</v>
      </c>
      <c r="F33" s="1601">
        <v>6</v>
      </c>
      <c r="G33" s="1602">
        <v>5</v>
      </c>
      <c r="H33" s="1603">
        <v>20</v>
      </c>
      <c r="I33" s="1601">
        <v>6</v>
      </c>
      <c r="J33" s="1602">
        <v>5</v>
      </c>
      <c r="K33" s="1603">
        <v>20</v>
      </c>
      <c r="L33" s="1614"/>
      <c r="M33" s="1628">
        <v>6</v>
      </c>
      <c r="N33" s="1602">
        <v>5</v>
      </c>
      <c r="O33" s="1603">
        <v>20</v>
      </c>
      <c r="P33" s="1614"/>
    </row>
    <row r="34" spans="1:16" ht="12.75" customHeight="1">
      <c r="A34" s="2154"/>
      <c r="B34" s="2155" t="s">
        <v>650</v>
      </c>
      <c r="C34" s="2150">
        <v>551</v>
      </c>
      <c r="D34" s="1602">
        <v>434</v>
      </c>
      <c r="E34" s="1603">
        <v>26.95852534562212</v>
      </c>
      <c r="F34" s="1601">
        <v>4</v>
      </c>
      <c r="G34" s="1602">
        <v>4</v>
      </c>
      <c r="H34" s="1603">
        <v>0</v>
      </c>
      <c r="I34" s="1601">
        <v>555</v>
      </c>
      <c r="J34" s="1602">
        <v>438</v>
      </c>
      <c r="K34" s="1603">
        <v>26.71232876712329</v>
      </c>
      <c r="L34" s="1614"/>
      <c r="M34" s="1628">
        <v>59</v>
      </c>
      <c r="N34" s="1602">
        <v>47</v>
      </c>
      <c r="O34" s="1603">
        <v>25.53191489361702</v>
      </c>
      <c r="P34" s="1614"/>
    </row>
    <row r="35" spans="1:16" ht="12.75" customHeight="1">
      <c r="A35" s="2154"/>
      <c r="B35" s="2155" t="s">
        <v>276</v>
      </c>
      <c r="C35" s="2156" t="s">
        <v>1351</v>
      </c>
      <c r="D35" s="1607" t="s">
        <v>1351</v>
      </c>
      <c r="E35" s="1608" t="s">
        <v>304</v>
      </c>
      <c r="F35" s="1606">
        <v>16</v>
      </c>
      <c r="G35" s="1607">
        <v>13</v>
      </c>
      <c r="H35" s="1608">
        <v>23.076923076923077</v>
      </c>
      <c r="I35" s="1606">
        <v>16</v>
      </c>
      <c r="J35" s="1607">
        <v>13</v>
      </c>
      <c r="K35" s="1608">
        <v>23.076923076923077</v>
      </c>
      <c r="L35" s="1635"/>
      <c r="M35" s="1636">
        <v>16</v>
      </c>
      <c r="N35" s="1607">
        <v>13</v>
      </c>
      <c r="O35" s="1608">
        <v>23.076923076923077</v>
      </c>
      <c r="P35" s="1635"/>
    </row>
    <row r="36" spans="1:16" ht="12.75" customHeight="1">
      <c r="A36" s="2143"/>
      <c r="B36" s="2144" t="s">
        <v>701</v>
      </c>
      <c r="C36" s="2156">
        <v>4982</v>
      </c>
      <c r="D36" s="1607">
        <v>4281</v>
      </c>
      <c r="E36" s="1608">
        <v>16.374678813361363</v>
      </c>
      <c r="F36" s="1606">
        <v>117</v>
      </c>
      <c r="G36" s="1607">
        <v>107</v>
      </c>
      <c r="H36" s="1608">
        <v>9.345794392523365</v>
      </c>
      <c r="I36" s="1606">
        <v>5099</v>
      </c>
      <c r="J36" s="1607">
        <v>4388</v>
      </c>
      <c r="K36" s="1608">
        <v>16.20328167730173</v>
      </c>
      <c r="L36" s="1620"/>
      <c r="M36" s="1636">
        <v>615</v>
      </c>
      <c r="N36" s="1607">
        <v>535</v>
      </c>
      <c r="O36" s="1608">
        <v>14.953271028037381</v>
      </c>
      <c r="P36" s="1620"/>
    </row>
    <row r="37" spans="1:16" ht="12.75" customHeight="1">
      <c r="A37" s="2143"/>
      <c r="B37" s="2144"/>
      <c r="C37" s="2152"/>
      <c r="D37" s="1599"/>
      <c r="E37" s="1599"/>
      <c r="F37" s="1599"/>
      <c r="G37" s="1599"/>
      <c r="H37" s="1599"/>
      <c r="I37" s="1599"/>
      <c r="J37" s="1599"/>
      <c r="K37" s="1599"/>
      <c r="L37" s="1617"/>
      <c r="M37" s="1622"/>
      <c r="N37" s="1599"/>
      <c r="O37" s="1599"/>
      <c r="P37" s="1617"/>
    </row>
    <row r="38" spans="1:16" ht="12.75" customHeight="1">
      <c r="A38" s="2154"/>
      <c r="B38" s="2155" t="s">
        <v>1354</v>
      </c>
      <c r="C38" s="2150">
        <v>227</v>
      </c>
      <c r="D38" s="1602">
        <v>198</v>
      </c>
      <c r="E38" s="1603">
        <v>14.646464646464647</v>
      </c>
      <c r="F38" s="1601">
        <v>116</v>
      </c>
      <c r="G38" s="1602">
        <v>115</v>
      </c>
      <c r="H38" s="1603">
        <v>0.8695652173913043</v>
      </c>
      <c r="I38" s="1601">
        <v>343</v>
      </c>
      <c r="J38" s="1602">
        <v>313</v>
      </c>
      <c r="K38" s="1603">
        <v>9.584664536741213</v>
      </c>
      <c r="L38" s="1614"/>
      <c r="M38" s="1628">
        <v>139</v>
      </c>
      <c r="N38" s="1602">
        <v>135</v>
      </c>
      <c r="O38" s="1603">
        <v>2.9629629629629632</v>
      </c>
      <c r="P38" s="1614"/>
    </row>
    <row r="39" spans="1:16" ht="12.75" customHeight="1">
      <c r="A39" s="2154"/>
      <c r="B39" s="2155" t="s">
        <v>651</v>
      </c>
      <c r="C39" s="2150">
        <v>132</v>
      </c>
      <c r="D39" s="1602">
        <v>190</v>
      </c>
      <c r="E39" s="1603">
        <v>-30.526315789473685</v>
      </c>
      <c r="F39" s="1601">
        <v>21</v>
      </c>
      <c r="G39" s="1602">
        <v>25</v>
      </c>
      <c r="H39" s="1603">
        <v>-16</v>
      </c>
      <c r="I39" s="1601">
        <v>153</v>
      </c>
      <c r="J39" s="1602">
        <v>215</v>
      </c>
      <c r="K39" s="1603">
        <v>-28.837209302325583</v>
      </c>
      <c r="L39" s="1614"/>
      <c r="M39" s="1628">
        <v>34</v>
      </c>
      <c r="N39" s="1602">
        <v>44</v>
      </c>
      <c r="O39" s="1603">
        <v>-22.727272727272727</v>
      </c>
      <c r="P39" s="1614"/>
    </row>
    <row r="40" spans="1:16" ht="12.75" customHeight="1">
      <c r="A40" s="2154"/>
      <c r="B40" s="2155" t="s">
        <v>1353</v>
      </c>
      <c r="C40" s="2156">
        <v>153</v>
      </c>
      <c r="D40" s="1607">
        <v>143</v>
      </c>
      <c r="E40" s="1608">
        <v>6.993006993006993</v>
      </c>
      <c r="F40" s="1606" t="s">
        <v>1351</v>
      </c>
      <c r="G40" s="1607" t="s">
        <v>1351</v>
      </c>
      <c r="H40" s="1608" t="s">
        <v>304</v>
      </c>
      <c r="I40" s="1606">
        <v>153</v>
      </c>
      <c r="J40" s="1607">
        <v>143</v>
      </c>
      <c r="K40" s="1608">
        <v>6.993006993006993</v>
      </c>
      <c r="L40" s="1635"/>
      <c r="M40" s="1636">
        <v>15</v>
      </c>
      <c r="N40" s="1607">
        <v>14</v>
      </c>
      <c r="O40" s="1608">
        <v>7.142857142857142</v>
      </c>
      <c r="P40" s="1635"/>
    </row>
    <row r="41" spans="1:16" ht="12.75" customHeight="1">
      <c r="A41" s="2143"/>
      <c r="B41" s="2144" t="s">
        <v>652</v>
      </c>
      <c r="C41" s="2156">
        <v>512</v>
      </c>
      <c r="D41" s="1607">
        <v>531</v>
      </c>
      <c r="E41" s="1608">
        <v>-3.5781544256120528</v>
      </c>
      <c r="F41" s="1606">
        <v>137</v>
      </c>
      <c r="G41" s="1607">
        <v>140</v>
      </c>
      <c r="H41" s="1608">
        <v>-2.142857142857143</v>
      </c>
      <c r="I41" s="1606">
        <v>649</v>
      </c>
      <c r="J41" s="1607">
        <v>671</v>
      </c>
      <c r="K41" s="1608">
        <v>-3.278688524590164</v>
      </c>
      <c r="L41" s="1620"/>
      <c r="M41" s="1636">
        <v>188</v>
      </c>
      <c r="N41" s="1607">
        <v>193</v>
      </c>
      <c r="O41" s="1608">
        <v>-2.5906735751295336</v>
      </c>
      <c r="P41" s="1620"/>
    </row>
    <row r="42" spans="1:16" ht="12.75" customHeight="1">
      <c r="A42" s="2154"/>
      <c r="B42" s="2144"/>
      <c r="C42" s="2157"/>
      <c r="D42" s="1609"/>
      <c r="E42" s="1609"/>
      <c r="F42" s="1633"/>
      <c r="G42" s="1609"/>
      <c r="H42" s="1609"/>
      <c r="I42" s="1633"/>
      <c r="J42" s="1609"/>
      <c r="K42" s="1609"/>
      <c r="L42" s="1635"/>
      <c r="M42" s="1637"/>
      <c r="N42" s="1609"/>
      <c r="O42" s="1609"/>
      <c r="P42" s="1635"/>
    </row>
    <row r="43" spans="1:16" ht="12.75" customHeight="1">
      <c r="A43" s="2143"/>
      <c r="B43" s="2144" t="s">
        <v>702</v>
      </c>
      <c r="C43" s="2156">
        <v>5494</v>
      </c>
      <c r="D43" s="1607">
        <v>4812</v>
      </c>
      <c r="E43" s="1608">
        <v>14.172901080631753</v>
      </c>
      <c r="F43" s="1606">
        <v>254</v>
      </c>
      <c r="G43" s="1607">
        <v>247</v>
      </c>
      <c r="H43" s="1608">
        <v>2.834008097165992</v>
      </c>
      <c r="I43" s="1606">
        <v>5748</v>
      </c>
      <c r="J43" s="1607">
        <v>5059</v>
      </c>
      <c r="K43" s="1608">
        <v>13.619292350266852</v>
      </c>
      <c r="L43" s="1620"/>
      <c r="M43" s="1636">
        <v>803</v>
      </c>
      <c r="N43" s="1607">
        <v>728</v>
      </c>
      <c r="O43" s="1608">
        <v>10.302197802197801</v>
      </c>
      <c r="P43" s="1620"/>
    </row>
    <row r="44" spans="1:16" ht="12.75" customHeight="1">
      <c r="A44" s="2143"/>
      <c r="B44" s="2144"/>
      <c r="C44" s="2152"/>
      <c r="D44" s="1599"/>
      <c r="E44" s="1599"/>
      <c r="F44" s="1599"/>
      <c r="G44" s="1599"/>
      <c r="H44" s="1599"/>
      <c r="I44" s="1599"/>
      <c r="J44" s="1599"/>
      <c r="K44" s="1599"/>
      <c r="L44" s="1617"/>
      <c r="M44" s="1622"/>
      <c r="N44" s="1599"/>
      <c r="O44" s="1599"/>
      <c r="P44" s="1617"/>
    </row>
    <row r="45" spans="1:16" ht="12.75" customHeight="1">
      <c r="A45" s="2154"/>
      <c r="B45" s="2155" t="s">
        <v>653</v>
      </c>
      <c r="C45" s="2150">
        <v>1417</v>
      </c>
      <c r="D45" s="1602">
        <v>1799</v>
      </c>
      <c r="E45" s="1603">
        <v>-21.23401889938855</v>
      </c>
      <c r="F45" s="1601" t="s">
        <v>1351</v>
      </c>
      <c r="G45" s="1602" t="s">
        <v>1351</v>
      </c>
      <c r="H45" s="1603" t="s">
        <v>304</v>
      </c>
      <c r="I45" s="1601">
        <v>1417</v>
      </c>
      <c r="J45" s="1602">
        <v>1799</v>
      </c>
      <c r="K45" s="1603">
        <v>-21.23401889938855</v>
      </c>
      <c r="L45" s="1614"/>
      <c r="M45" s="1628">
        <v>142</v>
      </c>
      <c r="N45" s="1602">
        <v>180</v>
      </c>
      <c r="O45" s="1603">
        <v>-21.11111111111111</v>
      </c>
      <c r="P45" s="1614"/>
    </row>
    <row r="46" spans="1:16" ht="12.75" customHeight="1">
      <c r="A46" s="2154"/>
      <c r="B46" s="2155"/>
      <c r="C46" s="2152"/>
      <c r="D46" s="1605"/>
      <c r="E46" s="1605"/>
      <c r="F46" s="1599"/>
      <c r="G46" s="1605"/>
      <c r="H46" s="1605"/>
      <c r="I46" s="1599"/>
      <c r="J46" s="1605"/>
      <c r="K46" s="1605"/>
      <c r="L46" s="1614"/>
      <c r="M46" s="1622"/>
      <c r="N46" s="1605"/>
      <c r="O46" s="1605"/>
      <c r="P46" s="1614"/>
    </row>
    <row r="47" spans="1:16" ht="12.75" customHeight="1">
      <c r="A47" s="2154"/>
      <c r="B47" s="2155" t="s">
        <v>703</v>
      </c>
      <c r="C47" s="2150">
        <v>18</v>
      </c>
      <c r="D47" s="1602">
        <v>21</v>
      </c>
      <c r="E47" s="1603">
        <v>-14.285714285714285</v>
      </c>
      <c r="F47" s="1601">
        <v>0</v>
      </c>
      <c r="G47" s="1602">
        <v>0</v>
      </c>
      <c r="H47" s="1603" t="s">
        <v>304</v>
      </c>
      <c r="I47" s="1601">
        <v>18</v>
      </c>
      <c r="J47" s="1602">
        <v>21</v>
      </c>
      <c r="K47" s="1603">
        <v>-14.285714285714285</v>
      </c>
      <c r="L47" s="1614"/>
      <c r="M47" s="1628">
        <v>2</v>
      </c>
      <c r="N47" s="1602">
        <v>2</v>
      </c>
      <c r="O47" s="1603">
        <v>0</v>
      </c>
      <c r="P47" s="1614"/>
    </row>
    <row r="48" spans="1:16" ht="12.75" customHeight="1">
      <c r="A48" s="2154"/>
      <c r="B48" s="2155"/>
      <c r="C48" s="2157"/>
      <c r="D48" s="1609"/>
      <c r="E48" s="1609"/>
      <c r="F48" s="1633"/>
      <c r="G48" s="1609"/>
      <c r="H48" s="1609"/>
      <c r="I48" s="1633"/>
      <c r="J48" s="1609"/>
      <c r="K48" s="1609"/>
      <c r="L48" s="1635"/>
      <c r="M48" s="1637"/>
      <c r="N48" s="1609"/>
      <c r="O48" s="1609"/>
      <c r="P48" s="1635"/>
    </row>
    <row r="49" spans="1:16" ht="12.75" customHeight="1">
      <c r="A49" s="2143"/>
      <c r="B49" s="2144" t="s">
        <v>1355</v>
      </c>
      <c r="C49" s="2156">
        <v>6929</v>
      </c>
      <c r="D49" s="1607">
        <v>6632</v>
      </c>
      <c r="E49" s="1608">
        <v>4.478287092882992</v>
      </c>
      <c r="F49" s="1606">
        <v>254</v>
      </c>
      <c r="G49" s="1607">
        <v>247</v>
      </c>
      <c r="H49" s="1608">
        <v>2.834008097165992</v>
      </c>
      <c r="I49" s="1606">
        <v>7183</v>
      </c>
      <c r="J49" s="1607">
        <v>6879</v>
      </c>
      <c r="K49" s="1608">
        <v>4.419246983573194</v>
      </c>
      <c r="L49" s="1620"/>
      <c r="M49" s="1636">
        <v>947</v>
      </c>
      <c r="N49" s="1607">
        <v>910</v>
      </c>
      <c r="O49" s="1608">
        <v>4.065934065934066</v>
      </c>
      <c r="P49" s="1620"/>
    </row>
    <row r="50" spans="1:16" ht="12.75" customHeight="1">
      <c r="A50" s="2143"/>
      <c r="B50" s="2144"/>
      <c r="C50" s="2152"/>
      <c r="D50" s="1599"/>
      <c r="E50" s="1599"/>
      <c r="F50" s="1599"/>
      <c r="G50" s="1599"/>
      <c r="H50" s="1599"/>
      <c r="I50" s="1599"/>
      <c r="J50" s="1599"/>
      <c r="K50" s="1599"/>
      <c r="L50" s="1617"/>
      <c r="M50" s="1622"/>
      <c r="N50" s="1599"/>
      <c r="O50" s="1599"/>
      <c r="P50" s="1617"/>
    </row>
    <row r="51" spans="1:16" ht="12.75" customHeight="1">
      <c r="A51" s="2143"/>
      <c r="B51" s="2144" t="s">
        <v>654</v>
      </c>
      <c r="C51" s="2144"/>
      <c r="D51" s="1600"/>
      <c r="E51" s="1600"/>
      <c r="F51" s="1600"/>
      <c r="G51" s="1600"/>
      <c r="H51" s="1600"/>
      <c r="I51" s="1600"/>
      <c r="J51" s="1600"/>
      <c r="K51" s="1600"/>
      <c r="L51" s="1629"/>
      <c r="M51" s="1621"/>
      <c r="N51" s="1600"/>
      <c r="O51" s="1600"/>
      <c r="P51" s="1629"/>
    </row>
    <row r="52" spans="1:16" ht="12.75" customHeight="1">
      <c r="A52" s="2154"/>
      <c r="B52" s="2155" t="s">
        <v>655</v>
      </c>
      <c r="C52" s="2150">
        <v>2352</v>
      </c>
      <c r="D52" s="1602">
        <v>2385</v>
      </c>
      <c r="E52" s="1603">
        <v>-1.3836477987421385</v>
      </c>
      <c r="F52" s="1601">
        <v>215</v>
      </c>
      <c r="G52" s="1602">
        <v>212</v>
      </c>
      <c r="H52" s="1603">
        <v>1.4150943396226416</v>
      </c>
      <c r="I52" s="1601">
        <v>2567</v>
      </c>
      <c r="J52" s="1602">
        <v>2597</v>
      </c>
      <c r="K52" s="1603">
        <v>-1.1551790527531767</v>
      </c>
      <c r="L52" s="1614"/>
      <c r="M52" s="1628">
        <v>450</v>
      </c>
      <c r="N52" s="1602">
        <v>451</v>
      </c>
      <c r="O52" s="1603">
        <v>-0.22172949002217296</v>
      </c>
      <c r="P52" s="1614"/>
    </row>
    <row r="53" spans="1:16" ht="12.75" customHeight="1">
      <c r="A53" s="2154"/>
      <c r="B53" s="2155" t="s">
        <v>656</v>
      </c>
      <c r="C53" s="2150">
        <v>2990</v>
      </c>
      <c r="D53" s="1602">
        <v>2284</v>
      </c>
      <c r="E53" s="1603">
        <v>30.910683012259195</v>
      </c>
      <c r="F53" s="1601">
        <v>39</v>
      </c>
      <c r="G53" s="1602">
        <v>35</v>
      </c>
      <c r="H53" s="1603">
        <v>11.428571428571429</v>
      </c>
      <c r="I53" s="1601">
        <v>3029</v>
      </c>
      <c r="J53" s="1602">
        <v>2319</v>
      </c>
      <c r="K53" s="1603">
        <v>30.61664510564899</v>
      </c>
      <c r="L53" s="1614"/>
      <c r="M53" s="1628">
        <v>338</v>
      </c>
      <c r="N53" s="1602">
        <v>263</v>
      </c>
      <c r="O53" s="1603">
        <v>28.517110266159694</v>
      </c>
      <c r="P53" s="1614"/>
    </row>
    <row r="54" spans="1:16" ht="12.75" customHeight="1">
      <c r="A54" s="2154"/>
      <c r="B54" s="2155" t="s">
        <v>657</v>
      </c>
      <c r="C54" s="2156">
        <v>1434</v>
      </c>
      <c r="D54" s="1607">
        <v>1820</v>
      </c>
      <c r="E54" s="1608">
        <v>-21.208791208791208</v>
      </c>
      <c r="F54" s="1606">
        <v>0</v>
      </c>
      <c r="G54" s="1607">
        <v>0</v>
      </c>
      <c r="H54" s="1608" t="s">
        <v>304</v>
      </c>
      <c r="I54" s="1606">
        <v>1434</v>
      </c>
      <c r="J54" s="1607">
        <v>1820</v>
      </c>
      <c r="K54" s="1608">
        <v>-21.208791208791208</v>
      </c>
      <c r="L54" s="1635"/>
      <c r="M54" s="1636">
        <v>144</v>
      </c>
      <c r="N54" s="1607">
        <v>182</v>
      </c>
      <c r="O54" s="1608">
        <v>-21.428571428571427</v>
      </c>
      <c r="P54" s="1635"/>
    </row>
    <row r="55" spans="1:16" ht="12.75" customHeight="1">
      <c r="A55" s="2143"/>
      <c r="B55" s="2144" t="s">
        <v>1352</v>
      </c>
      <c r="C55" s="2150">
        <v>6776</v>
      </c>
      <c r="D55" s="1602">
        <v>6489</v>
      </c>
      <c r="E55" s="1603">
        <v>4.4228694714131604</v>
      </c>
      <c r="F55" s="1601">
        <v>254</v>
      </c>
      <c r="G55" s="1602">
        <v>247</v>
      </c>
      <c r="H55" s="1603">
        <v>2.834008097165992</v>
      </c>
      <c r="I55" s="1601">
        <v>7030</v>
      </c>
      <c r="J55" s="1602">
        <v>6736</v>
      </c>
      <c r="K55" s="1603">
        <v>4.364608076009501</v>
      </c>
      <c r="L55" s="1616"/>
      <c r="M55" s="1628">
        <v>932</v>
      </c>
      <c r="N55" s="1602">
        <v>896</v>
      </c>
      <c r="O55" s="1603">
        <v>4.017857142857143</v>
      </c>
      <c r="P55" s="1616"/>
    </row>
    <row r="56" spans="1:16" ht="12.75" customHeight="1">
      <c r="A56" s="2154"/>
      <c r="B56" s="2144"/>
      <c r="C56" s="2152"/>
      <c r="D56" s="1605"/>
      <c r="E56" s="1605"/>
      <c r="F56" s="1599"/>
      <c r="G56" s="1605"/>
      <c r="H56" s="1605"/>
      <c r="I56" s="1599"/>
      <c r="J56" s="1605"/>
      <c r="K56" s="1605"/>
      <c r="L56" s="1614"/>
      <c r="M56" s="1622"/>
      <c r="N56" s="1605"/>
      <c r="O56" s="1605"/>
      <c r="P56" s="1614"/>
    </row>
    <row r="57" spans="1:16" ht="12.75" customHeight="1">
      <c r="A57" s="2154"/>
      <c r="B57" s="2155" t="s">
        <v>1353</v>
      </c>
      <c r="C57" s="2150">
        <v>153</v>
      </c>
      <c r="D57" s="1602">
        <v>143</v>
      </c>
      <c r="E57" s="1603">
        <v>6.993006993006993</v>
      </c>
      <c r="F57" s="1601" t="s">
        <v>1351</v>
      </c>
      <c r="G57" s="1601" t="s">
        <v>1351</v>
      </c>
      <c r="H57" s="1603" t="s">
        <v>304</v>
      </c>
      <c r="I57" s="1601">
        <v>153</v>
      </c>
      <c r="J57" s="1602">
        <v>143</v>
      </c>
      <c r="K57" s="1603">
        <v>6.993006993006993</v>
      </c>
      <c r="L57" s="1614"/>
      <c r="M57" s="1628">
        <v>15</v>
      </c>
      <c r="N57" s="1602">
        <v>14</v>
      </c>
      <c r="O57" s="1603">
        <v>7.142857142857142</v>
      </c>
      <c r="P57" s="1614"/>
    </row>
    <row r="58" spans="1:16" ht="12.75" customHeight="1">
      <c r="A58" s="2143"/>
      <c r="B58" s="2144"/>
      <c r="C58" s="2157"/>
      <c r="D58" s="1633"/>
      <c r="E58" s="1633"/>
      <c r="F58" s="1633"/>
      <c r="G58" s="1633"/>
      <c r="H58" s="1633"/>
      <c r="I58" s="1633"/>
      <c r="J58" s="1633"/>
      <c r="K58" s="1633"/>
      <c r="L58" s="1638"/>
      <c r="M58" s="1637"/>
      <c r="N58" s="1633"/>
      <c r="O58" s="1633"/>
      <c r="P58" s="1638"/>
    </row>
    <row r="59" spans="1:16" ht="12.75" customHeight="1">
      <c r="A59" s="2143"/>
      <c r="B59" s="2144" t="s">
        <v>1355</v>
      </c>
      <c r="C59" s="2156">
        <v>6929</v>
      </c>
      <c r="D59" s="1607">
        <v>6632</v>
      </c>
      <c r="E59" s="1608">
        <v>4.478287092882992</v>
      </c>
      <c r="F59" s="1606">
        <v>254</v>
      </c>
      <c r="G59" s="1607">
        <v>247</v>
      </c>
      <c r="H59" s="1608">
        <v>2.834008097165992</v>
      </c>
      <c r="I59" s="1606">
        <v>7183</v>
      </c>
      <c r="J59" s="1607">
        <v>6879</v>
      </c>
      <c r="K59" s="1608">
        <v>4.419246983573194</v>
      </c>
      <c r="L59" s="1620"/>
      <c r="M59" s="1636">
        <v>947</v>
      </c>
      <c r="N59" s="1607">
        <v>910</v>
      </c>
      <c r="O59" s="1608">
        <v>4.065934065934066</v>
      </c>
      <c r="P59" s="1620"/>
    </row>
    <row r="60" spans="1:16" ht="12.75" customHeight="1">
      <c r="A60" s="2143"/>
      <c r="B60" s="2144"/>
      <c r="C60" s="2152"/>
      <c r="D60" s="1599"/>
      <c r="E60" s="1599"/>
      <c r="F60" s="1599"/>
      <c r="G60" s="1599"/>
      <c r="H60" s="1599"/>
      <c r="I60" s="1599"/>
      <c r="J60" s="1599"/>
      <c r="K60" s="1599"/>
      <c r="L60" s="1617"/>
      <c r="M60" s="1622"/>
      <c r="N60" s="1599"/>
      <c r="O60" s="1599"/>
      <c r="P60" s="1617"/>
    </row>
    <row r="61" spans="1:16" ht="12.75" customHeight="1">
      <c r="A61" s="2143"/>
      <c r="B61" s="2144" t="s">
        <v>282</v>
      </c>
      <c r="C61" s="2144"/>
      <c r="D61" s="1600"/>
      <c r="E61" s="1600"/>
      <c r="F61" s="1600"/>
      <c r="G61" s="1600"/>
      <c r="H61" s="1600"/>
      <c r="I61" s="1600"/>
      <c r="J61" s="1600"/>
      <c r="K61" s="1600"/>
      <c r="L61" s="1629"/>
      <c r="M61" s="1621"/>
      <c r="N61" s="1600"/>
      <c r="O61" s="1600"/>
      <c r="P61" s="1629"/>
    </row>
    <row r="62" spans="1:16" ht="12.75" customHeight="1">
      <c r="A62" s="2154"/>
      <c r="B62" s="2155" t="s">
        <v>1356</v>
      </c>
      <c r="C62" s="2150">
        <v>1724</v>
      </c>
      <c r="D62" s="1602">
        <v>619</v>
      </c>
      <c r="E62" s="1603">
        <v>178.51373182552504</v>
      </c>
      <c r="F62" s="1601" t="s">
        <v>1351</v>
      </c>
      <c r="G62" s="1602" t="s">
        <v>1351</v>
      </c>
      <c r="H62" s="1603" t="s">
        <v>304</v>
      </c>
      <c r="I62" s="1601">
        <v>1724</v>
      </c>
      <c r="J62" s="1602">
        <v>619</v>
      </c>
      <c r="K62" s="1603">
        <v>178.51373182552504</v>
      </c>
      <c r="L62" s="1614"/>
      <c r="M62" s="1628">
        <v>172</v>
      </c>
      <c r="N62" s="1602">
        <v>62</v>
      </c>
      <c r="O62" s="1603">
        <v>177.41935483870967</v>
      </c>
      <c r="P62" s="1614"/>
    </row>
    <row r="63" spans="1:16" ht="12.75" customHeight="1">
      <c r="A63" s="2154"/>
      <c r="B63" s="2155" t="s">
        <v>1357</v>
      </c>
      <c r="C63" s="2150">
        <v>501</v>
      </c>
      <c r="D63" s="1602">
        <v>483</v>
      </c>
      <c r="E63" s="1603">
        <v>3.7267080745341614</v>
      </c>
      <c r="F63" s="1601" t="s">
        <v>1351</v>
      </c>
      <c r="G63" s="1602" t="s">
        <v>1351</v>
      </c>
      <c r="H63" s="1603" t="s">
        <v>304</v>
      </c>
      <c r="I63" s="1601">
        <v>501</v>
      </c>
      <c r="J63" s="1602">
        <v>483</v>
      </c>
      <c r="K63" s="1603">
        <v>3.7267080745341614</v>
      </c>
      <c r="L63" s="1614"/>
      <c r="M63" s="1628">
        <v>50</v>
      </c>
      <c r="N63" s="1602">
        <v>48</v>
      </c>
      <c r="O63" s="1603">
        <v>4.166666666666666</v>
      </c>
      <c r="P63" s="1614"/>
    </row>
    <row r="64" spans="1:16" ht="12.75" customHeight="1">
      <c r="A64" s="2154"/>
      <c r="B64" s="2155" t="s">
        <v>1358</v>
      </c>
      <c r="C64" s="2150">
        <v>3491</v>
      </c>
      <c r="D64" s="1602">
        <v>4922</v>
      </c>
      <c r="E64" s="1603">
        <v>-29.073547338480292</v>
      </c>
      <c r="F64" s="1601" t="s">
        <v>1351</v>
      </c>
      <c r="G64" s="1602" t="s">
        <v>1351</v>
      </c>
      <c r="H64" s="1603" t="s">
        <v>304</v>
      </c>
      <c r="I64" s="1601">
        <v>3491</v>
      </c>
      <c r="J64" s="1602">
        <v>4922</v>
      </c>
      <c r="K64" s="1603">
        <v>-29.073547338480292</v>
      </c>
      <c r="L64" s="1614"/>
      <c r="M64" s="1628">
        <v>349</v>
      </c>
      <c r="N64" s="1602">
        <v>492</v>
      </c>
      <c r="O64" s="1603">
        <v>-29.065040650406505</v>
      </c>
      <c r="P64" s="1614"/>
    </row>
    <row r="65" spans="1:16" ht="12.75" customHeight="1">
      <c r="A65" s="2154"/>
      <c r="B65" s="2155" t="s">
        <v>1623</v>
      </c>
      <c r="C65" s="2156">
        <v>7</v>
      </c>
      <c r="D65" s="1607">
        <v>8</v>
      </c>
      <c r="E65" s="1608">
        <v>-12.5</v>
      </c>
      <c r="F65" s="1606">
        <v>24</v>
      </c>
      <c r="G65" s="1607">
        <v>20</v>
      </c>
      <c r="H65" s="1608">
        <v>20</v>
      </c>
      <c r="I65" s="1606">
        <v>31</v>
      </c>
      <c r="J65" s="1607">
        <v>28</v>
      </c>
      <c r="K65" s="1608">
        <v>10.714285714285714</v>
      </c>
      <c r="L65" s="1635"/>
      <c r="M65" s="1636">
        <v>25</v>
      </c>
      <c r="N65" s="1607">
        <v>21</v>
      </c>
      <c r="O65" s="1608">
        <v>19.047619047619047</v>
      </c>
      <c r="P65" s="1635"/>
    </row>
    <row r="66" spans="1:16" ht="12.75" customHeight="1">
      <c r="A66" s="2143"/>
      <c r="B66" s="2144" t="s">
        <v>1359</v>
      </c>
      <c r="C66" s="2150">
        <v>5723</v>
      </c>
      <c r="D66" s="1602">
        <v>6032</v>
      </c>
      <c r="E66" s="1603">
        <v>-5.122679045092838</v>
      </c>
      <c r="F66" s="1601">
        <v>24</v>
      </c>
      <c r="G66" s="1601">
        <v>20</v>
      </c>
      <c r="H66" s="1603">
        <v>20</v>
      </c>
      <c r="I66" s="1601">
        <v>5747</v>
      </c>
      <c r="J66" s="1602">
        <v>6052</v>
      </c>
      <c r="K66" s="1603">
        <v>-5.039656311962988</v>
      </c>
      <c r="L66" s="1614"/>
      <c r="M66" s="1628">
        <v>596</v>
      </c>
      <c r="N66" s="1602">
        <v>623</v>
      </c>
      <c r="O66" s="1603">
        <v>-4.333868378812198</v>
      </c>
      <c r="P66" s="1614"/>
    </row>
    <row r="67" spans="1:16" ht="12.75" customHeight="1">
      <c r="A67" s="2154"/>
      <c r="B67" s="2155" t="s">
        <v>1360</v>
      </c>
      <c r="C67" s="2150">
        <v>857</v>
      </c>
      <c r="D67" s="1602">
        <v>441</v>
      </c>
      <c r="E67" s="1603">
        <v>94.33106575963718</v>
      </c>
      <c r="F67" s="1601" t="s">
        <v>1351</v>
      </c>
      <c r="G67" s="1602" t="s">
        <v>1351</v>
      </c>
      <c r="H67" s="1603" t="s">
        <v>304</v>
      </c>
      <c r="I67" s="1601">
        <v>857</v>
      </c>
      <c r="J67" s="1602">
        <v>441</v>
      </c>
      <c r="K67" s="1603">
        <v>94.33106575963718</v>
      </c>
      <c r="L67" s="1614"/>
      <c r="M67" s="1628">
        <v>86</v>
      </c>
      <c r="N67" s="1602">
        <v>44</v>
      </c>
      <c r="O67" s="1603">
        <v>95.45454545454545</v>
      </c>
      <c r="P67" s="1614"/>
    </row>
    <row r="68" spans="1:16" ht="12.75" customHeight="1">
      <c r="A68" s="2154"/>
      <c r="B68" s="2155" t="s">
        <v>1361</v>
      </c>
      <c r="C68" s="2156">
        <v>337</v>
      </c>
      <c r="D68" s="1607">
        <v>570</v>
      </c>
      <c r="E68" s="1608">
        <v>-40.87719298245614</v>
      </c>
      <c r="F68" s="1606" t="s">
        <v>1351</v>
      </c>
      <c r="G68" s="1607" t="s">
        <v>1351</v>
      </c>
      <c r="H68" s="1608" t="s">
        <v>304</v>
      </c>
      <c r="I68" s="1606">
        <v>337</v>
      </c>
      <c r="J68" s="1607">
        <v>570</v>
      </c>
      <c r="K68" s="1608">
        <v>-40.87719298245614</v>
      </c>
      <c r="L68" s="1635"/>
      <c r="M68" s="1636">
        <v>34</v>
      </c>
      <c r="N68" s="1607">
        <v>57</v>
      </c>
      <c r="O68" s="1608">
        <v>-40.35087719298245</v>
      </c>
      <c r="P68" s="1635"/>
    </row>
    <row r="69" spans="1:16" ht="12.75" customHeight="1">
      <c r="A69" s="2158"/>
      <c r="B69" s="2144" t="s">
        <v>1362</v>
      </c>
      <c r="C69" s="2156">
        <v>6917</v>
      </c>
      <c r="D69" s="1607">
        <v>7043</v>
      </c>
      <c r="E69" s="1608">
        <v>-1.7890103649013205</v>
      </c>
      <c r="F69" s="1606">
        <v>24</v>
      </c>
      <c r="G69" s="1607">
        <v>20</v>
      </c>
      <c r="H69" s="1608">
        <v>20</v>
      </c>
      <c r="I69" s="1606">
        <v>6941</v>
      </c>
      <c r="J69" s="1607">
        <v>7063</v>
      </c>
      <c r="K69" s="1608">
        <v>-1.7273113407900325</v>
      </c>
      <c r="L69" s="1635"/>
      <c r="M69" s="1636">
        <v>716</v>
      </c>
      <c r="N69" s="1607">
        <v>724</v>
      </c>
      <c r="O69" s="1608">
        <v>-1.1049723756906076</v>
      </c>
      <c r="P69" s="1638"/>
    </row>
    <row r="70" spans="1:16" ht="12.75" customHeight="1">
      <c r="A70" s="2158"/>
      <c r="B70" s="2152"/>
      <c r="C70" s="2152"/>
      <c r="D70" s="1605"/>
      <c r="E70" s="1605"/>
      <c r="F70" s="1599"/>
      <c r="G70" s="1605"/>
      <c r="H70" s="1605"/>
      <c r="I70" s="1599"/>
      <c r="J70" s="1605"/>
      <c r="K70" s="1605"/>
      <c r="L70" s="1614"/>
      <c r="M70" s="1622"/>
      <c r="N70" s="1605"/>
      <c r="O70" s="1605"/>
      <c r="P70" s="1617"/>
    </row>
    <row r="71" spans="1:16" ht="12.75" customHeight="1">
      <c r="A71" s="2143"/>
      <c r="B71" s="2144" t="s">
        <v>283</v>
      </c>
      <c r="C71" s="2144"/>
      <c r="D71" s="1600"/>
      <c r="E71" s="1600"/>
      <c r="F71" s="1600"/>
      <c r="G71" s="1600"/>
      <c r="H71" s="1600"/>
      <c r="I71" s="1600"/>
      <c r="J71" s="1600"/>
      <c r="K71" s="1600"/>
      <c r="L71" s="1629"/>
      <c r="M71" s="1621"/>
      <c r="N71" s="1600"/>
      <c r="O71" s="1600"/>
      <c r="P71" s="1629"/>
    </row>
    <row r="72" spans="1:16" ht="12.75" customHeight="1">
      <c r="A72" s="2154"/>
      <c r="B72" s="2155" t="s">
        <v>279</v>
      </c>
      <c r="C72" s="2150">
        <v>63</v>
      </c>
      <c r="D72" s="1602">
        <v>53</v>
      </c>
      <c r="E72" s="1603">
        <v>18.867924528301888</v>
      </c>
      <c r="F72" s="1601">
        <v>32</v>
      </c>
      <c r="G72" s="1602">
        <v>28</v>
      </c>
      <c r="H72" s="1603">
        <v>14.285714285714285</v>
      </c>
      <c r="I72" s="1601">
        <v>95</v>
      </c>
      <c r="J72" s="1602">
        <v>81</v>
      </c>
      <c r="K72" s="1603">
        <v>17.28395061728395</v>
      </c>
      <c r="L72" s="1614"/>
      <c r="M72" s="1628">
        <v>38</v>
      </c>
      <c r="N72" s="1602">
        <v>33</v>
      </c>
      <c r="O72" s="1603">
        <v>15.151515151515152</v>
      </c>
      <c r="P72" s="1614"/>
    </row>
    <row r="73" spans="1:16" ht="12.75" customHeight="1">
      <c r="A73" s="2154"/>
      <c r="B73" s="2155" t="s">
        <v>41</v>
      </c>
      <c r="C73" s="2150">
        <v>507</v>
      </c>
      <c r="D73" s="1602">
        <v>543</v>
      </c>
      <c r="E73" s="1603">
        <v>-6.629834254143646</v>
      </c>
      <c r="F73" s="1601">
        <v>154</v>
      </c>
      <c r="G73" s="1602">
        <v>127</v>
      </c>
      <c r="H73" s="1603">
        <v>21.25984251968504</v>
      </c>
      <c r="I73" s="1601">
        <v>661</v>
      </c>
      <c r="J73" s="1602">
        <v>670</v>
      </c>
      <c r="K73" s="1603">
        <v>-1.3432835820895521</v>
      </c>
      <c r="L73" s="1614"/>
      <c r="M73" s="1628">
        <v>205</v>
      </c>
      <c r="N73" s="1602">
        <v>181</v>
      </c>
      <c r="O73" s="1603">
        <v>13.259668508287293</v>
      </c>
      <c r="P73" s="1614"/>
    </row>
    <row r="74" spans="1:16" ht="12.75" customHeight="1">
      <c r="A74" s="2154"/>
      <c r="B74" s="2155" t="s">
        <v>280</v>
      </c>
      <c r="C74" s="2150">
        <v>60</v>
      </c>
      <c r="D74" s="1602">
        <v>27</v>
      </c>
      <c r="E74" s="1603">
        <v>122.22222222222223</v>
      </c>
      <c r="F74" s="1601">
        <v>202</v>
      </c>
      <c r="G74" s="1602">
        <v>183</v>
      </c>
      <c r="H74" s="1603">
        <v>10.382513661202186</v>
      </c>
      <c r="I74" s="1601">
        <v>262</v>
      </c>
      <c r="J74" s="1602">
        <v>210</v>
      </c>
      <c r="K74" s="1603">
        <v>24.761904761904763</v>
      </c>
      <c r="L74" s="1614"/>
      <c r="M74" s="1628">
        <v>208</v>
      </c>
      <c r="N74" s="1602">
        <v>186</v>
      </c>
      <c r="O74" s="1603">
        <v>11.827956989247312</v>
      </c>
      <c r="P74" s="1614"/>
    </row>
    <row r="75" spans="1:16" ht="12.75" customHeight="1">
      <c r="A75" s="2154"/>
      <c r="B75" s="2155" t="s">
        <v>6</v>
      </c>
      <c r="C75" s="2150">
        <v>94</v>
      </c>
      <c r="D75" s="1602">
        <v>121</v>
      </c>
      <c r="E75" s="1603">
        <v>-22.31404958677686</v>
      </c>
      <c r="F75" s="1601">
        <v>167</v>
      </c>
      <c r="G75" s="1602">
        <v>113</v>
      </c>
      <c r="H75" s="1603">
        <v>47.78761061946903</v>
      </c>
      <c r="I75" s="1601">
        <v>261</v>
      </c>
      <c r="J75" s="1602">
        <v>234</v>
      </c>
      <c r="K75" s="1603">
        <v>11.538461538461538</v>
      </c>
      <c r="L75" s="1614"/>
      <c r="M75" s="1628">
        <v>176</v>
      </c>
      <c r="N75" s="1602">
        <v>125</v>
      </c>
      <c r="O75" s="1603">
        <v>40.8</v>
      </c>
      <c r="P75" s="1614"/>
    </row>
    <row r="76" spans="1:16" ht="12.75" customHeight="1">
      <c r="A76" s="2154"/>
      <c r="B76" s="2155" t="s">
        <v>7</v>
      </c>
      <c r="C76" s="2150">
        <v>115</v>
      </c>
      <c r="D76" s="1602">
        <v>150</v>
      </c>
      <c r="E76" s="1603">
        <v>-23.333333333333332</v>
      </c>
      <c r="F76" s="1601">
        <v>30</v>
      </c>
      <c r="G76" s="1602">
        <v>27</v>
      </c>
      <c r="H76" s="1603">
        <v>11.11111111111111</v>
      </c>
      <c r="I76" s="1601">
        <v>145</v>
      </c>
      <c r="J76" s="1602">
        <v>177</v>
      </c>
      <c r="K76" s="1603">
        <v>-18.07909604519774</v>
      </c>
      <c r="L76" s="1614"/>
      <c r="M76" s="1628">
        <v>42</v>
      </c>
      <c r="N76" s="1602">
        <v>42</v>
      </c>
      <c r="O76" s="1603">
        <v>0</v>
      </c>
      <c r="P76" s="1614"/>
    </row>
    <row r="77" spans="1:16" ht="12.75" customHeight="1">
      <c r="A77" s="2154"/>
      <c r="B77" s="2155" t="s">
        <v>8</v>
      </c>
      <c r="C77" s="2150">
        <v>78</v>
      </c>
      <c r="D77" s="1602">
        <v>165</v>
      </c>
      <c r="E77" s="1603">
        <v>-52.72727272727272</v>
      </c>
      <c r="F77" s="1601">
        <v>211</v>
      </c>
      <c r="G77" s="1602">
        <v>223</v>
      </c>
      <c r="H77" s="1603">
        <v>-5.381165919282512</v>
      </c>
      <c r="I77" s="1601">
        <v>289</v>
      </c>
      <c r="J77" s="1602">
        <v>388</v>
      </c>
      <c r="K77" s="1603">
        <v>-25.51546391752577</v>
      </c>
      <c r="L77" s="1614"/>
      <c r="M77" s="1628">
        <v>219</v>
      </c>
      <c r="N77" s="1602">
        <v>240</v>
      </c>
      <c r="O77" s="1603">
        <v>-8.75</v>
      </c>
      <c r="P77" s="1614"/>
    </row>
    <row r="78" spans="1:17" ht="12.75" customHeight="1">
      <c r="A78" s="2154"/>
      <c r="B78" s="2155" t="s">
        <v>9</v>
      </c>
      <c r="C78" s="2150">
        <v>28</v>
      </c>
      <c r="D78" s="1602">
        <v>46</v>
      </c>
      <c r="E78" s="1603">
        <v>-39.130434782608695</v>
      </c>
      <c r="F78" s="1601">
        <v>99</v>
      </c>
      <c r="G78" s="1602">
        <v>87</v>
      </c>
      <c r="H78" s="1603">
        <v>13.793103448275861</v>
      </c>
      <c r="I78" s="1601">
        <v>127</v>
      </c>
      <c r="J78" s="1602">
        <v>133</v>
      </c>
      <c r="K78" s="1603">
        <v>-4.511278195488721</v>
      </c>
      <c r="L78" s="1614"/>
      <c r="M78" s="1628">
        <v>102</v>
      </c>
      <c r="N78" s="1602">
        <v>92</v>
      </c>
      <c r="O78" s="1603">
        <v>10.869565217391305</v>
      </c>
      <c r="P78" s="1614"/>
      <c r="Q78" s="1610"/>
    </row>
    <row r="79" spans="1:16" ht="12.75" customHeight="1">
      <c r="A79" s="2154"/>
      <c r="B79" s="2155" t="s">
        <v>11</v>
      </c>
      <c r="C79" s="2150" t="s">
        <v>272</v>
      </c>
      <c r="D79" s="1602">
        <v>684</v>
      </c>
      <c r="E79" s="1603">
        <v>-50.14619883040936</v>
      </c>
      <c r="F79" s="1601">
        <v>78</v>
      </c>
      <c r="G79" s="1602">
        <v>77</v>
      </c>
      <c r="H79" s="1603">
        <v>1.2987012987012987</v>
      </c>
      <c r="I79" s="1601">
        <v>419</v>
      </c>
      <c r="J79" s="1602">
        <v>761</v>
      </c>
      <c r="K79" s="1603">
        <v>-44.940867279894874</v>
      </c>
      <c r="L79" s="1614"/>
      <c r="M79" s="1628">
        <v>112</v>
      </c>
      <c r="N79" s="1602">
        <v>145</v>
      </c>
      <c r="O79" s="1603">
        <v>-22.758620689655174</v>
      </c>
      <c r="P79" s="1614"/>
    </row>
    <row r="80" spans="1:16" ht="12.75" customHeight="1">
      <c r="A80" s="2154"/>
      <c r="B80" s="2155" t="s">
        <v>263</v>
      </c>
      <c r="C80" s="2150">
        <v>153</v>
      </c>
      <c r="D80" s="1602">
        <v>149</v>
      </c>
      <c r="E80" s="1603">
        <v>2.684563758389262</v>
      </c>
      <c r="F80" s="1601">
        <v>189</v>
      </c>
      <c r="G80" s="1602">
        <v>246</v>
      </c>
      <c r="H80" s="1603">
        <v>-23.170731707317074</v>
      </c>
      <c r="I80" s="1601">
        <v>342</v>
      </c>
      <c r="J80" s="1602">
        <v>395</v>
      </c>
      <c r="K80" s="1603">
        <v>-13.41772151898734</v>
      </c>
      <c r="L80" s="1614"/>
      <c r="M80" s="1628">
        <v>204</v>
      </c>
      <c r="N80" s="1602">
        <v>261</v>
      </c>
      <c r="O80" s="1603">
        <v>-21.839080459770116</v>
      </c>
      <c r="P80" s="1614"/>
    </row>
    <row r="81" spans="1:16" ht="12.75" customHeight="1">
      <c r="A81" s="2154"/>
      <c r="B81" s="2155" t="s">
        <v>281</v>
      </c>
      <c r="C81" s="2150">
        <v>18</v>
      </c>
      <c r="D81" s="1602">
        <v>40</v>
      </c>
      <c r="E81" s="1603">
        <v>-55</v>
      </c>
      <c r="F81" s="1601">
        <v>54</v>
      </c>
      <c r="G81" s="1602">
        <v>60</v>
      </c>
      <c r="H81" s="1603">
        <v>-10</v>
      </c>
      <c r="I81" s="1601">
        <v>72</v>
      </c>
      <c r="J81" s="1602">
        <v>100</v>
      </c>
      <c r="K81" s="1603">
        <v>-28</v>
      </c>
      <c r="L81" s="1614"/>
      <c r="M81" s="1628">
        <v>56</v>
      </c>
      <c r="N81" s="1602">
        <v>64</v>
      </c>
      <c r="O81" s="1603">
        <v>-12.5</v>
      </c>
      <c r="P81" s="1614"/>
    </row>
    <row r="82" spans="1:16" ht="12.75" customHeight="1">
      <c r="A82" s="2143"/>
      <c r="B82" s="2144" t="s">
        <v>1363</v>
      </c>
      <c r="C82" s="2151">
        <v>1457</v>
      </c>
      <c r="D82" s="1612">
        <v>1978</v>
      </c>
      <c r="E82" s="1613">
        <v>-26.339737108190093</v>
      </c>
      <c r="F82" s="1611">
        <v>1216</v>
      </c>
      <c r="G82" s="1612">
        <v>1171</v>
      </c>
      <c r="H82" s="1613">
        <v>3.8428693424423574</v>
      </c>
      <c r="I82" s="1611">
        <v>2673</v>
      </c>
      <c r="J82" s="1612">
        <v>3149</v>
      </c>
      <c r="K82" s="1613">
        <v>-15.115909812638934</v>
      </c>
      <c r="L82" s="1615"/>
      <c r="M82" s="1630">
        <v>1362</v>
      </c>
      <c r="N82" s="1612">
        <v>1369</v>
      </c>
      <c r="O82" s="1613">
        <v>-0.5113221329437546</v>
      </c>
      <c r="P82" s="1616"/>
    </row>
    <row r="83" spans="1:16" ht="12.75" customHeight="1">
      <c r="A83" s="2143"/>
      <c r="B83" s="2144"/>
      <c r="C83" s="2145"/>
      <c r="D83" s="1604"/>
      <c r="E83" s="1604"/>
      <c r="F83" s="1597"/>
      <c r="G83" s="1604"/>
      <c r="H83" s="1604"/>
      <c r="I83" s="1597"/>
      <c r="J83" s="1604"/>
      <c r="K83" s="1604"/>
      <c r="L83" s="1616"/>
      <c r="M83" s="1631"/>
      <c r="N83" s="1604"/>
      <c r="O83" s="1604"/>
      <c r="P83" s="1616"/>
    </row>
    <row r="84" spans="1:16" ht="12.75" customHeight="1">
      <c r="A84" s="2143"/>
      <c r="B84" s="2144"/>
      <c r="C84" s="2152"/>
      <c r="D84" s="1599"/>
      <c r="E84" s="1599"/>
      <c r="F84" s="1599"/>
      <c r="G84" s="1599"/>
      <c r="H84" s="1599"/>
      <c r="I84" s="1599"/>
      <c r="J84" s="1599"/>
      <c r="K84" s="1599"/>
      <c r="L84" s="1617"/>
      <c r="M84" s="1622"/>
      <c r="N84" s="1599"/>
      <c r="O84" s="1599"/>
      <c r="P84" s="1617"/>
    </row>
    <row r="85" spans="1:16" ht="12.75" customHeight="1">
      <c r="A85" s="2143"/>
      <c r="B85" s="2144" t="s">
        <v>729</v>
      </c>
      <c r="C85" s="2151">
        <v>15303</v>
      </c>
      <c r="D85" s="1612">
        <v>15653</v>
      </c>
      <c r="E85" s="1613">
        <v>-2.235993100364148</v>
      </c>
      <c r="F85" s="1611">
        <v>1494</v>
      </c>
      <c r="G85" s="1612">
        <v>1438</v>
      </c>
      <c r="H85" s="1613">
        <v>3.8942976356050067</v>
      </c>
      <c r="I85" s="1611">
        <v>16797</v>
      </c>
      <c r="J85" s="1612">
        <v>17091</v>
      </c>
      <c r="K85" s="1613">
        <v>-1.720203615938213</v>
      </c>
      <c r="L85" s="1615"/>
      <c r="M85" s="1630">
        <v>3025</v>
      </c>
      <c r="N85" s="1612">
        <v>3003</v>
      </c>
      <c r="O85" s="1613">
        <v>0.6993006993006993</v>
      </c>
      <c r="P85" s="1616"/>
    </row>
    <row r="86" spans="1:16" ht="12.75" customHeight="1">
      <c r="A86" s="2146"/>
      <c r="B86" s="2147"/>
      <c r="C86" s="2148"/>
      <c r="D86" s="1619"/>
      <c r="E86" s="1619"/>
      <c r="F86" s="1618"/>
      <c r="G86" s="1619"/>
      <c r="H86" s="1619"/>
      <c r="I86" s="1618"/>
      <c r="J86" s="1619"/>
      <c r="K86" s="1619"/>
      <c r="L86" s="1620"/>
      <c r="M86" s="1632"/>
      <c r="N86" s="1619"/>
      <c r="O86" s="1619"/>
      <c r="P86" s="1620"/>
    </row>
    <row r="87" spans="1:3" ht="12.75" customHeight="1">
      <c r="A87" s="2109"/>
      <c r="B87" s="2109"/>
      <c r="C87" s="2109"/>
    </row>
    <row r="88" spans="1:3" ht="12.75" customHeight="1">
      <c r="A88" s="2109"/>
      <c r="B88" s="2109"/>
      <c r="C88" s="2109"/>
    </row>
    <row r="89" spans="1:3" ht="12.75" customHeight="1">
      <c r="A89" s="2109"/>
      <c r="B89" s="2109"/>
      <c r="C89" s="2109"/>
    </row>
    <row r="90" spans="1:3" ht="12.75" customHeight="1">
      <c r="A90" s="2109"/>
      <c r="B90" s="2109"/>
      <c r="C90" s="2109"/>
    </row>
    <row r="91" spans="1:3" ht="12.75" customHeight="1">
      <c r="A91" s="2109"/>
      <c r="B91" s="2109"/>
      <c r="C91" s="2109"/>
    </row>
    <row r="92" spans="1:3" ht="12.75" customHeight="1">
      <c r="A92" s="2109"/>
      <c r="B92" s="2109"/>
      <c r="C92" s="2109"/>
    </row>
    <row r="93" spans="1:3" ht="12.75" customHeight="1">
      <c r="A93" s="2109"/>
      <c r="B93" s="2109"/>
      <c r="C93" s="2109"/>
    </row>
    <row r="94" spans="1:3" ht="12.75" customHeight="1">
      <c r="A94" s="2109"/>
      <c r="B94" s="2109"/>
      <c r="C94" s="2109"/>
    </row>
    <row r="95" spans="1:3" ht="12.75" customHeight="1">
      <c r="A95" s="2109"/>
      <c r="B95" s="2109"/>
      <c r="C95" s="2109"/>
    </row>
    <row r="96" spans="1:3" ht="12.75" customHeight="1">
      <c r="A96" s="2109"/>
      <c r="B96" s="2109"/>
      <c r="C96" s="2109"/>
    </row>
    <row r="97" spans="1:3" ht="12.75" customHeight="1">
      <c r="A97" s="2109"/>
      <c r="B97" s="2109"/>
      <c r="C97" s="2109"/>
    </row>
    <row r="98" spans="1:3" ht="12.75" customHeight="1">
      <c r="A98" s="2109"/>
      <c r="B98" s="2109"/>
      <c r="C98" s="2109"/>
    </row>
    <row r="99" spans="1:3" ht="12.75">
      <c r="A99" s="2109"/>
      <c r="B99" s="2109"/>
      <c r="C99" s="2109"/>
    </row>
    <row r="100" spans="1:3" ht="12.75">
      <c r="A100" s="2109"/>
      <c r="B100" s="2109"/>
      <c r="C100" s="2109"/>
    </row>
    <row r="101" spans="1:3" ht="12.75">
      <c r="A101" s="2109"/>
      <c r="B101" s="2109"/>
      <c r="C101" s="2109"/>
    </row>
    <row r="102" spans="1:3" ht="12.75">
      <c r="A102" s="2109"/>
      <c r="B102" s="2109"/>
      <c r="C102" s="2109"/>
    </row>
    <row r="103" spans="1:3" ht="12.75">
      <c r="A103" s="2109"/>
      <c r="B103" s="2109"/>
      <c r="C103" s="2109"/>
    </row>
    <row r="104" spans="1:3" ht="12.75">
      <c r="A104" s="2109"/>
      <c r="B104" s="2109"/>
      <c r="C104" s="2109"/>
    </row>
    <row r="105" spans="1:3" ht="12.75">
      <c r="A105" s="2109"/>
      <c r="B105" s="2109"/>
      <c r="C105" s="2109"/>
    </row>
  </sheetData>
  <sheetProtection/>
  <mergeCells count="7">
    <mergeCell ref="M16:P16"/>
    <mergeCell ref="A14:P14"/>
    <mergeCell ref="A2:P2"/>
    <mergeCell ref="A3:P3"/>
    <mergeCell ref="C4:E4"/>
    <mergeCell ref="K4:L4"/>
    <mergeCell ref="M4:P4"/>
  </mergeCells>
  <printOptions/>
  <pageMargins left="0.5905511811023623" right="0.5905511811023623" top="0.5905511811023623" bottom="0.5905511811023623" header="0.5905511811023623" footer="0.5905511811023623"/>
  <pageSetup horizontalDpi="600" verticalDpi="600" orientation="portrait" paperSize="9" scale="64" r:id="rId1"/>
  <headerFooter alignWithMargins="0">
    <oddFooter>&amp;R&amp;P</oddFooter>
  </headerFooter>
</worksheet>
</file>

<file path=xl/worksheets/sheet43.xml><?xml version="1.0" encoding="utf-8"?>
<worksheet xmlns="http://schemas.openxmlformats.org/spreadsheetml/2006/main" xmlns:r="http://schemas.openxmlformats.org/officeDocument/2006/relationships">
  <dimension ref="A1:P105"/>
  <sheetViews>
    <sheetView tabSelected="1" view="pageBreakPreview" zoomScale="75" zoomScaleNormal="70" zoomScaleSheetLayoutView="75" zoomScalePageLayoutView="0" workbookViewId="0" topLeftCell="A12">
      <selection activeCell="A84" sqref="A84"/>
    </sheetView>
  </sheetViews>
  <sheetFormatPr defaultColWidth="8.75390625" defaultRowHeight="14.25"/>
  <cols>
    <col min="1" max="1" width="3.00390625" style="376" customWidth="1"/>
    <col min="2" max="2" width="34.375" style="376" customWidth="1"/>
    <col min="3" max="8" width="7.25390625" style="376" customWidth="1"/>
    <col min="9" max="9" width="7.875" style="376" bestFit="1" customWidth="1"/>
    <col min="10" max="10" width="7.25390625" style="376" customWidth="1"/>
    <col min="11" max="11" width="6.625" style="376" customWidth="1"/>
    <col min="12" max="12" width="0.875" style="376" customWidth="1"/>
    <col min="13" max="14" width="8.125" style="376" customWidth="1"/>
    <col min="15" max="15" width="7.25390625" style="376" customWidth="1"/>
    <col min="16" max="16" width="0.875" style="376" customWidth="1"/>
    <col min="17" max="16384" width="8.75390625" style="376" customWidth="1"/>
  </cols>
  <sheetData>
    <row r="1" spans="1:16" ht="15" customHeight="1">
      <c r="A1" s="2077" t="s">
        <v>1571</v>
      </c>
      <c r="B1" s="2129"/>
      <c r="C1" s="2129"/>
      <c r="D1" s="1989"/>
      <c r="E1" s="1989"/>
      <c r="F1" s="1989"/>
      <c r="G1" s="1989"/>
      <c r="H1" s="1989"/>
      <c r="I1" s="1989"/>
      <c r="J1" s="1989"/>
      <c r="K1" s="1989"/>
      <c r="L1" s="1989"/>
      <c r="M1" s="1989"/>
      <c r="N1" s="1989"/>
      <c r="O1" s="1989"/>
      <c r="P1" s="1990" t="s">
        <v>129</v>
      </c>
    </row>
    <row r="2" spans="1:16" ht="16.5" customHeight="1">
      <c r="A2" s="3155" t="s">
        <v>302</v>
      </c>
      <c r="B2" s="3156"/>
      <c r="C2" s="3156"/>
      <c r="D2" s="3157"/>
      <c r="E2" s="3157"/>
      <c r="F2" s="3157"/>
      <c r="G2" s="3157"/>
      <c r="H2" s="3157"/>
      <c r="I2" s="3157"/>
      <c r="J2" s="3157"/>
      <c r="K2" s="3157"/>
      <c r="L2" s="3157"/>
      <c r="M2" s="3157"/>
      <c r="N2" s="3157"/>
      <c r="O2" s="3157"/>
      <c r="P2" s="3158"/>
    </row>
    <row r="3" spans="1:16" ht="17.25" customHeight="1">
      <c r="A3" s="3159" t="s">
        <v>726</v>
      </c>
      <c r="B3" s="3160"/>
      <c r="C3" s="3160"/>
      <c r="D3" s="3161"/>
      <c r="E3" s="3161"/>
      <c r="F3" s="3161"/>
      <c r="G3" s="3161"/>
      <c r="H3" s="3161"/>
      <c r="I3" s="3161"/>
      <c r="J3" s="3161"/>
      <c r="K3" s="3161"/>
      <c r="L3" s="3161"/>
      <c r="M3" s="3161"/>
      <c r="N3" s="3161"/>
      <c r="O3" s="3161"/>
      <c r="P3" s="3161"/>
    </row>
    <row r="4" spans="1:16" ht="12.75" customHeight="1">
      <c r="A4" s="2082"/>
      <c r="B4" s="2083"/>
      <c r="C4" s="3162" t="s">
        <v>528</v>
      </c>
      <c r="D4" s="3153"/>
      <c r="E4" s="3153"/>
      <c r="F4" s="1658"/>
      <c r="G4" s="1660" t="s">
        <v>329</v>
      </c>
      <c r="H4" s="1658"/>
      <c r="I4" s="1658"/>
      <c r="J4" s="1659" t="s">
        <v>330</v>
      </c>
      <c r="K4" s="3163"/>
      <c r="L4" s="3154"/>
      <c r="M4" s="3164" t="s">
        <v>556</v>
      </c>
      <c r="N4" s="3153"/>
      <c r="O4" s="3153"/>
      <c r="P4" s="3154"/>
    </row>
    <row r="5" spans="1:16" ht="12.75" customHeight="1">
      <c r="A5" s="2084"/>
      <c r="B5" s="2085"/>
      <c r="C5" s="2131"/>
      <c r="D5" s="1646"/>
      <c r="E5" s="1646"/>
      <c r="F5" s="1646"/>
      <c r="G5" s="1646"/>
      <c r="H5" s="1646"/>
      <c r="I5" s="1646"/>
      <c r="J5" s="1646"/>
      <c r="K5" s="1646"/>
      <c r="L5" s="1662"/>
      <c r="M5" s="1667"/>
      <c r="N5" s="1646"/>
      <c r="O5" s="1646"/>
      <c r="P5" s="1662"/>
    </row>
    <row r="6" spans="1:16" ht="15" customHeight="1">
      <c r="A6" s="2084"/>
      <c r="B6" s="2085"/>
      <c r="C6" s="2131"/>
      <c r="D6" s="1646"/>
      <c r="E6" s="1646"/>
      <c r="F6" s="1646"/>
      <c r="G6" s="1646"/>
      <c r="H6" s="1646"/>
      <c r="I6" s="1646"/>
      <c r="J6" s="1646"/>
      <c r="K6" s="1646"/>
      <c r="L6" s="1662"/>
      <c r="M6" s="1667"/>
      <c r="N6" s="1646"/>
      <c r="O6" s="1646"/>
      <c r="P6" s="1662"/>
    </row>
    <row r="7" spans="1:16" ht="12.75" customHeight="1">
      <c r="A7" s="2084"/>
      <c r="B7" s="2085"/>
      <c r="C7" s="2132" t="s">
        <v>303</v>
      </c>
      <c r="D7" s="1647" t="s">
        <v>1409</v>
      </c>
      <c r="E7" s="1647" t="s">
        <v>727</v>
      </c>
      <c r="F7" s="1647" t="s">
        <v>303</v>
      </c>
      <c r="G7" s="1647" t="s">
        <v>1409</v>
      </c>
      <c r="H7" s="1647" t="s">
        <v>727</v>
      </c>
      <c r="I7" s="1647" t="s">
        <v>303</v>
      </c>
      <c r="J7" s="1647" t="s">
        <v>1409</v>
      </c>
      <c r="K7" s="1647" t="s">
        <v>727</v>
      </c>
      <c r="L7" s="1663"/>
      <c r="M7" s="1668" t="s">
        <v>303</v>
      </c>
      <c r="N7" s="1647" t="s">
        <v>1409</v>
      </c>
      <c r="O7" s="1647" t="s">
        <v>727</v>
      </c>
      <c r="P7" s="1663"/>
    </row>
    <row r="8" spans="1:16" ht="12.75" customHeight="1">
      <c r="A8" s="2084"/>
      <c r="B8" s="2085"/>
      <c r="C8" s="2132" t="s">
        <v>1400</v>
      </c>
      <c r="D8" s="1647" t="s">
        <v>1400</v>
      </c>
      <c r="E8" s="1647"/>
      <c r="F8" s="1647" t="s">
        <v>1400</v>
      </c>
      <c r="G8" s="1647" t="s">
        <v>1400</v>
      </c>
      <c r="H8" s="1647"/>
      <c r="I8" s="1647" t="s">
        <v>1400</v>
      </c>
      <c r="J8" s="1647" t="s">
        <v>1400</v>
      </c>
      <c r="K8" s="1647"/>
      <c r="L8" s="1688"/>
      <c r="M8" s="1669" t="s">
        <v>1400</v>
      </c>
      <c r="N8" s="1665" t="s">
        <v>1400</v>
      </c>
      <c r="O8" s="1665"/>
      <c r="P8" s="1666"/>
    </row>
    <row r="9" spans="1:16" ht="12.75" customHeight="1">
      <c r="A9" s="2082"/>
      <c r="B9" s="2083"/>
      <c r="C9" s="2133"/>
      <c r="D9" s="1660"/>
      <c r="E9" s="1660"/>
      <c r="F9" s="1660"/>
      <c r="G9" s="1660"/>
      <c r="H9" s="1660"/>
      <c r="I9" s="1660"/>
      <c r="J9" s="1660"/>
      <c r="K9" s="1660"/>
      <c r="L9" s="1677"/>
      <c r="M9" s="1647"/>
      <c r="N9" s="1647"/>
      <c r="O9" s="1647"/>
      <c r="P9" s="1677"/>
    </row>
    <row r="10" spans="1:16" ht="12.75" customHeight="1">
      <c r="A10" s="2084"/>
      <c r="B10" s="2085" t="s">
        <v>728</v>
      </c>
      <c r="C10" s="2134">
        <v>7183</v>
      </c>
      <c r="D10" s="1649">
        <v>6879</v>
      </c>
      <c r="E10" s="1650">
        <v>4.419246983573194</v>
      </c>
      <c r="F10" s="1648">
        <v>6941</v>
      </c>
      <c r="G10" s="1649">
        <v>6534</v>
      </c>
      <c r="H10" s="1650">
        <v>6.228956228956229</v>
      </c>
      <c r="I10" s="1648">
        <v>2673</v>
      </c>
      <c r="J10" s="1649">
        <v>2901</v>
      </c>
      <c r="K10" s="1650">
        <v>-7.859358841778697</v>
      </c>
      <c r="L10" s="1678"/>
      <c r="M10" s="1648">
        <v>16797</v>
      </c>
      <c r="N10" s="1649">
        <v>16314</v>
      </c>
      <c r="O10" s="1650">
        <v>2.9606472968002944</v>
      </c>
      <c r="P10" s="1678"/>
    </row>
    <row r="11" spans="1:16" ht="12.75" customHeight="1">
      <c r="A11" s="2084"/>
      <c r="B11" s="2085" t="s">
        <v>274</v>
      </c>
      <c r="C11" s="2135">
        <v>16154</v>
      </c>
      <c r="D11" s="1653">
        <v>14745</v>
      </c>
      <c r="E11" s="1650">
        <v>9.555781620888437</v>
      </c>
      <c r="F11" s="1652">
        <v>36</v>
      </c>
      <c r="G11" s="1653">
        <v>60</v>
      </c>
      <c r="H11" s="1650">
        <v>-40</v>
      </c>
      <c r="I11" s="1652">
        <v>46957</v>
      </c>
      <c r="J11" s="1653">
        <v>38954</v>
      </c>
      <c r="K11" s="1650">
        <v>20.544745083945166</v>
      </c>
      <c r="L11" s="1678"/>
      <c r="M11" s="1652">
        <v>63147</v>
      </c>
      <c r="N11" s="1653">
        <v>53759</v>
      </c>
      <c r="O11" s="1650">
        <v>17.463122453914693</v>
      </c>
      <c r="P11" s="1691"/>
    </row>
    <row r="12" spans="1:16" ht="12.75" customHeight="1">
      <c r="A12" s="2084"/>
      <c r="B12" s="2085"/>
      <c r="C12" s="2134">
        <v>23337</v>
      </c>
      <c r="D12" s="1649">
        <v>21624</v>
      </c>
      <c r="E12" s="1650">
        <v>7.921753607103218</v>
      </c>
      <c r="F12" s="1648">
        <v>6977</v>
      </c>
      <c r="G12" s="1649">
        <v>6594</v>
      </c>
      <c r="H12" s="1650">
        <v>5.808310585380649</v>
      </c>
      <c r="I12" s="1648">
        <v>49630</v>
      </c>
      <c r="J12" s="1649">
        <v>41855</v>
      </c>
      <c r="K12" s="1650">
        <v>18.57603631585235</v>
      </c>
      <c r="L12" s="1678"/>
      <c r="M12" s="1676">
        <v>79944</v>
      </c>
      <c r="N12" s="1670">
        <v>70073</v>
      </c>
      <c r="O12" s="1671">
        <v>14.086738115964781</v>
      </c>
      <c r="P12" s="1672"/>
    </row>
    <row r="13" spans="1:16" ht="15" customHeight="1">
      <c r="A13" s="2086"/>
      <c r="B13" s="2087"/>
      <c r="C13" s="2136"/>
      <c r="D13" s="1665"/>
      <c r="E13" s="1665"/>
      <c r="F13" s="1665"/>
      <c r="G13" s="1665"/>
      <c r="H13" s="1665"/>
      <c r="I13" s="1665"/>
      <c r="J13" s="1665"/>
      <c r="K13" s="1665"/>
      <c r="L13" s="1666"/>
      <c r="M13" s="1673"/>
      <c r="N13" s="1673"/>
      <c r="O13" s="1673"/>
      <c r="P13" s="1674"/>
    </row>
    <row r="14" spans="1:16" ht="12.75" customHeight="1">
      <c r="A14" s="2081"/>
      <c r="B14" s="3159" t="s">
        <v>730</v>
      </c>
      <c r="C14" s="3160"/>
      <c r="D14" s="3161"/>
      <c r="E14" s="3161"/>
      <c r="F14" s="3161"/>
      <c r="G14" s="3161"/>
      <c r="H14" s="3161"/>
      <c r="I14" s="3161"/>
      <c r="J14" s="3161"/>
      <c r="K14" s="3161"/>
      <c r="L14" s="3161"/>
      <c r="M14" s="3161"/>
      <c r="N14" s="3161"/>
      <c r="O14" s="3161"/>
      <c r="P14" s="3161"/>
    </row>
    <row r="15" spans="1:16" ht="12.75" customHeight="1">
      <c r="A15" s="2082"/>
      <c r="B15" s="2083"/>
      <c r="C15" s="2083"/>
      <c r="D15" s="1659" t="s">
        <v>721</v>
      </c>
      <c r="E15" s="1658"/>
      <c r="F15" s="1658"/>
      <c r="G15" s="1659" t="s">
        <v>722</v>
      </c>
      <c r="H15" s="1658"/>
      <c r="I15" s="1658"/>
      <c r="J15" s="1659" t="s">
        <v>556</v>
      </c>
      <c r="K15" s="1658"/>
      <c r="L15" s="1675"/>
      <c r="M15" s="3152" t="s">
        <v>708</v>
      </c>
      <c r="N15" s="3153"/>
      <c r="O15" s="3153"/>
      <c r="P15" s="3154"/>
    </row>
    <row r="16" spans="1:16" ht="12.75" customHeight="1">
      <c r="A16" s="2084"/>
      <c r="B16" s="2085"/>
      <c r="C16" s="2131"/>
      <c r="D16" s="1646"/>
      <c r="E16" s="1646"/>
      <c r="F16" s="1646"/>
      <c r="G16" s="1646"/>
      <c r="H16" s="1646"/>
      <c r="I16" s="1646"/>
      <c r="J16" s="1646"/>
      <c r="K16" s="1646"/>
      <c r="L16" s="1662"/>
      <c r="M16" s="1646"/>
      <c r="N16" s="1646"/>
      <c r="O16" s="1646"/>
      <c r="P16" s="1662"/>
    </row>
    <row r="17" spans="1:16" ht="12.75" customHeight="1">
      <c r="A17" s="2084"/>
      <c r="B17" s="2085"/>
      <c r="C17" s="2132" t="s">
        <v>303</v>
      </c>
      <c r="D17" s="1647" t="s">
        <v>1409</v>
      </c>
      <c r="E17" s="1647" t="s">
        <v>727</v>
      </c>
      <c r="F17" s="1647" t="s">
        <v>303</v>
      </c>
      <c r="G17" s="1647" t="s">
        <v>1409</v>
      </c>
      <c r="H17" s="1647" t="s">
        <v>727</v>
      </c>
      <c r="I17" s="1647" t="s">
        <v>303</v>
      </c>
      <c r="J17" s="1647" t="s">
        <v>1409</v>
      </c>
      <c r="K17" s="1647" t="s">
        <v>727</v>
      </c>
      <c r="L17" s="1663"/>
      <c r="M17" s="1647" t="s">
        <v>303</v>
      </c>
      <c r="N17" s="1647" t="s">
        <v>1409</v>
      </c>
      <c r="O17" s="1647" t="s">
        <v>727</v>
      </c>
      <c r="P17" s="1663"/>
    </row>
    <row r="18" spans="1:16" ht="12.75" customHeight="1">
      <c r="A18" s="2086"/>
      <c r="B18" s="2087"/>
      <c r="C18" s="2136" t="s">
        <v>1400</v>
      </c>
      <c r="D18" s="1665" t="s">
        <v>1400</v>
      </c>
      <c r="E18" s="1665"/>
      <c r="F18" s="1665" t="s">
        <v>1400</v>
      </c>
      <c r="G18" s="1665" t="s">
        <v>1400</v>
      </c>
      <c r="H18" s="1665"/>
      <c r="I18" s="1665" t="s">
        <v>1400</v>
      </c>
      <c r="J18" s="1665" t="s">
        <v>1400</v>
      </c>
      <c r="K18" s="1665"/>
      <c r="L18" s="1666"/>
      <c r="M18" s="1665" t="s">
        <v>1400</v>
      </c>
      <c r="N18" s="1665" t="s">
        <v>1400</v>
      </c>
      <c r="O18" s="1665"/>
      <c r="P18" s="1666"/>
    </row>
    <row r="19" spans="1:16" ht="12.75" customHeight="1">
      <c r="A19" s="2082"/>
      <c r="B19" s="2083" t="s">
        <v>661</v>
      </c>
      <c r="C19" s="2130"/>
      <c r="D19" s="1659"/>
      <c r="E19" s="1659"/>
      <c r="F19" s="1659"/>
      <c r="G19" s="1659"/>
      <c r="H19" s="1659"/>
      <c r="I19" s="1659"/>
      <c r="J19" s="1659"/>
      <c r="K19" s="1659"/>
      <c r="L19" s="1680"/>
      <c r="M19" s="1643"/>
      <c r="N19" s="1643"/>
      <c r="O19" s="1659"/>
      <c r="P19" s="1680"/>
    </row>
    <row r="20" spans="1:16" ht="12.75" customHeight="1">
      <c r="A20" s="2084"/>
      <c r="B20" s="2085" t="s">
        <v>644</v>
      </c>
      <c r="C20" s="2093"/>
      <c r="D20" s="1643"/>
      <c r="E20" s="1643"/>
      <c r="F20" s="1643"/>
      <c r="G20" s="1643"/>
      <c r="H20" s="1643"/>
      <c r="I20" s="1643"/>
      <c r="J20" s="1643"/>
      <c r="K20" s="1643"/>
      <c r="L20" s="1663"/>
      <c r="M20" s="1643"/>
      <c r="N20" s="1643"/>
      <c r="O20" s="1643"/>
      <c r="P20" s="1663"/>
    </row>
    <row r="21" spans="1:16" ht="12.75" customHeight="1">
      <c r="A21" s="2088"/>
      <c r="B21" s="2089" t="s">
        <v>698</v>
      </c>
      <c r="C21" s="2134">
        <v>1600</v>
      </c>
      <c r="D21" s="1649">
        <v>1399</v>
      </c>
      <c r="E21" s="1654">
        <v>14.367405289492494</v>
      </c>
      <c r="F21" s="1648" t="s">
        <v>1351</v>
      </c>
      <c r="G21" s="1649" t="s">
        <v>1351</v>
      </c>
      <c r="H21" s="1654" t="s">
        <v>304</v>
      </c>
      <c r="I21" s="1648">
        <v>1600</v>
      </c>
      <c r="J21" s="1649">
        <v>1399</v>
      </c>
      <c r="K21" s="1654">
        <v>14.367405289492494</v>
      </c>
      <c r="L21" s="1682"/>
      <c r="M21" s="1648">
        <v>160</v>
      </c>
      <c r="N21" s="1649">
        <v>140</v>
      </c>
      <c r="O21" s="1654">
        <v>14.285714285714285</v>
      </c>
      <c r="P21" s="1682"/>
    </row>
    <row r="22" spans="1:16" ht="12.75" customHeight="1">
      <c r="A22" s="2088"/>
      <c r="B22" s="2089" t="s">
        <v>645</v>
      </c>
      <c r="C22" s="2134">
        <v>703</v>
      </c>
      <c r="D22" s="1649">
        <v>842</v>
      </c>
      <c r="E22" s="1654">
        <v>-16.5083135391924</v>
      </c>
      <c r="F22" s="1648" t="s">
        <v>1351</v>
      </c>
      <c r="G22" s="1649" t="s">
        <v>1351</v>
      </c>
      <c r="H22" s="1654" t="s">
        <v>304</v>
      </c>
      <c r="I22" s="1648">
        <v>703</v>
      </c>
      <c r="J22" s="1649">
        <v>842</v>
      </c>
      <c r="K22" s="1654">
        <v>-16.5083135391924</v>
      </c>
      <c r="L22" s="1682"/>
      <c r="M22" s="1648">
        <v>70</v>
      </c>
      <c r="N22" s="1649">
        <v>84</v>
      </c>
      <c r="O22" s="1654">
        <v>-16.666666666666664</v>
      </c>
      <c r="P22" s="1682"/>
    </row>
    <row r="23" spans="1:16" ht="12.75" customHeight="1">
      <c r="A23" s="2088"/>
      <c r="B23" s="2089" t="s">
        <v>646</v>
      </c>
      <c r="C23" s="2137">
        <v>497</v>
      </c>
      <c r="D23" s="1697">
        <v>555</v>
      </c>
      <c r="E23" s="1698">
        <v>-10.45045045045045</v>
      </c>
      <c r="F23" s="1696" t="s">
        <v>1351</v>
      </c>
      <c r="G23" s="1697" t="s">
        <v>1351</v>
      </c>
      <c r="H23" s="1698" t="s">
        <v>304</v>
      </c>
      <c r="I23" s="1696">
        <v>497</v>
      </c>
      <c r="J23" s="1697">
        <v>555</v>
      </c>
      <c r="K23" s="1698">
        <v>-10.45045045045045</v>
      </c>
      <c r="L23" s="1699"/>
      <c r="M23" s="1696">
        <v>50</v>
      </c>
      <c r="N23" s="1697">
        <v>56</v>
      </c>
      <c r="O23" s="1698">
        <v>-10.714285714285714</v>
      </c>
      <c r="P23" s="1682"/>
    </row>
    <row r="24" spans="1:16" ht="12.75" customHeight="1">
      <c r="A24" s="2090"/>
      <c r="B24" s="2091" t="s">
        <v>647</v>
      </c>
      <c r="C24" s="2135">
        <v>2800</v>
      </c>
      <c r="D24" s="1653">
        <v>2796</v>
      </c>
      <c r="E24" s="1650">
        <v>0.14306151645207438</v>
      </c>
      <c r="F24" s="1652" t="s">
        <v>1351</v>
      </c>
      <c r="G24" s="1653" t="s">
        <v>1351</v>
      </c>
      <c r="H24" s="1650" t="s">
        <v>304</v>
      </c>
      <c r="I24" s="1652">
        <v>2800</v>
      </c>
      <c r="J24" s="1653">
        <v>2796</v>
      </c>
      <c r="K24" s="1650">
        <v>0.14306151645207438</v>
      </c>
      <c r="L24" s="1678"/>
      <c r="M24" s="1652">
        <v>280</v>
      </c>
      <c r="N24" s="1653">
        <v>280</v>
      </c>
      <c r="O24" s="1650">
        <v>0</v>
      </c>
      <c r="P24" s="1679"/>
    </row>
    <row r="25" spans="1:16" ht="12.75" customHeight="1">
      <c r="A25" s="2084"/>
      <c r="B25" s="2085"/>
      <c r="C25" s="2093"/>
      <c r="D25" s="1643"/>
      <c r="E25" s="1643"/>
      <c r="F25" s="1643"/>
      <c r="G25" s="1643"/>
      <c r="H25" s="1643"/>
      <c r="I25" s="1643"/>
      <c r="J25" s="1643"/>
      <c r="K25" s="1643"/>
      <c r="L25" s="1663"/>
      <c r="M25" s="1643"/>
      <c r="N25" s="1643"/>
      <c r="O25" s="1643"/>
      <c r="P25" s="1663"/>
    </row>
    <row r="26" spans="1:16" ht="12.75" customHeight="1">
      <c r="A26" s="2088"/>
      <c r="B26" s="2089" t="s">
        <v>275</v>
      </c>
      <c r="C26" s="2134">
        <v>75</v>
      </c>
      <c r="D26" s="1649">
        <v>34</v>
      </c>
      <c r="E26" s="1654">
        <v>120.58823529411764</v>
      </c>
      <c r="F26" s="1648" t="s">
        <v>1351</v>
      </c>
      <c r="G26" s="1649" t="s">
        <v>1351</v>
      </c>
      <c r="H26" s="1654" t="s">
        <v>304</v>
      </c>
      <c r="I26" s="1648">
        <v>75</v>
      </c>
      <c r="J26" s="1649">
        <v>34</v>
      </c>
      <c r="K26" s="1654">
        <v>120.58823529411764</v>
      </c>
      <c r="L26" s="1682"/>
      <c r="M26" s="1648">
        <v>8</v>
      </c>
      <c r="N26" s="1649">
        <v>3</v>
      </c>
      <c r="O26" s="1654">
        <v>166.66666666666669</v>
      </c>
      <c r="P26" s="1682"/>
    </row>
    <row r="27" spans="1:16" ht="12.75" customHeight="1">
      <c r="A27" s="2088"/>
      <c r="B27" s="2089" t="s">
        <v>648</v>
      </c>
      <c r="C27" s="2134">
        <v>242</v>
      </c>
      <c r="D27" s="1649">
        <v>156</v>
      </c>
      <c r="E27" s="1654">
        <v>55.12820512820513</v>
      </c>
      <c r="F27" s="1648" t="s">
        <v>1351</v>
      </c>
      <c r="G27" s="1649" t="s">
        <v>1351</v>
      </c>
      <c r="H27" s="1654" t="s">
        <v>304</v>
      </c>
      <c r="I27" s="1648">
        <v>242</v>
      </c>
      <c r="J27" s="1649">
        <v>156</v>
      </c>
      <c r="K27" s="1654">
        <v>55.12820512820513</v>
      </c>
      <c r="L27" s="1682"/>
      <c r="M27" s="1648">
        <v>24</v>
      </c>
      <c r="N27" s="1649">
        <v>16</v>
      </c>
      <c r="O27" s="1654">
        <v>50</v>
      </c>
      <c r="P27" s="1682"/>
    </row>
    <row r="28" spans="1:16" ht="12.75" customHeight="1">
      <c r="A28" s="2088"/>
      <c r="B28" s="2089" t="s">
        <v>830</v>
      </c>
      <c r="C28" s="2134">
        <v>115</v>
      </c>
      <c r="D28" s="1649">
        <v>38</v>
      </c>
      <c r="E28" s="1654">
        <v>202.6315789473684</v>
      </c>
      <c r="F28" s="1648">
        <v>3</v>
      </c>
      <c r="G28" s="1649">
        <v>1</v>
      </c>
      <c r="H28" s="1654">
        <v>200</v>
      </c>
      <c r="I28" s="1648">
        <v>118</v>
      </c>
      <c r="J28" s="1649">
        <v>39</v>
      </c>
      <c r="K28" s="1654">
        <v>202.56410256410254</v>
      </c>
      <c r="L28" s="1682"/>
      <c r="M28" s="1648">
        <v>14</v>
      </c>
      <c r="N28" s="1649">
        <v>5</v>
      </c>
      <c r="O28" s="1654">
        <v>200</v>
      </c>
      <c r="P28" s="1682"/>
    </row>
    <row r="29" spans="1:16" ht="12.75" customHeight="1">
      <c r="A29" s="2088"/>
      <c r="B29" s="2089" t="s">
        <v>1354</v>
      </c>
      <c r="C29" s="2134">
        <v>221</v>
      </c>
      <c r="D29" s="1649">
        <v>283</v>
      </c>
      <c r="E29" s="1654">
        <v>-21.908127208480565</v>
      </c>
      <c r="F29" s="1648">
        <v>88</v>
      </c>
      <c r="G29" s="1649">
        <v>84</v>
      </c>
      <c r="H29" s="1654">
        <v>4.761904761904762</v>
      </c>
      <c r="I29" s="1648">
        <v>309</v>
      </c>
      <c r="J29" s="1649">
        <v>367</v>
      </c>
      <c r="K29" s="1654">
        <v>-15.803814713896458</v>
      </c>
      <c r="L29" s="1682"/>
      <c r="M29" s="1648">
        <v>110</v>
      </c>
      <c r="N29" s="1649">
        <v>112</v>
      </c>
      <c r="O29" s="1654">
        <v>-1.7857142857142856</v>
      </c>
      <c r="P29" s="1682"/>
    </row>
    <row r="30" spans="1:16" ht="12.75" customHeight="1">
      <c r="A30" s="2088"/>
      <c r="B30" s="2089" t="s">
        <v>699</v>
      </c>
      <c r="C30" s="2134">
        <v>109</v>
      </c>
      <c r="D30" s="1649">
        <v>243</v>
      </c>
      <c r="E30" s="1654">
        <v>-55.144032921810705</v>
      </c>
      <c r="F30" s="1648">
        <v>0</v>
      </c>
      <c r="G30" s="1649">
        <v>0</v>
      </c>
      <c r="H30" s="1654" t="s">
        <v>304</v>
      </c>
      <c r="I30" s="1648">
        <v>109</v>
      </c>
      <c r="J30" s="1649">
        <v>243</v>
      </c>
      <c r="K30" s="1654">
        <v>-55.144032921810705</v>
      </c>
      <c r="L30" s="1682"/>
      <c r="M30" s="1648">
        <v>11</v>
      </c>
      <c r="N30" s="1649">
        <v>24</v>
      </c>
      <c r="O30" s="1654">
        <v>-54.166666666666664</v>
      </c>
      <c r="P30" s="1682"/>
    </row>
    <row r="31" spans="1:16" ht="12.75" customHeight="1">
      <c r="A31" s="2088"/>
      <c r="B31" s="2089" t="s">
        <v>700</v>
      </c>
      <c r="C31" s="2134">
        <v>869</v>
      </c>
      <c r="D31" s="1649">
        <v>297</v>
      </c>
      <c r="E31" s="1654">
        <v>192.59259259259258</v>
      </c>
      <c r="F31" s="1648">
        <v>0</v>
      </c>
      <c r="G31" s="1649">
        <v>0</v>
      </c>
      <c r="H31" s="1654" t="s">
        <v>304</v>
      </c>
      <c r="I31" s="1648">
        <v>869</v>
      </c>
      <c r="J31" s="1649">
        <v>297</v>
      </c>
      <c r="K31" s="1654">
        <v>192.59259259259258</v>
      </c>
      <c r="L31" s="1682"/>
      <c r="M31" s="1648">
        <v>87</v>
      </c>
      <c r="N31" s="1649">
        <v>30</v>
      </c>
      <c r="O31" s="1654">
        <v>190</v>
      </c>
      <c r="P31" s="1682"/>
    </row>
    <row r="32" spans="1:16" ht="12.75" customHeight="1">
      <c r="A32" s="2088"/>
      <c r="B32" s="2089" t="s">
        <v>649</v>
      </c>
      <c r="C32" s="2134">
        <v>0</v>
      </c>
      <c r="D32" s="1649">
        <v>0</v>
      </c>
      <c r="E32" s="1654" t="s">
        <v>304</v>
      </c>
      <c r="F32" s="1648">
        <v>6</v>
      </c>
      <c r="G32" s="1649">
        <v>5</v>
      </c>
      <c r="H32" s="1654">
        <v>20</v>
      </c>
      <c r="I32" s="1648">
        <v>6</v>
      </c>
      <c r="J32" s="1649">
        <v>5</v>
      </c>
      <c r="K32" s="1654">
        <v>20</v>
      </c>
      <c r="L32" s="1682"/>
      <c r="M32" s="1648">
        <v>6</v>
      </c>
      <c r="N32" s="1649">
        <v>5</v>
      </c>
      <c r="O32" s="1654">
        <v>20</v>
      </c>
      <c r="P32" s="1682"/>
    </row>
    <row r="33" spans="1:16" ht="12.75" customHeight="1">
      <c r="A33" s="2088"/>
      <c r="B33" s="2089" t="s">
        <v>650</v>
      </c>
      <c r="C33" s="2134">
        <v>551</v>
      </c>
      <c r="D33" s="1649">
        <v>434</v>
      </c>
      <c r="E33" s="1654">
        <v>26.95852534562212</v>
      </c>
      <c r="F33" s="1648">
        <v>4</v>
      </c>
      <c r="G33" s="1649">
        <v>4</v>
      </c>
      <c r="H33" s="1654">
        <v>0</v>
      </c>
      <c r="I33" s="1648">
        <v>555</v>
      </c>
      <c r="J33" s="1649">
        <v>438</v>
      </c>
      <c r="K33" s="1654">
        <v>26.71232876712329</v>
      </c>
      <c r="L33" s="1682"/>
      <c r="M33" s="1648">
        <v>59</v>
      </c>
      <c r="N33" s="1649">
        <v>47</v>
      </c>
      <c r="O33" s="1654">
        <v>25.53191489361702</v>
      </c>
      <c r="P33" s="1682"/>
    </row>
    <row r="34" spans="1:16" ht="12.75" customHeight="1">
      <c r="A34" s="2088"/>
      <c r="B34" s="2089" t="s">
        <v>276</v>
      </c>
      <c r="C34" s="2134" t="s">
        <v>1351</v>
      </c>
      <c r="D34" s="1649" t="s">
        <v>1351</v>
      </c>
      <c r="E34" s="1654" t="s">
        <v>304</v>
      </c>
      <c r="F34" s="1648">
        <v>16</v>
      </c>
      <c r="G34" s="1649">
        <v>13</v>
      </c>
      <c r="H34" s="1654">
        <v>23.076923076923077</v>
      </c>
      <c r="I34" s="1648">
        <v>16</v>
      </c>
      <c r="J34" s="1649">
        <v>13</v>
      </c>
      <c r="K34" s="1654">
        <v>23.076923076923077</v>
      </c>
      <c r="L34" s="1682"/>
      <c r="M34" s="1648">
        <v>16</v>
      </c>
      <c r="N34" s="1649">
        <v>13</v>
      </c>
      <c r="O34" s="1654">
        <v>23.076923076923077</v>
      </c>
      <c r="P34" s="1682"/>
    </row>
    <row r="35" spans="1:16" ht="12.75" customHeight="1">
      <c r="A35" s="2084"/>
      <c r="B35" s="2085" t="s">
        <v>701</v>
      </c>
      <c r="C35" s="2138">
        <v>4982</v>
      </c>
      <c r="D35" s="1693">
        <v>4281</v>
      </c>
      <c r="E35" s="1671">
        <v>16.374678813361363</v>
      </c>
      <c r="F35" s="1692">
        <v>117</v>
      </c>
      <c r="G35" s="1693">
        <v>107</v>
      </c>
      <c r="H35" s="1671">
        <v>9.345794392523365</v>
      </c>
      <c r="I35" s="1692">
        <v>5099</v>
      </c>
      <c r="J35" s="1693">
        <v>4388</v>
      </c>
      <c r="K35" s="1671">
        <v>16.20328167730173</v>
      </c>
      <c r="L35" s="1672"/>
      <c r="M35" s="1692">
        <v>615</v>
      </c>
      <c r="N35" s="1693">
        <v>535</v>
      </c>
      <c r="O35" s="1671">
        <v>14.953271028037381</v>
      </c>
      <c r="P35" s="1672"/>
    </row>
    <row r="36" spans="1:16" ht="12.75" customHeight="1">
      <c r="A36" s="2084"/>
      <c r="B36" s="2091"/>
      <c r="C36" s="2093"/>
      <c r="D36" s="1643"/>
      <c r="E36" s="1643"/>
      <c r="F36" s="1643"/>
      <c r="G36" s="1643"/>
      <c r="H36" s="1643"/>
      <c r="I36" s="1643"/>
      <c r="J36" s="1643"/>
      <c r="K36" s="1643"/>
      <c r="L36" s="1663"/>
      <c r="M36" s="1643"/>
      <c r="N36" s="1643"/>
      <c r="O36" s="1643"/>
      <c r="P36" s="1663"/>
    </row>
    <row r="37" spans="1:16" ht="12.75" customHeight="1">
      <c r="A37" s="2088"/>
      <c r="B37" s="2089" t="s">
        <v>1354</v>
      </c>
      <c r="C37" s="2134">
        <v>227</v>
      </c>
      <c r="D37" s="1649">
        <v>198</v>
      </c>
      <c r="E37" s="1654">
        <v>14.646464646464647</v>
      </c>
      <c r="F37" s="1648">
        <v>116</v>
      </c>
      <c r="G37" s="1649">
        <v>115</v>
      </c>
      <c r="H37" s="1654">
        <v>0.8695652173913043</v>
      </c>
      <c r="I37" s="1648">
        <v>343</v>
      </c>
      <c r="J37" s="1649">
        <v>313</v>
      </c>
      <c r="K37" s="1654">
        <v>9.584664536741213</v>
      </c>
      <c r="L37" s="1682"/>
      <c r="M37" s="1648">
        <v>139</v>
      </c>
      <c r="N37" s="1649">
        <v>135</v>
      </c>
      <c r="O37" s="1654">
        <v>2.9629629629629632</v>
      </c>
      <c r="P37" s="1682"/>
    </row>
    <row r="38" spans="1:16" ht="12.75" customHeight="1">
      <c r="A38" s="2088"/>
      <c r="B38" s="2089" t="s">
        <v>651</v>
      </c>
      <c r="C38" s="2134">
        <v>132</v>
      </c>
      <c r="D38" s="1649">
        <v>190</v>
      </c>
      <c r="E38" s="1654">
        <v>-30.526315789473685</v>
      </c>
      <c r="F38" s="1648">
        <v>21</v>
      </c>
      <c r="G38" s="1649">
        <v>25</v>
      </c>
      <c r="H38" s="1654">
        <v>-16</v>
      </c>
      <c r="I38" s="1648">
        <v>153</v>
      </c>
      <c r="J38" s="1649">
        <v>215</v>
      </c>
      <c r="K38" s="1654">
        <v>-28.837209302325583</v>
      </c>
      <c r="L38" s="1682"/>
      <c r="M38" s="1648">
        <v>34</v>
      </c>
      <c r="N38" s="1649">
        <v>44</v>
      </c>
      <c r="O38" s="1654">
        <v>-22.727272727272727</v>
      </c>
      <c r="P38" s="1682"/>
    </row>
    <row r="39" spans="1:16" ht="12.75" customHeight="1">
      <c r="A39" s="2088"/>
      <c r="B39" s="2089" t="s">
        <v>1353</v>
      </c>
      <c r="C39" s="2134">
        <v>153</v>
      </c>
      <c r="D39" s="1649">
        <v>143</v>
      </c>
      <c r="E39" s="1654">
        <v>6.993006993006993</v>
      </c>
      <c r="F39" s="1648" t="s">
        <v>1351</v>
      </c>
      <c r="G39" s="1649" t="s">
        <v>1351</v>
      </c>
      <c r="H39" s="1654" t="s">
        <v>304</v>
      </c>
      <c r="I39" s="1648">
        <v>153</v>
      </c>
      <c r="J39" s="1649">
        <v>143</v>
      </c>
      <c r="K39" s="1654">
        <v>6.993006993006993</v>
      </c>
      <c r="L39" s="1682"/>
      <c r="M39" s="1648">
        <v>15</v>
      </c>
      <c r="N39" s="1649">
        <v>14</v>
      </c>
      <c r="O39" s="1654">
        <v>7.142857142857142</v>
      </c>
      <c r="P39" s="1682"/>
    </row>
    <row r="40" spans="1:16" ht="12.75" customHeight="1">
      <c r="A40" s="2084"/>
      <c r="B40" s="2085" t="s">
        <v>652</v>
      </c>
      <c r="C40" s="2138">
        <v>512</v>
      </c>
      <c r="D40" s="1693">
        <v>531</v>
      </c>
      <c r="E40" s="1671">
        <v>-3.5781544256120528</v>
      </c>
      <c r="F40" s="1692">
        <v>137</v>
      </c>
      <c r="G40" s="1693">
        <v>140</v>
      </c>
      <c r="H40" s="1671">
        <v>-2.142857142857143</v>
      </c>
      <c r="I40" s="1692">
        <v>649</v>
      </c>
      <c r="J40" s="1693">
        <v>671</v>
      </c>
      <c r="K40" s="1671">
        <v>-3.278688524590164</v>
      </c>
      <c r="L40" s="1672"/>
      <c r="M40" s="1692">
        <v>188</v>
      </c>
      <c r="N40" s="1693">
        <v>193</v>
      </c>
      <c r="O40" s="1671">
        <v>-2.5906735751295336</v>
      </c>
      <c r="P40" s="1672"/>
    </row>
    <row r="41" spans="1:16" ht="12.75" customHeight="1">
      <c r="A41" s="2088"/>
      <c r="B41" s="2091"/>
      <c r="C41" s="2081"/>
      <c r="D41" s="1655"/>
      <c r="E41" s="1655"/>
      <c r="F41" s="1644"/>
      <c r="G41" s="1655"/>
      <c r="H41" s="1655"/>
      <c r="I41" s="1644"/>
      <c r="J41" s="1655"/>
      <c r="K41" s="1655"/>
      <c r="L41" s="1682"/>
      <c r="M41" s="1644"/>
      <c r="N41" s="1655"/>
      <c r="O41" s="1655"/>
      <c r="P41" s="1682"/>
    </row>
    <row r="42" spans="1:16" ht="12.75" customHeight="1">
      <c r="A42" s="2084"/>
      <c r="B42" s="2085" t="s">
        <v>702</v>
      </c>
      <c r="C42" s="2138">
        <v>5494</v>
      </c>
      <c r="D42" s="1693">
        <v>4812</v>
      </c>
      <c r="E42" s="1671">
        <v>14.172901080631753</v>
      </c>
      <c r="F42" s="1692">
        <v>254</v>
      </c>
      <c r="G42" s="1693">
        <v>247</v>
      </c>
      <c r="H42" s="1671">
        <v>2.834008097165992</v>
      </c>
      <c r="I42" s="1692">
        <v>5748</v>
      </c>
      <c r="J42" s="1693">
        <v>5059</v>
      </c>
      <c r="K42" s="1671">
        <v>13.619292350266852</v>
      </c>
      <c r="L42" s="1672"/>
      <c r="M42" s="1692">
        <v>803</v>
      </c>
      <c r="N42" s="1693">
        <v>728</v>
      </c>
      <c r="O42" s="1671">
        <v>10.302197802197801</v>
      </c>
      <c r="P42" s="1684"/>
    </row>
    <row r="43" spans="1:16" ht="12.75" customHeight="1">
      <c r="A43" s="2084"/>
      <c r="B43" s="2091"/>
      <c r="C43" s="2093"/>
      <c r="D43" s="1643"/>
      <c r="E43" s="1643"/>
      <c r="F43" s="1643"/>
      <c r="G43" s="1643"/>
      <c r="H43" s="1643"/>
      <c r="I43" s="1643"/>
      <c r="J43" s="1643"/>
      <c r="K43" s="1643"/>
      <c r="L43" s="1663"/>
      <c r="M43" s="1643"/>
      <c r="N43" s="1643"/>
      <c r="O43" s="1643"/>
      <c r="P43" s="1663"/>
    </row>
    <row r="44" spans="1:16" ht="12.75" customHeight="1">
      <c r="A44" s="2088"/>
      <c r="B44" s="2089" t="s">
        <v>653</v>
      </c>
      <c r="C44" s="2134">
        <v>1417</v>
      </c>
      <c r="D44" s="1649">
        <v>1799</v>
      </c>
      <c r="E44" s="1654">
        <v>-21.23401889938855</v>
      </c>
      <c r="F44" s="1648" t="s">
        <v>1351</v>
      </c>
      <c r="G44" s="1649" t="s">
        <v>1351</v>
      </c>
      <c r="H44" s="1654" t="s">
        <v>304</v>
      </c>
      <c r="I44" s="1648">
        <v>1417</v>
      </c>
      <c r="J44" s="1649">
        <v>1799</v>
      </c>
      <c r="K44" s="1654">
        <v>-21.23401889938855</v>
      </c>
      <c r="L44" s="1682"/>
      <c r="M44" s="1648">
        <v>142</v>
      </c>
      <c r="N44" s="1649">
        <v>180</v>
      </c>
      <c r="O44" s="1654">
        <v>-21.11111111111111</v>
      </c>
      <c r="P44" s="1682"/>
    </row>
    <row r="45" spans="1:16" ht="12.75" customHeight="1">
      <c r="A45" s="2088"/>
      <c r="B45" s="2089"/>
      <c r="C45" s="2081"/>
      <c r="D45" s="1655"/>
      <c r="E45" s="1655"/>
      <c r="F45" s="1644"/>
      <c r="G45" s="1655"/>
      <c r="H45" s="1655"/>
      <c r="I45" s="1644"/>
      <c r="J45" s="1655"/>
      <c r="K45" s="1655"/>
      <c r="L45" s="1682"/>
      <c r="M45" s="1644"/>
      <c r="N45" s="1655"/>
      <c r="O45" s="1655"/>
      <c r="P45" s="1682"/>
    </row>
    <row r="46" spans="1:16" ht="12.75" customHeight="1">
      <c r="A46" s="2088"/>
      <c r="B46" s="2089" t="s">
        <v>703</v>
      </c>
      <c r="C46" s="2134">
        <v>18</v>
      </c>
      <c r="D46" s="1649">
        <v>21</v>
      </c>
      <c r="E46" s="1654">
        <v>-14.285714285714285</v>
      </c>
      <c r="F46" s="1648">
        <v>0</v>
      </c>
      <c r="G46" s="1649">
        <v>0</v>
      </c>
      <c r="H46" s="1654" t="s">
        <v>304</v>
      </c>
      <c r="I46" s="1648">
        <v>18</v>
      </c>
      <c r="J46" s="1649">
        <v>21</v>
      </c>
      <c r="K46" s="1654">
        <v>-14.285714285714285</v>
      </c>
      <c r="L46" s="1682"/>
      <c r="M46" s="1648">
        <v>2</v>
      </c>
      <c r="N46" s="1649">
        <v>2</v>
      </c>
      <c r="O46" s="1654">
        <v>0</v>
      </c>
      <c r="P46" s="1682"/>
    </row>
    <row r="47" spans="1:16" ht="12.75" customHeight="1">
      <c r="A47" s="2088"/>
      <c r="B47" s="2089"/>
      <c r="C47" s="2081"/>
      <c r="D47" s="1655"/>
      <c r="E47" s="1655"/>
      <c r="F47" s="1644"/>
      <c r="G47" s="1655"/>
      <c r="H47" s="1655"/>
      <c r="I47" s="1644"/>
      <c r="J47" s="1655"/>
      <c r="K47" s="1655"/>
      <c r="L47" s="1682"/>
      <c r="M47" s="1644"/>
      <c r="N47" s="1655"/>
      <c r="O47" s="1655"/>
      <c r="P47" s="1682"/>
    </row>
    <row r="48" spans="1:16" ht="12.75" customHeight="1">
      <c r="A48" s="2084"/>
      <c r="B48" s="2085" t="s">
        <v>1355</v>
      </c>
      <c r="C48" s="2138">
        <v>6929</v>
      </c>
      <c r="D48" s="1693">
        <v>6632</v>
      </c>
      <c r="E48" s="1671">
        <v>4.478287092882992</v>
      </c>
      <c r="F48" s="1692">
        <v>254</v>
      </c>
      <c r="G48" s="1693">
        <v>247</v>
      </c>
      <c r="H48" s="1671">
        <v>2.834008097165992</v>
      </c>
      <c r="I48" s="1692">
        <v>7183</v>
      </c>
      <c r="J48" s="1693">
        <v>6879</v>
      </c>
      <c r="K48" s="1671">
        <v>4.419246983573194</v>
      </c>
      <c r="L48" s="1672"/>
      <c r="M48" s="1692">
        <v>947</v>
      </c>
      <c r="N48" s="1693">
        <v>910</v>
      </c>
      <c r="O48" s="1671">
        <v>4.065934065934066</v>
      </c>
      <c r="P48" s="1684"/>
    </row>
    <row r="49" spans="1:16" ht="12.75" customHeight="1">
      <c r="A49" s="2084"/>
      <c r="B49" s="2091"/>
      <c r="C49" s="2093"/>
      <c r="D49" s="1643"/>
      <c r="E49" s="1643"/>
      <c r="F49" s="1643"/>
      <c r="G49" s="1643"/>
      <c r="H49" s="1643"/>
      <c r="I49" s="1643"/>
      <c r="J49" s="1643"/>
      <c r="K49" s="1643"/>
      <c r="L49" s="1663"/>
      <c r="M49" s="1643"/>
      <c r="N49" s="1643"/>
      <c r="O49" s="1643"/>
      <c r="P49" s="1663"/>
    </row>
    <row r="50" spans="1:16" ht="12.75" customHeight="1">
      <c r="A50" s="2084"/>
      <c r="B50" s="2085" t="s">
        <v>654</v>
      </c>
      <c r="C50" s="2085"/>
      <c r="D50" s="1645"/>
      <c r="E50" s="1645"/>
      <c r="F50" s="1645"/>
      <c r="G50" s="1645"/>
      <c r="H50" s="1645"/>
      <c r="I50" s="1645"/>
      <c r="J50" s="1645"/>
      <c r="K50" s="1645"/>
      <c r="L50" s="1685"/>
      <c r="M50" s="1645"/>
      <c r="N50" s="1645"/>
      <c r="O50" s="1645"/>
      <c r="P50" s="1685"/>
    </row>
    <row r="51" spans="1:16" ht="12.75" customHeight="1">
      <c r="A51" s="2088"/>
      <c r="B51" s="2089" t="s">
        <v>655</v>
      </c>
      <c r="C51" s="2134">
        <v>2352</v>
      </c>
      <c r="D51" s="1649">
        <v>2385</v>
      </c>
      <c r="E51" s="1654">
        <v>-1.3836477987421385</v>
      </c>
      <c r="F51" s="1648">
        <v>215</v>
      </c>
      <c r="G51" s="1649">
        <v>212</v>
      </c>
      <c r="H51" s="1654">
        <v>1.4150943396226416</v>
      </c>
      <c r="I51" s="1648">
        <v>2567</v>
      </c>
      <c r="J51" s="1649">
        <v>2597</v>
      </c>
      <c r="K51" s="1654">
        <v>-1.1551790527531767</v>
      </c>
      <c r="L51" s="1682"/>
      <c r="M51" s="1648">
        <v>450</v>
      </c>
      <c r="N51" s="1649">
        <v>451</v>
      </c>
      <c r="O51" s="1654">
        <v>-0.22172949002217296</v>
      </c>
      <c r="P51" s="1682"/>
    </row>
    <row r="52" spans="1:16" ht="12.75" customHeight="1">
      <c r="A52" s="2088"/>
      <c r="B52" s="2089" t="s">
        <v>656</v>
      </c>
      <c r="C52" s="2134">
        <v>2990</v>
      </c>
      <c r="D52" s="1649">
        <v>2284</v>
      </c>
      <c r="E52" s="1654">
        <v>30.910683012259195</v>
      </c>
      <c r="F52" s="1648">
        <v>39</v>
      </c>
      <c r="G52" s="1649">
        <v>35</v>
      </c>
      <c r="H52" s="1654">
        <v>11.428571428571429</v>
      </c>
      <c r="I52" s="1648">
        <v>3029</v>
      </c>
      <c r="J52" s="1649">
        <v>2319</v>
      </c>
      <c r="K52" s="1654">
        <v>30.61664510564899</v>
      </c>
      <c r="L52" s="1682"/>
      <c r="M52" s="1648">
        <v>338</v>
      </c>
      <c r="N52" s="1649">
        <v>263</v>
      </c>
      <c r="O52" s="1654">
        <v>28.517110266159694</v>
      </c>
      <c r="P52" s="1682"/>
    </row>
    <row r="53" spans="1:16" ht="12.75" customHeight="1">
      <c r="A53" s="2088"/>
      <c r="B53" s="2089" t="s">
        <v>657</v>
      </c>
      <c r="C53" s="2137">
        <v>1434</v>
      </c>
      <c r="D53" s="1697">
        <v>1820</v>
      </c>
      <c r="E53" s="1698">
        <v>-21.208791208791208</v>
      </c>
      <c r="F53" s="1696">
        <v>0</v>
      </c>
      <c r="G53" s="1697">
        <v>0</v>
      </c>
      <c r="H53" s="1698" t="s">
        <v>304</v>
      </c>
      <c r="I53" s="1696">
        <v>1434</v>
      </c>
      <c r="J53" s="1697">
        <v>1820</v>
      </c>
      <c r="K53" s="1698">
        <v>-21.208791208791208</v>
      </c>
      <c r="L53" s="1699"/>
      <c r="M53" s="1696">
        <v>144</v>
      </c>
      <c r="N53" s="1697">
        <v>182</v>
      </c>
      <c r="O53" s="1698">
        <v>-21.428571428571427</v>
      </c>
      <c r="P53" s="1699"/>
    </row>
    <row r="54" spans="1:16" ht="12.75" customHeight="1">
      <c r="A54" s="2090"/>
      <c r="B54" s="2091" t="s">
        <v>1352</v>
      </c>
      <c r="C54" s="2135">
        <v>6776</v>
      </c>
      <c r="D54" s="1653">
        <v>6489</v>
      </c>
      <c r="E54" s="1650">
        <v>4.4228694714131604</v>
      </c>
      <c r="F54" s="1652">
        <v>254</v>
      </c>
      <c r="G54" s="1653">
        <v>247</v>
      </c>
      <c r="H54" s="1650">
        <v>2.834008097165992</v>
      </c>
      <c r="I54" s="1652">
        <v>7030</v>
      </c>
      <c r="J54" s="1653">
        <v>6736</v>
      </c>
      <c r="K54" s="1650">
        <v>4.364608076009501</v>
      </c>
      <c r="L54" s="1678"/>
      <c r="M54" s="1652">
        <v>932</v>
      </c>
      <c r="N54" s="1653">
        <v>896</v>
      </c>
      <c r="O54" s="1650">
        <v>4.017857142857143</v>
      </c>
      <c r="P54" s="1678"/>
    </row>
    <row r="55" spans="1:16" ht="12.75" customHeight="1">
      <c r="A55" s="2088"/>
      <c r="B55" s="2091"/>
      <c r="C55" s="2081"/>
      <c r="D55" s="1655"/>
      <c r="E55" s="1655"/>
      <c r="F55" s="1644"/>
      <c r="G55" s="1655"/>
      <c r="H55" s="1655"/>
      <c r="I55" s="1644"/>
      <c r="J55" s="1655"/>
      <c r="K55" s="1655"/>
      <c r="L55" s="1682"/>
      <c r="M55" s="1644"/>
      <c r="N55" s="1655"/>
      <c r="O55" s="1655"/>
      <c r="P55" s="1682"/>
    </row>
    <row r="56" spans="1:16" ht="12.75" customHeight="1">
      <c r="A56" s="2088"/>
      <c r="B56" s="2089" t="s">
        <v>1353</v>
      </c>
      <c r="C56" s="2134">
        <v>153</v>
      </c>
      <c r="D56" s="1649">
        <v>143</v>
      </c>
      <c r="E56" s="1654">
        <v>6.993006993006993</v>
      </c>
      <c r="F56" s="1648" t="s">
        <v>1351</v>
      </c>
      <c r="G56" s="1649" t="s">
        <v>1351</v>
      </c>
      <c r="H56" s="1654" t="s">
        <v>304</v>
      </c>
      <c r="I56" s="1648">
        <v>153</v>
      </c>
      <c r="J56" s="1649">
        <v>143</v>
      </c>
      <c r="K56" s="1654">
        <v>6.993006993006993</v>
      </c>
      <c r="L56" s="1682"/>
      <c r="M56" s="1648">
        <v>15</v>
      </c>
      <c r="N56" s="1649">
        <v>14</v>
      </c>
      <c r="O56" s="1654">
        <v>7.142857142857142</v>
      </c>
      <c r="P56" s="1689"/>
    </row>
    <row r="57" spans="1:16" ht="12.75" customHeight="1">
      <c r="A57" s="2084"/>
      <c r="B57" s="2085"/>
      <c r="C57" s="2093"/>
      <c r="D57" s="1643"/>
      <c r="E57" s="1643"/>
      <c r="F57" s="1643"/>
      <c r="G57" s="1643"/>
      <c r="H57" s="1643"/>
      <c r="I57" s="1643"/>
      <c r="J57" s="1643"/>
      <c r="K57" s="1643"/>
      <c r="L57" s="1663"/>
      <c r="M57" s="1643"/>
      <c r="N57" s="1643"/>
      <c r="O57" s="1643"/>
      <c r="P57" s="1663"/>
    </row>
    <row r="58" spans="1:16" ht="12.75" customHeight="1">
      <c r="A58" s="2084"/>
      <c r="B58" s="2085" t="s">
        <v>1355</v>
      </c>
      <c r="C58" s="2138">
        <v>6929</v>
      </c>
      <c r="D58" s="1693">
        <v>6632</v>
      </c>
      <c r="E58" s="1671">
        <v>4.478287092882992</v>
      </c>
      <c r="F58" s="1692">
        <v>254</v>
      </c>
      <c r="G58" s="1693">
        <v>247</v>
      </c>
      <c r="H58" s="1671">
        <v>2.834008097165992</v>
      </c>
      <c r="I58" s="1692">
        <v>7183</v>
      </c>
      <c r="J58" s="1693">
        <v>6879</v>
      </c>
      <c r="K58" s="1671">
        <v>4.419246983573194</v>
      </c>
      <c r="L58" s="1672"/>
      <c r="M58" s="1692">
        <v>947</v>
      </c>
      <c r="N58" s="1693">
        <v>910</v>
      </c>
      <c r="O58" s="1671">
        <v>4.065934065934066</v>
      </c>
      <c r="P58" s="1684"/>
    </row>
    <row r="59" spans="1:16" ht="12.75" customHeight="1">
      <c r="A59" s="2084"/>
      <c r="B59" s="2091"/>
      <c r="C59" s="2093"/>
      <c r="D59" s="1643"/>
      <c r="E59" s="1643"/>
      <c r="F59" s="1643"/>
      <c r="G59" s="1643"/>
      <c r="H59" s="1643"/>
      <c r="I59" s="1643"/>
      <c r="J59" s="1643"/>
      <c r="K59" s="1643"/>
      <c r="L59" s="1663"/>
      <c r="M59" s="1643"/>
      <c r="N59" s="1643"/>
      <c r="O59" s="1643"/>
      <c r="P59" s="1663"/>
    </row>
    <row r="60" spans="1:16" ht="12.75" customHeight="1">
      <c r="A60" s="2084"/>
      <c r="B60" s="2085" t="s">
        <v>277</v>
      </c>
      <c r="C60" s="2085"/>
      <c r="D60" s="1645"/>
      <c r="E60" s="1645"/>
      <c r="F60" s="1645"/>
      <c r="G60" s="1645"/>
      <c r="H60" s="1645"/>
      <c r="I60" s="1645"/>
      <c r="J60" s="1645"/>
      <c r="K60" s="1645"/>
      <c r="L60" s="1685"/>
      <c r="M60" s="1645"/>
      <c r="N60" s="1645"/>
      <c r="O60" s="1645"/>
      <c r="P60" s="1685"/>
    </row>
    <row r="61" spans="1:16" ht="12.75" customHeight="1">
      <c r="A61" s="2088"/>
      <c r="B61" s="2089" t="s">
        <v>1356</v>
      </c>
      <c r="C61" s="2134">
        <v>1724</v>
      </c>
      <c r="D61" s="1649">
        <v>573</v>
      </c>
      <c r="E61" s="1654">
        <v>200.87260034904014</v>
      </c>
      <c r="F61" s="1648" t="s">
        <v>1351</v>
      </c>
      <c r="G61" s="1649" t="s">
        <v>1351</v>
      </c>
      <c r="H61" s="1654" t="s">
        <v>304</v>
      </c>
      <c r="I61" s="1648">
        <v>1724</v>
      </c>
      <c r="J61" s="1649">
        <v>573</v>
      </c>
      <c r="K61" s="1654">
        <v>200.87260034904014</v>
      </c>
      <c r="L61" s="1682"/>
      <c r="M61" s="1648">
        <v>172</v>
      </c>
      <c r="N61" s="1649">
        <v>57</v>
      </c>
      <c r="O61" s="1654">
        <v>201.75438596491227</v>
      </c>
      <c r="P61" s="1682"/>
    </row>
    <row r="62" spans="1:16" ht="12.75" customHeight="1">
      <c r="A62" s="2088"/>
      <c r="B62" s="2089" t="s">
        <v>1357</v>
      </c>
      <c r="C62" s="2134">
        <v>501</v>
      </c>
      <c r="D62" s="1649">
        <v>446</v>
      </c>
      <c r="E62" s="1654">
        <v>12.331838565022421</v>
      </c>
      <c r="F62" s="1648" t="s">
        <v>1351</v>
      </c>
      <c r="G62" s="1649" t="s">
        <v>1351</v>
      </c>
      <c r="H62" s="1654" t="s">
        <v>304</v>
      </c>
      <c r="I62" s="1648">
        <v>501</v>
      </c>
      <c r="J62" s="1649">
        <v>446</v>
      </c>
      <c r="K62" s="1654">
        <v>12.331838565022421</v>
      </c>
      <c r="L62" s="1682"/>
      <c r="M62" s="1648">
        <v>50</v>
      </c>
      <c r="N62" s="1649">
        <v>45</v>
      </c>
      <c r="O62" s="1654">
        <v>11.11111111111111</v>
      </c>
      <c r="P62" s="1682"/>
    </row>
    <row r="63" spans="1:16" ht="12.75" customHeight="1">
      <c r="A63" s="2088"/>
      <c r="B63" s="2089" t="s">
        <v>1358</v>
      </c>
      <c r="C63" s="2134">
        <v>3491</v>
      </c>
      <c r="D63" s="1649">
        <v>4554</v>
      </c>
      <c r="E63" s="1654">
        <v>-23.34211682037769</v>
      </c>
      <c r="F63" s="1648" t="s">
        <v>1351</v>
      </c>
      <c r="G63" s="1649" t="s">
        <v>1351</v>
      </c>
      <c r="H63" s="1654" t="s">
        <v>304</v>
      </c>
      <c r="I63" s="1648">
        <v>3491</v>
      </c>
      <c r="J63" s="1649">
        <v>4554</v>
      </c>
      <c r="K63" s="1654">
        <v>-23.34211682037769</v>
      </c>
      <c r="L63" s="1682"/>
      <c r="M63" s="1648">
        <v>349</v>
      </c>
      <c r="N63" s="1649">
        <v>455</v>
      </c>
      <c r="O63" s="1654">
        <v>-23.296703296703296</v>
      </c>
      <c r="P63" s="1682"/>
    </row>
    <row r="64" spans="1:16" ht="12.75" customHeight="1">
      <c r="A64" s="2088"/>
      <c r="B64" s="2089" t="s">
        <v>1623</v>
      </c>
      <c r="C64" s="2137">
        <v>7</v>
      </c>
      <c r="D64" s="1697">
        <v>7</v>
      </c>
      <c r="E64" s="1698">
        <v>0</v>
      </c>
      <c r="F64" s="1696">
        <v>24</v>
      </c>
      <c r="G64" s="1697">
        <v>19</v>
      </c>
      <c r="H64" s="1698">
        <v>26.31578947368421</v>
      </c>
      <c r="I64" s="1696">
        <v>31</v>
      </c>
      <c r="J64" s="1697">
        <v>26</v>
      </c>
      <c r="K64" s="1698">
        <v>19.230769230769234</v>
      </c>
      <c r="L64" s="1699"/>
      <c r="M64" s="1696">
        <v>25</v>
      </c>
      <c r="N64" s="1697">
        <v>20</v>
      </c>
      <c r="O64" s="1698">
        <v>25</v>
      </c>
      <c r="P64" s="1699"/>
    </row>
    <row r="65" spans="1:16" ht="12.75" customHeight="1">
      <c r="A65" s="2084"/>
      <c r="B65" s="2085" t="s">
        <v>1359</v>
      </c>
      <c r="C65" s="2135">
        <v>5723</v>
      </c>
      <c r="D65" s="1653">
        <v>5580</v>
      </c>
      <c r="E65" s="1650">
        <v>2.5627240143369177</v>
      </c>
      <c r="F65" s="1652">
        <v>24</v>
      </c>
      <c r="G65" s="1652">
        <v>19</v>
      </c>
      <c r="H65" s="1650">
        <v>26.31578947368421</v>
      </c>
      <c r="I65" s="1652">
        <v>5747</v>
      </c>
      <c r="J65" s="1653">
        <v>5599</v>
      </c>
      <c r="K65" s="1650">
        <v>2.643329165922486</v>
      </c>
      <c r="L65" s="1689"/>
      <c r="M65" s="1652">
        <v>596</v>
      </c>
      <c r="N65" s="1653">
        <v>577</v>
      </c>
      <c r="O65" s="1650">
        <v>3.2928942807625647</v>
      </c>
      <c r="P65" s="1689"/>
    </row>
    <row r="66" spans="1:16" ht="12.75" customHeight="1">
      <c r="A66" s="2088"/>
      <c r="B66" s="2089" t="s">
        <v>1360</v>
      </c>
      <c r="C66" s="2134">
        <v>857</v>
      </c>
      <c r="D66" s="1649">
        <v>408</v>
      </c>
      <c r="E66" s="1654">
        <v>110.04901960784315</v>
      </c>
      <c r="F66" s="1648" t="s">
        <v>1351</v>
      </c>
      <c r="G66" s="1649" t="s">
        <v>1351</v>
      </c>
      <c r="H66" s="1654" t="s">
        <v>304</v>
      </c>
      <c r="I66" s="1648">
        <v>857</v>
      </c>
      <c r="J66" s="1649">
        <v>408</v>
      </c>
      <c r="K66" s="1654">
        <v>110.04901960784315</v>
      </c>
      <c r="L66" s="1682"/>
      <c r="M66" s="1648">
        <v>86</v>
      </c>
      <c r="N66" s="1649">
        <v>41</v>
      </c>
      <c r="O66" s="1654">
        <v>109.75609756097562</v>
      </c>
      <c r="P66" s="1682"/>
    </row>
    <row r="67" spans="1:16" ht="12.75" customHeight="1">
      <c r="A67" s="2088"/>
      <c r="B67" s="2089" t="s">
        <v>1361</v>
      </c>
      <c r="C67" s="2134">
        <v>337</v>
      </c>
      <c r="D67" s="1649">
        <v>527</v>
      </c>
      <c r="E67" s="1654">
        <v>-36.05313092979127</v>
      </c>
      <c r="F67" s="1648" t="s">
        <v>1351</v>
      </c>
      <c r="G67" s="1649" t="s">
        <v>1351</v>
      </c>
      <c r="H67" s="1654" t="s">
        <v>304</v>
      </c>
      <c r="I67" s="1648">
        <v>337</v>
      </c>
      <c r="J67" s="1649">
        <v>527</v>
      </c>
      <c r="K67" s="1654">
        <v>-36.05313092979127</v>
      </c>
      <c r="L67" s="1682"/>
      <c r="M67" s="1648">
        <v>34</v>
      </c>
      <c r="N67" s="1649">
        <v>53</v>
      </c>
      <c r="O67" s="1654">
        <v>-35.84905660377358</v>
      </c>
      <c r="P67" s="1682"/>
    </row>
    <row r="68" spans="1:16" ht="12.75" customHeight="1">
      <c r="A68" s="2092"/>
      <c r="B68" s="2085" t="s">
        <v>1362</v>
      </c>
      <c r="C68" s="2139">
        <v>6917</v>
      </c>
      <c r="D68" s="1670">
        <v>6515</v>
      </c>
      <c r="E68" s="1694">
        <v>6.170376055257099</v>
      </c>
      <c r="F68" s="1676">
        <v>24</v>
      </c>
      <c r="G68" s="1670">
        <v>19</v>
      </c>
      <c r="H68" s="1694">
        <v>26.31578947368421</v>
      </c>
      <c r="I68" s="1676">
        <v>6941</v>
      </c>
      <c r="J68" s="1670">
        <v>6534</v>
      </c>
      <c r="K68" s="1694">
        <v>6.228956228956229</v>
      </c>
      <c r="L68" s="1695"/>
      <c r="M68" s="1676">
        <v>716</v>
      </c>
      <c r="N68" s="1670">
        <v>671</v>
      </c>
      <c r="O68" s="1694">
        <v>6.7064083457526085</v>
      </c>
      <c r="P68" s="1700"/>
    </row>
    <row r="69" spans="1:16" ht="12.75" customHeight="1">
      <c r="A69" s="2092"/>
      <c r="B69" s="2093"/>
      <c r="C69" s="2081"/>
      <c r="D69" s="1655"/>
      <c r="E69" s="1655"/>
      <c r="F69" s="1644"/>
      <c r="G69" s="1655"/>
      <c r="H69" s="1655"/>
      <c r="I69" s="1644"/>
      <c r="J69" s="1655"/>
      <c r="K69" s="1655"/>
      <c r="L69" s="1682"/>
      <c r="M69" s="1644"/>
      <c r="N69" s="1655"/>
      <c r="O69" s="1655"/>
      <c r="P69" s="1701"/>
    </row>
    <row r="70" spans="1:16" ht="12.75" customHeight="1">
      <c r="A70" s="2084"/>
      <c r="B70" s="2085" t="s">
        <v>278</v>
      </c>
      <c r="C70" s="2085"/>
      <c r="D70" s="1645"/>
      <c r="E70" s="1645"/>
      <c r="F70" s="1645"/>
      <c r="G70" s="1645"/>
      <c r="H70" s="1645"/>
      <c r="I70" s="1645"/>
      <c r="J70" s="1645"/>
      <c r="K70" s="1645"/>
      <c r="L70" s="1685"/>
      <c r="M70" s="1645"/>
      <c r="N70" s="1645"/>
      <c r="O70" s="1645"/>
      <c r="P70" s="1685"/>
    </row>
    <row r="71" spans="1:16" ht="12.75" customHeight="1">
      <c r="A71" s="2088"/>
      <c r="B71" s="2089" t="s">
        <v>279</v>
      </c>
      <c r="C71" s="2134">
        <v>63</v>
      </c>
      <c r="D71" s="1649">
        <v>45</v>
      </c>
      <c r="E71" s="1654">
        <v>40</v>
      </c>
      <c r="F71" s="1648">
        <v>32</v>
      </c>
      <c r="G71" s="1649">
        <v>24</v>
      </c>
      <c r="H71" s="1654">
        <v>33.33333333333333</v>
      </c>
      <c r="I71" s="1648">
        <v>95</v>
      </c>
      <c r="J71" s="1649">
        <v>69</v>
      </c>
      <c r="K71" s="1654">
        <v>37.68115942028986</v>
      </c>
      <c r="L71" s="1682"/>
      <c r="M71" s="1648">
        <v>38</v>
      </c>
      <c r="N71" s="1649">
        <v>29</v>
      </c>
      <c r="O71" s="1654">
        <v>31.03448275862069</v>
      </c>
      <c r="P71" s="1682"/>
    </row>
    <row r="72" spans="1:16" ht="12.75" customHeight="1">
      <c r="A72" s="2088"/>
      <c r="B72" s="2089" t="s">
        <v>41</v>
      </c>
      <c r="C72" s="2134">
        <v>507</v>
      </c>
      <c r="D72" s="1649">
        <v>501</v>
      </c>
      <c r="E72" s="1654">
        <v>1.1976047904191618</v>
      </c>
      <c r="F72" s="1648">
        <v>154</v>
      </c>
      <c r="G72" s="1649">
        <v>117</v>
      </c>
      <c r="H72" s="1654">
        <v>31.62393162393162</v>
      </c>
      <c r="I72" s="1648">
        <v>661</v>
      </c>
      <c r="J72" s="1649">
        <v>618</v>
      </c>
      <c r="K72" s="1654">
        <v>6.957928802588997</v>
      </c>
      <c r="L72" s="1682"/>
      <c r="M72" s="1648">
        <v>205</v>
      </c>
      <c r="N72" s="1649">
        <v>167</v>
      </c>
      <c r="O72" s="1654">
        <v>22.75449101796407</v>
      </c>
      <c r="P72" s="1682"/>
    </row>
    <row r="73" spans="1:16" ht="12.75" customHeight="1">
      <c r="A73" s="2088"/>
      <c r="B73" s="2089" t="s">
        <v>280</v>
      </c>
      <c r="C73" s="2134">
        <v>60</v>
      </c>
      <c r="D73" s="1649">
        <v>26</v>
      </c>
      <c r="E73" s="1654">
        <v>130.76923076923077</v>
      </c>
      <c r="F73" s="1648">
        <v>202</v>
      </c>
      <c r="G73" s="1649">
        <v>177</v>
      </c>
      <c r="H73" s="1654">
        <v>14.124293785310735</v>
      </c>
      <c r="I73" s="1648">
        <v>262</v>
      </c>
      <c r="J73" s="1649">
        <v>203</v>
      </c>
      <c r="K73" s="1654">
        <v>29.064039408866993</v>
      </c>
      <c r="L73" s="1682"/>
      <c r="M73" s="1648">
        <v>208</v>
      </c>
      <c r="N73" s="1649">
        <v>180</v>
      </c>
      <c r="O73" s="1654">
        <v>15.555555555555555</v>
      </c>
      <c r="P73" s="1682"/>
    </row>
    <row r="74" spans="1:16" ht="12.75" customHeight="1">
      <c r="A74" s="2088"/>
      <c r="B74" s="2089" t="s">
        <v>6</v>
      </c>
      <c r="C74" s="2134">
        <v>94</v>
      </c>
      <c r="D74" s="1649">
        <v>118</v>
      </c>
      <c r="E74" s="1654">
        <v>-20.33898305084746</v>
      </c>
      <c r="F74" s="1648">
        <v>167</v>
      </c>
      <c r="G74" s="1649">
        <v>109</v>
      </c>
      <c r="H74" s="1654">
        <v>53.21100917431193</v>
      </c>
      <c r="I74" s="1648">
        <v>261</v>
      </c>
      <c r="J74" s="1649">
        <v>227</v>
      </c>
      <c r="K74" s="1654">
        <v>14.977973568281937</v>
      </c>
      <c r="L74" s="1682"/>
      <c r="M74" s="1648">
        <v>176</v>
      </c>
      <c r="N74" s="1649">
        <v>121</v>
      </c>
      <c r="O74" s="1654">
        <v>45.45454545454545</v>
      </c>
      <c r="P74" s="1682"/>
    </row>
    <row r="75" spans="1:16" ht="12.75" customHeight="1">
      <c r="A75" s="2088"/>
      <c r="B75" s="2089" t="s">
        <v>7</v>
      </c>
      <c r="C75" s="2134">
        <v>115</v>
      </c>
      <c r="D75" s="1649">
        <v>122</v>
      </c>
      <c r="E75" s="1654">
        <v>-5.737704918032787</v>
      </c>
      <c r="F75" s="1648">
        <v>30</v>
      </c>
      <c r="G75" s="1649">
        <v>22</v>
      </c>
      <c r="H75" s="1654">
        <v>36.36363636363637</v>
      </c>
      <c r="I75" s="1648">
        <v>145</v>
      </c>
      <c r="J75" s="1649">
        <v>144</v>
      </c>
      <c r="K75" s="1654">
        <v>0.6944444444444444</v>
      </c>
      <c r="L75" s="1682"/>
      <c r="M75" s="1648">
        <v>42</v>
      </c>
      <c r="N75" s="1649">
        <v>34</v>
      </c>
      <c r="O75" s="1654">
        <v>23.52941176470588</v>
      </c>
      <c r="P75" s="1682"/>
    </row>
    <row r="76" spans="1:16" ht="12.75" customHeight="1">
      <c r="A76" s="2088"/>
      <c r="B76" s="2089" t="s">
        <v>8</v>
      </c>
      <c r="C76" s="2134">
        <v>78</v>
      </c>
      <c r="D76" s="1649">
        <v>179</v>
      </c>
      <c r="E76" s="1654">
        <v>-56.424581005586596</v>
      </c>
      <c r="F76" s="1648">
        <v>211</v>
      </c>
      <c r="G76" s="1649">
        <v>241</v>
      </c>
      <c r="H76" s="1654">
        <v>-12.448132780082988</v>
      </c>
      <c r="I76" s="1648">
        <v>289</v>
      </c>
      <c r="J76" s="1649">
        <v>420</v>
      </c>
      <c r="K76" s="1654">
        <v>-31.19047619047619</v>
      </c>
      <c r="L76" s="1682"/>
      <c r="M76" s="1648">
        <v>219</v>
      </c>
      <c r="N76" s="1649">
        <v>259</v>
      </c>
      <c r="O76" s="1654">
        <v>-15.444015444015443</v>
      </c>
      <c r="P76" s="1682"/>
    </row>
    <row r="77" spans="1:16" ht="12.75" customHeight="1">
      <c r="A77" s="2088"/>
      <c r="B77" s="2089" t="s">
        <v>9</v>
      </c>
      <c r="C77" s="2134">
        <v>28</v>
      </c>
      <c r="D77" s="1649">
        <v>41</v>
      </c>
      <c r="E77" s="1654">
        <v>-31.70731707317073</v>
      </c>
      <c r="F77" s="1648">
        <v>99</v>
      </c>
      <c r="G77" s="1649">
        <v>78</v>
      </c>
      <c r="H77" s="1654">
        <v>26.923076923076923</v>
      </c>
      <c r="I77" s="1648">
        <v>127</v>
      </c>
      <c r="J77" s="1649">
        <v>119</v>
      </c>
      <c r="K77" s="1654">
        <v>6.722689075630252</v>
      </c>
      <c r="L77" s="1682"/>
      <c r="M77" s="1648">
        <v>102</v>
      </c>
      <c r="N77" s="1649">
        <v>82</v>
      </c>
      <c r="O77" s="1654">
        <v>24.390243902439025</v>
      </c>
      <c r="P77" s="1682"/>
    </row>
    <row r="78" spans="1:16" ht="12.75" customHeight="1">
      <c r="A78" s="2088"/>
      <c r="B78" s="2089" t="s">
        <v>11</v>
      </c>
      <c r="C78" s="2134">
        <v>341</v>
      </c>
      <c r="D78" s="1649">
        <v>593</v>
      </c>
      <c r="E78" s="1654">
        <v>-42.49578414839797</v>
      </c>
      <c r="F78" s="1648">
        <v>78</v>
      </c>
      <c r="G78" s="1649">
        <v>67</v>
      </c>
      <c r="H78" s="1654">
        <v>16.417910447761194</v>
      </c>
      <c r="I78" s="1648">
        <v>419</v>
      </c>
      <c r="J78" s="1649">
        <v>660</v>
      </c>
      <c r="K78" s="1654">
        <v>-36.515151515151516</v>
      </c>
      <c r="L78" s="1682"/>
      <c r="M78" s="1648">
        <v>112</v>
      </c>
      <c r="N78" s="1649">
        <v>126</v>
      </c>
      <c r="O78" s="1654">
        <v>-11.11111111111111</v>
      </c>
      <c r="P78" s="1682"/>
    </row>
    <row r="79" spans="1:16" ht="12.75" customHeight="1">
      <c r="A79" s="2088"/>
      <c r="B79" s="2089" t="s">
        <v>263</v>
      </c>
      <c r="C79" s="2134" t="s">
        <v>272</v>
      </c>
      <c r="D79" s="1649">
        <v>132</v>
      </c>
      <c r="E79" s="1654">
        <v>15.909090909090908</v>
      </c>
      <c r="F79" s="1648">
        <v>189</v>
      </c>
      <c r="G79" s="1649">
        <v>218</v>
      </c>
      <c r="H79" s="1654">
        <v>-13.302752293577983</v>
      </c>
      <c r="I79" s="1648">
        <v>342</v>
      </c>
      <c r="J79" s="1649">
        <v>350</v>
      </c>
      <c r="K79" s="1654">
        <v>-2.2857142857142856</v>
      </c>
      <c r="L79" s="1682"/>
      <c r="M79" s="1648">
        <v>204</v>
      </c>
      <c r="N79" s="1649">
        <v>231</v>
      </c>
      <c r="O79" s="1654">
        <v>-11.688311688311687</v>
      </c>
      <c r="P79" s="1682"/>
    </row>
    <row r="80" spans="1:16" ht="12.75" customHeight="1">
      <c r="A80" s="2088"/>
      <c r="B80" s="2089" t="s">
        <v>281</v>
      </c>
      <c r="C80" s="2134">
        <v>18</v>
      </c>
      <c r="D80" s="1649">
        <v>36</v>
      </c>
      <c r="E80" s="1654">
        <v>-50</v>
      </c>
      <c r="F80" s="1648">
        <v>54</v>
      </c>
      <c r="G80" s="1649">
        <v>55</v>
      </c>
      <c r="H80" s="1654">
        <v>-1.8181818181818181</v>
      </c>
      <c r="I80" s="1648">
        <v>72</v>
      </c>
      <c r="J80" s="1649">
        <v>91</v>
      </c>
      <c r="K80" s="1654">
        <v>-20.87912087912088</v>
      </c>
      <c r="L80" s="1682"/>
      <c r="M80" s="1648">
        <v>56</v>
      </c>
      <c r="N80" s="1649">
        <v>59</v>
      </c>
      <c r="O80" s="1654">
        <v>-5.084745762711865</v>
      </c>
      <c r="P80" s="1682"/>
    </row>
    <row r="81" spans="1:16" ht="12.75" customHeight="1">
      <c r="A81" s="2084"/>
      <c r="B81" s="2085" t="s">
        <v>1363</v>
      </c>
      <c r="C81" s="2138">
        <v>1457</v>
      </c>
      <c r="D81" s="1693">
        <v>1793</v>
      </c>
      <c r="E81" s="1671">
        <v>-18.739542665923032</v>
      </c>
      <c r="F81" s="1692">
        <v>1216</v>
      </c>
      <c r="G81" s="1693">
        <v>1108</v>
      </c>
      <c r="H81" s="1671">
        <v>9.747292418772563</v>
      </c>
      <c r="I81" s="1692">
        <v>2673</v>
      </c>
      <c r="J81" s="1693">
        <v>2901</v>
      </c>
      <c r="K81" s="1671">
        <v>-7.859358841778697</v>
      </c>
      <c r="L81" s="1672"/>
      <c r="M81" s="1692">
        <v>1362</v>
      </c>
      <c r="N81" s="1693">
        <v>1287</v>
      </c>
      <c r="O81" s="1671">
        <v>5.827505827505827</v>
      </c>
      <c r="P81" s="1672"/>
    </row>
    <row r="82" spans="1:16" ht="12.75">
      <c r="A82" s="2084"/>
      <c r="B82" s="2085"/>
      <c r="C82" s="2132"/>
      <c r="D82" s="1651"/>
      <c r="E82" s="1651"/>
      <c r="F82" s="1647"/>
      <c r="G82" s="1651"/>
      <c r="H82" s="1651"/>
      <c r="I82" s="1647"/>
      <c r="J82" s="1651"/>
      <c r="K82" s="1651"/>
      <c r="L82" s="1678"/>
      <c r="M82" s="1647"/>
      <c r="N82" s="1651"/>
      <c r="O82" s="1651"/>
      <c r="P82" s="1678"/>
    </row>
    <row r="83" spans="1:16" ht="12.75">
      <c r="A83" s="2084"/>
      <c r="B83" s="2085"/>
      <c r="C83" s="2093"/>
      <c r="D83" s="1643"/>
      <c r="E83" s="1643"/>
      <c r="F83" s="1643"/>
      <c r="G83" s="1643"/>
      <c r="H83" s="1643"/>
      <c r="I83" s="1643"/>
      <c r="J83" s="1643"/>
      <c r="K83" s="1643"/>
      <c r="L83" s="1663"/>
      <c r="M83" s="1643"/>
      <c r="N83" s="1643"/>
      <c r="O83" s="1643"/>
      <c r="P83" s="1663"/>
    </row>
    <row r="84" spans="1:16" ht="12.75">
      <c r="A84" s="2084"/>
      <c r="B84" s="2085" t="s">
        <v>729</v>
      </c>
      <c r="C84" s="2138">
        <v>15303</v>
      </c>
      <c r="D84" s="1693">
        <v>14940</v>
      </c>
      <c r="E84" s="1671">
        <v>2.429718875502008</v>
      </c>
      <c r="F84" s="1692">
        <v>1494</v>
      </c>
      <c r="G84" s="1693">
        <v>1374</v>
      </c>
      <c r="H84" s="1671">
        <v>8.73362445414847</v>
      </c>
      <c r="I84" s="1692">
        <v>16797</v>
      </c>
      <c r="J84" s="1693">
        <v>16314</v>
      </c>
      <c r="K84" s="1671">
        <v>2.9606472968002944</v>
      </c>
      <c r="L84" s="1672"/>
      <c r="M84" s="1692">
        <v>3025</v>
      </c>
      <c r="N84" s="1693">
        <v>2868</v>
      </c>
      <c r="O84" s="1671">
        <v>5.439330543933055</v>
      </c>
      <c r="P84" s="1679"/>
    </row>
    <row r="85" spans="1:16" ht="12.75">
      <c r="A85" s="2094"/>
      <c r="B85" s="2095"/>
      <c r="C85" s="2136"/>
      <c r="D85" s="1690"/>
      <c r="E85" s="1690"/>
      <c r="F85" s="1665"/>
      <c r="G85" s="1690"/>
      <c r="H85" s="1690"/>
      <c r="I85" s="1665"/>
      <c r="J85" s="1690"/>
      <c r="K85" s="1690"/>
      <c r="L85" s="1690"/>
      <c r="M85" s="1669"/>
      <c r="N85" s="1690"/>
      <c r="O85" s="1690"/>
      <c r="P85" s="1672"/>
    </row>
    <row r="86" spans="1:3" ht="12.75">
      <c r="A86" s="2078"/>
      <c r="B86" s="2078"/>
      <c r="C86" s="2078"/>
    </row>
    <row r="87" spans="1:3" ht="12.75">
      <c r="A87" s="2078"/>
      <c r="B87" s="2078"/>
      <c r="C87" s="2078"/>
    </row>
    <row r="88" spans="1:3" ht="12.75">
      <c r="A88" s="2078"/>
      <c r="B88" s="2078"/>
      <c r="C88" s="2078"/>
    </row>
    <row r="89" spans="1:3" ht="12.75">
      <c r="A89" s="2078"/>
      <c r="B89" s="2078"/>
      <c r="C89" s="2078"/>
    </row>
    <row r="90" spans="1:3" ht="12.75">
      <c r="A90" s="2078"/>
      <c r="B90" s="2078"/>
      <c r="C90" s="2078"/>
    </row>
    <row r="91" spans="1:3" ht="12.75">
      <c r="A91" s="2078"/>
      <c r="B91" s="2078"/>
      <c r="C91" s="2078"/>
    </row>
    <row r="92" spans="1:3" ht="12.75">
      <c r="A92" s="2078"/>
      <c r="B92" s="2078"/>
      <c r="C92" s="2078"/>
    </row>
    <row r="93" spans="1:3" ht="12.75">
      <c r="A93" s="2078"/>
      <c r="B93" s="2078"/>
      <c r="C93" s="2078"/>
    </row>
    <row r="94" spans="1:3" ht="12.75">
      <c r="A94" s="2078"/>
      <c r="B94" s="2078"/>
      <c r="C94" s="2078"/>
    </row>
    <row r="95" spans="1:3" ht="12.75">
      <c r="A95" s="2078"/>
      <c r="B95" s="2078"/>
      <c r="C95" s="2078"/>
    </row>
    <row r="96" spans="1:3" ht="12.75">
      <c r="A96" s="2078"/>
      <c r="B96" s="2078"/>
      <c r="C96" s="2078"/>
    </row>
    <row r="97" spans="1:3" ht="12.75">
      <c r="A97" s="2078"/>
      <c r="B97" s="2078"/>
      <c r="C97" s="2078"/>
    </row>
    <row r="98" spans="1:3" ht="12.75">
      <c r="A98" s="2078"/>
      <c r="B98" s="2078"/>
      <c r="C98" s="2078"/>
    </row>
    <row r="99" spans="1:3" ht="12.75">
      <c r="A99" s="2078"/>
      <c r="B99" s="2078"/>
      <c r="C99" s="2078"/>
    </row>
    <row r="100" spans="1:3" ht="12.75">
      <c r="A100" s="2078"/>
      <c r="B100" s="2078"/>
      <c r="C100" s="2078"/>
    </row>
    <row r="101" spans="1:3" ht="12.75">
      <c r="A101" s="2078"/>
      <c r="B101" s="2078"/>
      <c r="C101" s="2078"/>
    </row>
    <row r="102" spans="1:3" ht="12.75">
      <c r="A102" s="2078"/>
      <c r="B102" s="2078"/>
      <c r="C102" s="2078"/>
    </row>
    <row r="103" spans="1:3" ht="12.75">
      <c r="A103" s="2078"/>
      <c r="B103" s="2078"/>
      <c r="C103" s="2078"/>
    </row>
    <row r="104" spans="1:3" ht="12.75">
      <c r="A104" s="2078"/>
      <c r="B104" s="2078"/>
      <c r="C104" s="2078"/>
    </row>
    <row r="105" spans="1:3" ht="12.75">
      <c r="A105" s="2078"/>
      <c r="B105" s="2078"/>
      <c r="C105" s="2078"/>
    </row>
  </sheetData>
  <sheetProtection/>
  <mergeCells count="7">
    <mergeCell ref="M15:P15"/>
    <mergeCell ref="A2:P2"/>
    <mergeCell ref="A3:P3"/>
    <mergeCell ref="C4:E4"/>
    <mergeCell ref="K4:L4"/>
    <mergeCell ref="M4:P4"/>
    <mergeCell ref="B14:P14"/>
  </mergeCells>
  <printOptions/>
  <pageMargins left="0.5905511811023623" right="0.5905511811023623" top="0.5905511811023623" bottom="0.5905511811023623" header="0.5905511811023623" footer="0.5905511811023623"/>
  <pageSetup horizontalDpi="600" verticalDpi="600" orientation="portrait" paperSize="9" scale="65" r:id="rId1"/>
  <headerFooter alignWithMargins="0">
    <oddFooter>&amp;R&amp;P</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N128"/>
  <sheetViews>
    <sheetView tabSelected="1" view="pageBreakPreview" zoomScale="75" zoomScaleNormal="75" zoomScaleSheetLayoutView="75" zoomScalePageLayoutView="0" workbookViewId="0" topLeftCell="A60">
      <selection activeCell="A84" sqref="A84"/>
    </sheetView>
  </sheetViews>
  <sheetFormatPr defaultColWidth="8.75390625" defaultRowHeight="14.25"/>
  <cols>
    <col min="1" max="1" width="2.75390625" style="376" customWidth="1"/>
    <col min="2" max="2" width="1.37890625" style="376" customWidth="1"/>
    <col min="3" max="3" width="31.50390625" style="376" customWidth="1"/>
    <col min="4" max="4" width="10.75390625" style="376" customWidth="1"/>
    <col min="5" max="5" width="1.75390625" style="376" customWidth="1"/>
    <col min="6" max="8" width="10.75390625" style="376" customWidth="1"/>
    <col min="9" max="9" width="14.375" style="376" customWidth="1"/>
    <col min="10" max="10" width="1.25" style="376" customWidth="1"/>
    <col min="11" max="11" width="11.75390625" style="376" customWidth="1"/>
    <col min="12" max="13" width="10.75390625" style="376" customWidth="1"/>
    <col min="14" max="14" width="3.25390625" style="376" customWidth="1"/>
    <col min="15" max="16384" width="8.75390625" style="376" customWidth="1"/>
  </cols>
  <sheetData>
    <row r="1" spans="1:14" s="503" customFormat="1" ht="18" customHeight="1">
      <c r="A1" s="2077" t="s">
        <v>1571</v>
      </c>
      <c r="B1" s="2129"/>
      <c r="C1" s="2129"/>
      <c r="D1" s="1989"/>
      <c r="E1" s="1989"/>
      <c r="F1" s="1989"/>
      <c r="G1" s="1989"/>
      <c r="H1" s="1989"/>
      <c r="I1" s="1989"/>
      <c r="J1" s="1989"/>
      <c r="K1" s="1989"/>
      <c r="L1" s="1989"/>
      <c r="M1" s="1989"/>
      <c r="N1" s="1990" t="s">
        <v>394</v>
      </c>
    </row>
    <row r="2" spans="1:14" s="503" customFormat="1" ht="17.25" customHeight="1">
      <c r="A2" s="3155" t="s">
        <v>302</v>
      </c>
      <c r="B2" s="3156"/>
      <c r="C2" s="3156"/>
      <c r="D2" s="3157"/>
      <c r="E2" s="3157"/>
      <c r="F2" s="3157"/>
      <c r="G2" s="3157"/>
      <c r="H2" s="3157"/>
      <c r="I2" s="3157"/>
      <c r="J2" s="3157"/>
      <c r="K2" s="3157"/>
      <c r="L2" s="3157"/>
      <c r="M2" s="3157"/>
      <c r="N2" s="3158"/>
    </row>
    <row r="3" spans="1:14" s="503" customFormat="1" ht="22.5" customHeight="1">
      <c r="A3" s="3159" t="s">
        <v>1364</v>
      </c>
      <c r="B3" s="3160"/>
      <c r="C3" s="3160"/>
      <c r="D3" s="3161"/>
      <c r="E3" s="3161"/>
      <c r="F3" s="3161"/>
      <c r="G3" s="3161"/>
      <c r="H3" s="3161"/>
      <c r="I3" s="3161"/>
      <c r="J3" s="3161"/>
      <c r="K3" s="3161"/>
      <c r="L3" s="3161"/>
      <c r="M3" s="3161"/>
      <c r="N3" s="3161"/>
    </row>
    <row r="4" spans="1:14" ht="6" customHeight="1">
      <c r="A4" s="2082"/>
      <c r="B4" s="2083"/>
      <c r="C4" s="2116"/>
      <c r="D4" s="1716"/>
      <c r="E4" s="3171"/>
      <c r="F4" s="3172"/>
      <c r="G4" s="3173"/>
      <c r="H4" s="3153"/>
      <c r="I4" s="1718"/>
      <c r="J4" s="1651"/>
      <c r="K4" s="1739"/>
      <c r="L4" s="1735"/>
      <c r="M4" s="1660"/>
      <c r="N4" s="1677"/>
    </row>
    <row r="5" spans="1:14" ht="15" customHeight="1">
      <c r="A5" s="2084"/>
      <c r="B5" s="2085"/>
      <c r="C5" s="2117"/>
      <c r="D5" s="1719"/>
      <c r="E5" s="3167"/>
      <c r="F5" s="3168"/>
      <c r="G5" s="3169"/>
      <c r="H5" s="3170"/>
      <c r="I5" s="1678"/>
      <c r="J5" s="1651"/>
      <c r="K5" s="1668" t="s">
        <v>1367</v>
      </c>
      <c r="L5" s="1736" t="s">
        <v>1370</v>
      </c>
      <c r="M5" s="1647" t="s">
        <v>1152</v>
      </c>
      <c r="N5" s="1688"/>
    </row>
    <row r="6" spans="1:14" ht="12" customHeight="1">
      <c r="A6" s="2084"/>
      <c r="B6" s="2085"/>
      <c r="C6" s="2117"/>
      <c r="D6" s="1719" t="s">
        <v>1372</v>
      </c>
      <c r="E6" s="3167" t="s">
        <v>1373</v>
      </c>
      <c r="F6" s="3168"/>
      <c r="G6" s="3169" t="s">
        <v>1374</v>
      </c>
      <c r="H6" s="3170"/>
      <c r="I6" s="1678"/>
      <c r="J6" s="1651"/>
      <c r="K6" s="1668" t="s">
        <v>1371</v>
      </c>
      <c r="L6" s="1736" t="s">
        <v>1371</v>
      </c>
      <c r="M6" s="1647" t="s">
        <v>725</v>
      </c>
      <c r="N6" s="1688"/>
    </row>
    <row r="7" spans="1:14" ht="12" customHeight="1">
      <c r="A7" s="2084"/>
      <c r="B7" s="3165">
        <v>2008</v>
      </c>
      <c r="C7" s="3166"/>
      <c r="D7" s="1719" t="s">
        <v>1400</v>
      </c>
      <c r="E7" s="3167" t="s">
        <v>1400</v>
      </c>
      <c r="F7" s="3168"/>
      <c r="G7" s="3169" t="s">
        <v>1400</v>
      </c>
      <c r="H7" s="3170"/>
      <c r="I7" s="1678"/>
      <c r="J7" s="1651"/>
      <c r="K7" s="1668" t="s">
        <v>1400</v>
      </c>
      <c r="L7" s="1736" t="s">
        <v>1400</v>
      </c>
      <c r="M7" s="1647"/>
      <c r="N7" s="1688"/>
    </row>
    <row r="8" spans="1:14" ht="12" customHeight="1">
      <c r="A8" s="2084"/>
      <c r="B8" s="2085"/>
      <c r="C8" s="2117" t="s">
        <v>289</v>
      </c>
      <c r="D8" s="1720"/>
      <c r="E8" s="3174"/>
      <c r="F8" s="3168"/>
      <c r="G8" s="3175"/>
      <c r="H8" s="3170"/>
      <c r="I8" s="1721"/>
      <c r="J8" s="1702"/>
      <c r="K8" s="1661"/>
      <c r="L8" s="1737"/>
      <c r="M8" s="1645"/>
      <c r="N8" s="1685"/>
    </row>
    <row r="9" spans="1:14" ht="12" customHeight="1">
      <c r="A9" s="2100"/>
      <c r="B9" s="2102"/>
      <c r="C9" s="2118" t="s">
        <v>1377</v>
      </c>
      <c r="D9" s="1722">
        <v>9040</v>
      </c>
      <c r="E9" s="3176">
        <v>-6945</v>
      </c>
      <c r="F9" s="3177"/>
      <c r="G9" s="3178">
        <v>2095</v>
      </c>
      <c r="H9" s="3161"/>
      <c r="I9" s="1682"/>
      <c r="J9" s="1655"/>
      <c r="K9" s="1747">
        <v>22320</v>
      </c>
      <c r="L9" s="1738">
        <v>19142</v>
      </c>
      <c r="M9" s="1706">
        <v>-14.238351254480285</v>
      </c>
      <c r="N9" s="1711"/>
    </row>
    <row r="10" spans="1:14" ht="12" customHeight="1">
      <c r="A10" s="2100"/>
      <c r="B10" s="2102"/>
      <c r="C10" s="2118" t="s">
        <v>290</v>
      </c>
      <c r="D10" s="1723">
        <v>7114</v>
      </c>
      <c r="E10" s="3179">
        <v>-5802</v>
      </c>
      <c r="F10" s="3180"/>
      <c r="G10" s="3181">
        <v>1312</v>
      </c>
      <c r="H10" s="3182"/>
      <c r="I10" s="1699"/>
      <c r="J10" s="1655"/>
      <c r="K10" s="1748">
        <v>28901</v>
      </c>
      <c r="L10" s="1738">
        <v>27855</v>
      </c>
      <c r="M10" s="1706">
        <v>-3.619251928998997</v>
      </c>
      <c r="N10" s="1711"/>
    </row>
    <row r="11" spans="1:14" ht="12" customHeight="1">
      <c r="A11" s="2119"/>
      <c r="B11" s="2081"/>
      <c r="C11" s="2120" t="s">
        <v>1378</v>
      </c>
      <c r="D11" s="1724">
        <v>16154</v>
      </c>
      <c r="E11" s="3183">
        <v>-12747</v>
      </c>
      <c r="F11" s="3184"/>
      <c r="G11" s="3185">
        <v>3407</v>
      </c>
      <c r="H11" s="3157"/>
      <c r="I11" s="1695"/>
      <c r="J11" s="1651"/>
      <c r="K11" s="1741">
        <v>51221</v>
      </c>
      <c r="L11" s="1740">
        <v>46997</v>
      </c>
      <c r="M11" s="1749">
        <v>-8.246617598250717</v>
      </c>
      <c r="N11" s="1743"/>
    </row>
    <row r="12" spans="1:14" ht="6" customHeight="1">
      <c r="A12" s="2092"/>
      <c r="B12" s="2093"/>
      <c r="C12" s="2121"/>
      <c r="D12" s="1716"/>
      <c r="E12" s="3171"/>
      <c r="F12" s="3172"/>
      <c r="G12" s="3173"/>
      <c r="H12" s="3153"/>
      <c r="I12" s="1718"/>
      <c r="J12" s="1651"/>
      <c r="K12" s="1739"/>
      <c r="L12" s="1735"/>
      <c r="M12" s="1660"/>
      <c r="N12" s="1677"/>
    </row>
    <row r="13" spans="1:14" ht="12" customHeight="1">
      <c r="A13" s="2084"/>
      <c r="B13" s="2085"/>
      <c r="C13" s="2117" t="s">
        <v>291</v>
      </c>
      <c r="D13" s="1720"/>
      <c r="E13" s="3174"/>
      <c r="F13" s="3168"/>
      <c r="G13" s="3175"/>
      <c r="H13" s="3170"/>
      <c r="I13" s="1721"/>
      <c r="J13" s="1702"/>
      <c r="K13" s="1661"/>
      <c r="L13" s="1737"/>
      <c r="M13" s="1645"/>
      <c r="N13" s="1685"/>
    </row>
    <row r="14" spans="1:14" ht="12" customHeight="1">
      <c r="A14" s="2100"/>
      <c r="B14" s="2102"/>
      <c r="C14" s="2118" t="s">
        <v>5</v>
      </c>
      <c r="D14" s="1722">
        <v>968</v>
      </c>
      <c r="E14" s="3176">
        <v>-1100</v>
      </c>
      <c r="F14" s="3177"/>
      <c r="G14" s="3178">
        <v>-132</v>
      </c>
      <c r="H14" s="3161"/>
      <c r="I14" s="1682"/>
      <c r="J14" s="1655"/>
      <c r="K14" s="1747">
        <v>2493</v>
      </c>
      <c r="L14" s="1738">
        <v>1567</v>
      </c>
      <c r="M14" s="1706">
        <v>-37.14400320898516</v>
      </c>
      <c r="N14" s="1711"/>
    </row>
    <row r="15" spans="1:14" ht="12" customHeight="1">
      <c r="A15" s="2100"/>
      <c r="B15" s="2102"/>
      <c r="C15" s="2118" t="s">
        <v>263</v>
      </c>
      <c r="D15" s="1722">
        <v>992</v>
      </c>
      <c r="E15" s="3176">
        <v>-947</v>
      </c>
      <c r="F15" s="3177"/>
      <c r="G15" s="3178">
        <v>45</v>
      </c>
      <c r="H15" s="3161"/>
      <c r="I15" s="1682"/>
      <c r="J15" s="1655"/>
      <c r="K15" s="1747">
        <v>2016</v>
      </c>
      <c r="L15" s="1738">
        <v>1156</v>
      </c>
      <c r="M15" s="1706">
        <v>-42.65873015873016</v>
      </c>
      <c r="N15" s="1711"/>
    </row>
    <row r="16" spans="1:14" ht="12" customHeight="1">
      <c r="A16" s="2100"/>
      <c r="B16" s="2102"/>
      <c r="C16" s="2118" t="s">
        <v>8</v>
      </c>
      <c r="D16" s="1722">
        <v>1413</v>
      </c>
      <c r="E16" s="3176">
        <v>-1317</v>
      </c>
      <c r="F16" s="3177"/>
      <c r="G16" s="3178">
        <v>96</v>
      </c>
      <c r="H16" s="3161"/>
      <c r="I16" s="1682"/>
      <c r="J16" s="1655"/>
      <c r="K16" s="1747">
        <v>3031</v>
      </c>
      <c r="L16" s="1738">
        <v>1878</v>
      </c>
      <c r="M16" s="1706">
        <v>-38.04025074232926</v>
      </c>
      <c r="N16" s="1711"/>
    </row>
    <row r="17" spans="1:14" ht="12" customHeight="1">
      <c r="A17" s="2100"/>
      <c r="B17" s="2102"/>
      <c r="C17" s="2118" t="s">
        <v>7</v>
      </c>
      <c r="D17" s="1722">
        <v>1070</v>
      </c>
      <c r="E17" s="3176">
        <v>-857</v>
      </c>
      <c r="F17" s="3177"/>
      <c r="G17" s="3178">
        <v>213</v>
      </c>
      <c r="H17" s="3161"/>
      <c r="I17" s="1682"/>
      <c r="J17" s="1655"/>
      <c r="K17" s="1747">
        <v>7359</v>
      </c>
      <c r="L17" s="1738">
        <v>3211</v>
      </c>
      <c r="M17" s="1706">
        <v>-56.366354124201656</v>
      </c>
      <c r="N17" s="1711"/>
    </row>
    <row r="18" spans="1:14" ht="12" customHeight="1">
      <c r="A18" s="2100"/>
      <c r="B18" s="2102"/>
      <c r="C18" s="2118" t="s">
        <v>292</v>
      </c>
      <c r="D18" s="1723">
        <v>1602</v>
      </c>
      <c r="E18" s="3179">
        <v>-1145</v>
      </c>
      <c r="F18" s="3180"/>
      <c r="G18" s="3181">
        <v>457</v>
      </c>
      <c r="H18" s="3182"/>
      <c r="I18" s="1699"/>
      <c r="J18" s="1655"/>
      <c r="K18" s="1747">
        <v>3492</v>
      </c>
      <c r="L18" s="1738">
        <v>2758</v>
      </c>
      <c r="M18" s="1706">
        <v>-21.01947308132875</v>
      </c>
      <c r="N18" s="1711"/>
    </row>
    <row r="19" spans="1:14" ht="12" customHeight="1">
      <c r="A19" s="2119"/>
      <c r="B19" s="2081"/>
      <c r="C19" s="2120" t="s">
        <v>1379</v>
      </c>
      <c r="D19" s="1724">
        <v>6045</v>
      </c>
      <c r="E19" s="3183">
        <v>-5366</v>
      </c>
      <c r="F19" s="3184"/>
      <c r="G19" s="3185">
        <v>679</v>
      </c>
      <c r="H19" s="3157"/>
      <c r="I19" s="1695"/>
      <c r="J19" s="1651"/>
      <c r="K19" s="1741">
        <v>18391</v>
      </c>
      <c r="L19" s="1740">
        <v>10570</v>
      </c>
      <c r="M19" s="1749">
        <v>-42.526235658746124</v>
      </c>
      <c r="N19" s="1743"/>
    </row>
    <row r="20" spans="1:14" ht="6" customHeight="1">
      <c r="A20" s="2092"/>
      <c r="B20" s="2093"/>
      <c r="C20" s="2121"/>
      <c r="D20" s="1716"/>
      <c r="E20" s="3171"/>
      <c r="F20" s="3172"/>
      <c r="G20" s="3173"/>
      <c r="H20" s="3153"/>
      <c r="I20" s="1718"/>
      <c r="J20" s="1651"/>
      <c r="K20" s="1668"/>
      <c r="L20" s="1736"/>
      <c r="M20" s="1647"/>
      <c r="N20" s="1688"/>
    </row>
    <row r="21" spans="1:14" ht="12" customHeight="1">
      <c r="A21" s="2084"/>
      <c r="B21" s="2085"/>
      <c r="C21" s="2117" t="s">
        <v>1380</v>
      </c>
      <c r="D21" s="1720"/>
      <c r="E21" s="3174"/>
      <c r="F21" s="3168"/>
      <c r="G21" s="3175"/>
      <c r="H21" s="3170"/>
      <c r="I21" s="1721"/>
      <c r="J21" s="1702"/>
      <c r="K21" s="1661"/>
      <c r="L21" s="1737"/>
      <c r="M21" s="1645"/>
      <c r="N21" s="1685"/>
    </row>
    <row r="22" spans="1:14" ht="12" customHeight="1">
      <c r="A22" s="2100"/>
      <c r="B22" s="2102"/>
      <c r="C22" s="2118" t="s">
        <v>5</v>
      </c>
      <c r="D22" s="1722">
        <v>33896</v>
      </c>
      <c r="E22" s="3176">
        <v>-34072</v>
      </c>
      <c r="F22" s="3177"/>
      <c r="G22" s="3178">
        <v>-176</v>
      </c>
      <c r="H22" s="3161"/>
      <c r="I22" s="1682"/>
      <c r="J22" s="1655"/>
      <c r="K22" s="1747">
        <v>1586</v>
      </c>
      <c r="L22" s="1738">
        <v>1562</v>
      </c>
      <c r="M22" s="1706">
        <v>-1.5132408575031526</v>
      </c>
      <c r="N22" s="1711"/>
    </row>
    <row r="23" spans="1:14" ht="12" customHeight="1">
      <c r="A23" s="2100"/>
      <c r="B23" s="2102"/>
      <c r="C23" s="2118" t="s">
        <v>263</v>
      </c>
      <c r="D23" s="1722">
        <v>4047</v>
      </c>
      <c r="E23" s="3176">
        <v>-3610</v>
      </c>
      <c r="F23" s="3177"/>
      <c r="G23" s="3178">
        <v>437</v>
      </c>
      <c r="H23" s="3161"/>
      <c r="I23" s="1682"/>
      <c r="J23" s="1655"/>
      <c r="K23" s="1747">
        <v>863</v>
      </c>
      <c r="L23" s="1738">
        <v>1421</v>
      </c>
      <c r="M23" s="1706">
        <v>64.65816917728853</v>
      </c>
      <c r="N23" s="1711"/>
    </row>
    <row r="24" spans="1:14" ht="12" customHeight="1">
      <c r="A24" s="2100"/>
      <c r="B24" s="2102"/>
      <c r="C24" s="2118" t="s">
        <v>8</v>
      </c>
      <c r="D24" s="1722">
        <v>1933</v>
      </c>
      <c r="E24" s="3176">
        <v>-1955</v>
      </c>
      <c r="F24" s="3177"/>
      <c r="G24" s="3178">
        <v>-22</v>
      </c>
      <c r="H24" s="3161"/>
      <c r="I24" s="1682"/>
      <c r="J24" s="1655"/>
      <c r="K24" s="1747">
        <v>494</v>
      </c>
      <c r="L24" s="1738">
        <v>474</v>
      </c>
      <c r="M24" s="1706">
        <v>-4.048582995951417</v>
      </c>
      <c r="N24" s="1711"/>
    </row>
    <row r="25" spans="1:14" ht="12" customHeight="1">
      <c r="A25" s="2100"/>
      <c r="B25" s="2102"/>
      <c r="C25" s="2118" t="s">
        <v>1153</v>
      </c>
      <c r="D25" s="1723">
        <v>780</v>
      </c>
      <c r="E25" s="3179">
        <v>-727</v>
      </c>
      <c r="F25" s="3180"/>
      <c r="G25" s="3181">
        <v>53</v>
      </c>
      <c r="H25" s="3182"/>
      <c r="I25" s="1699"/>
      <c r="J25" s="1655"/>
      <c r="K25" s="1747">
        <v>345</v>
      </c>
      <c r="L25" s="1738">
        <v>416</v>
      </c>
      <c r="M25" s="1706">
        <v>20.579710144927535</v>
      </c>
      <c r="N25" s="1711"/>
    </row>
    <row r="26" spans="1:14" ht="12" customHeight="1">
      <c r="A26" s="2119"/>
      <c r="B26" s="2081"/>
      <c r="C26" s="2120" t="s">
        <v>1381</v>
      </c>
      <c r="D26" s="1724">
        <v>40656</v>
      </c>
      <c r="E26" s="3183">
        <v>-40364</v>
      </c>
      <c r="F26" s="3184"/>
      <c r="G26" s="3185">
        <v>292</v>
      </c>
      <c r="H26" s="3157"/>
      <c r="I26" s="1695"/>
      <c r="J26" s="1651"/>
      <c r="K26" s="1741">
        <v>3288</v>
      </c>
      <c r="L26" s="1740">
        <v>3873</v>
      </c>
      <c r="M26" s="1749">
        <v>17.791970802919707</v>
      </c>
      <c r="N26" s="1743"/>
    </row>
    <row r="27" spans="1:14" ht="6" customHeight="1">
      <c r="A27" s="2119"/>
      <c r="B27" s="2081"/>
      <c r="C27" s="2122"/>
      <c r="D27" s="1725"/>
      <c r="E27" s="3186"/>
      <c r="F27" s="3184"/>
      <c r="G27" s="3187"/>
      <c r="H27" s="3157"/>
      <c r="I27" s="1695"/>
      <c r="J27" s="1651"/>
      <c r="K27" s="1745"/>
      <c r="L27" s="1744"/>
      <c r="M27" s="1727"/>
      <c r="N27" s="1743"/>
    </row>
    <row r="28" spans="1:14" ht="6" customHeight="1">
      <c r="A28" s="2100"/>
      <c r="B28" s="2102"/>
      <c r="C28" s="2123"/>
      <c r="D28" s="1725"/>
      <c r="E28" s="3186"/>
      <c r="F28" s="3184"/>
      <c r="G28" s="3187"/>
      <c r="H28" s="3157"/>
      <c r="I28" s="1695"/>
      <c r="J28" s="1655"/>
      <c r="K28" s="1745"/>
      <c r="L28" s="1744"/>
      <c r="M28" s="1727"/>
      <c r="N28" s="1743"/>
    </row>
    <row r="29" spans="1:14" ht="12" customHeight="1">
      <c r="A29" s="2124"/>
      <c r="B29" s="2125"/>
      <c r="C29" s="2120" t="s">
        <v>1382</v>
      </c>
      <c r="D29" s="1724">
        <v>46701</v>
      </c>
      <c r="E29" s="3183">
        <v>-45730</v>
      </c>
      <c r="F29" s="3184"/>
      <c r="G29" s="3185">
        <v>971</v>
      </c>
      <c r="H29" s="3157"/>
      <c r="I29" s="1695"/>
      <c r="J29" s="1651"/>
      <c r="K29" s="1741">
        <v>21679</v>
      </c>
      <c r="L29" s="1740">
        <v>14443</v>
      </c>
      <c r="M29" s="1749">
        <v>-33.37792333594723</v>
      </c>
      <c r="N29" s="1746"/>
    </row>
    <row r="30" spans="1:14" ht="6" customHeight="1">
      <c r="A30" s="2124"/>
      <c r="B30" s="2125"/>
      <c r="C30" s="2122"/>
      <c r="D30" s="1728"/>
      <c r="E30" s="3188"/>
      <c r="F30" s="3189"/>
      <c r="G30" s="3190"/>
      <c r="H30" s="3191"/>
      <c r="I30" s="1731"/>
      <c r="J30" s="1655"/>
      <c r="K30" s="1755"/>
      <c r="L30" s="1751"/>
      <c r="M30" s="1750"/>
      <c r="N30" s="1756"/>
    </row>
    <row r="31" spans="1:14" ht="12" customHeight="1">
      <c r="A31" s="2124"/>
      <c r="B31" s="2125"/>
      <c r="C31" s="2120" t="s">
        <v>1383</v>
      </c>
      <c r="D31" s="1722">
        <v>256</v>
      </c>
      <c r="E31" s="3176">
        <v>-372</v>
      </c>
      <c r="F31" s="3177"/>
      <c r="G31" s="3178">
        <v>-116</v>
      </c>
      <c r="H31" s="3161"/>
      <c r="I31" s="1682"/>
      <c r="J31" s="1655"/>
      <c r="K31" s="1747">
        <v>1547</v>
      </c>
      <c r="L31" s="1738">
        <v>789</v>
      </c>
      <c r="M31" s="1706">
        <v>-48.99806076276664</v>
      </c>
      <c r="N31" s="1756"/>
    </row>
    <row r="32" spans="1:14" ht="6" customHeight="1">
      <c r="A32" s="2124"/>
      <c r="B32" s="2125"/>
      <c r="C32" s="2122"/>
      <c r="D32" s="1707"/>
      <c r="E32" s="3192"/>
      <c r="F32" s="3177"/>
      <c r="G32" s="3193"/>
      <c r="H32" s="3161"/>
      <c r="I32" s="1682"/>
      <c r="J32" s="1655"/>
      <c r="K32" s="1709"/>
      <c r="L32" s="1752"/>
      <c r="M32" s="1644"/>
      <c r="N32" s="1756"/>
    </row>
    <row r="33" spans="1:14" ht="6" customHeight="1">
      <c r="A33" s="2124"/>
      <c r="B33" s="2125"/>
      <c r="C33" s="2122"/>
      <c r="D33" s="1732"/>
      <c r="E33" s="3194"/>
      <c r="F33" s="3180"/>
      <c r="G33" s="3195"/>
      <c r="H33" s="3182"/>
      <c r="I33" s="1699"/>
      <c r="J33" s="1655"/>
      <c r="K33" s="1757"/>
      <c r="L33" s="1753"/>
      <c r="M33" s="1704"/>
      <c r="N33" s="1758"/>
    </row>
    <row r="34" spans="1:14" ht="12" customHeight="1">
      <c r="A34" s="2124"/>
      <c r="B34" s="2125"/>
      <c r="C34" s="2120" t="s">
        <v>1384</v>
      </c>
      <c r="D34" s="1724">
        <v>46957</v>
      </c>
      <c r="E34" s="3183">
        <v>-46102</v>
      </c>
      <c r="F34" s="3184"/>
      <c r="G34" s="3185">
        <v>855</v>
      </c>
      <c r="H34" s="3157"/>
      <c r="I34" s="1695"/>
      <c r="J34" s="1655"/>
      <c r="K34" s="1741">
        <v>23226</v>
      </c>
      <c r="L34" s="1740">
        <v>15232</v>
      </c>
      <c r="M34" s="1749">
        <v>-34.41832429174202</v>
      </c>
      <c r="N34" s="1746"/>
    </row>
    <row r="35" spans="1:14" ht="6" customHeight="1">
      <c r="A35" s="2124"/>
      <c r="B35" s="2125"/>
      <c r="C35" s="2122"/>
      <c r="D35" s="1728"/>
      <c r="E35" s="3188"/>
      <c r="F35" s="3189"/>
      <c r="G35" s="3190"/>
      <c r="H35" s="3191"/>
      <c r="I35" s="1731"/>
      <c r="J35" s="1655"/>
      <c r="K35" s="1755"/>
      <c r="L35" s="1751"/>
      <c r="M35" s="1750"/>
      <c r="N35" s="1756"/>
    </row>
    <row r="36" spans="1:14" ht="12" customHeight="1">
      <c r="A36" s="2124"/>
      <c r="B36" s="2125"/>
      <c r="C36" s="2120" t="s">
        <v>25</v>
      </c>
      <c r="D36" s="1707"/>
      <c r="E36" s="3192"/>
      <c r="F36" s="3177"/>
      <c r="G36" s="3193"/>
      <c r="H36" s="3161"/>
      <c r="I36" s="1682"/>
      <c r="J36" s="1655"/>
      <c r="K36" s="1709"/>
      <c r="L36" s="1752"/>
      <c r="M36" s="1644"/>
      <c r="N36" s="1756"/>
    </row>
    <row r="37" spans="1:14" ht="12" customHeight="1">
      <c r="A37" s="2124"/>
      <c r="B37" s="2125"/>
      <c r="C37" s="2118" t="s">
        <v>1377</v>
      </c>
      <c r="D37" s="1723">
        <v>36</v>
      </c>
      <c r="E37" s="3179">
        <v>-32</v>
      </c>
      <c r="F37" s="3180"/>
      <c r="G37" s="3181">
        <v>4</v>
      </c>
      <c r="H37" s="3182"/>
      <c r="I37" s="1699"/>
      <c r="J37" s="1655"/>
      <c r="K37" s="1747">
        <v>76</v>
      </c>
      <c r="L37" s="1738">
        <v>50</v>
      </c>
      <c r="M37" s="1706">
        <v>-34.21052631578947</v>
      </c>
      <c r="N37" s="1756"/>
    </row>
    <row r="38" spans="1:14" ht="12" customHeight="1">
      <c r="A38" s="2124"/>
      <c r="B38" s="2125"/>
      <c r="C38" s="2120" t="s">
        <v>704</v>
      </c>
      <c r="D38" s="1724">
        <v>36</v>
      </c>
      <c r="E38" s="3183">
        <v>-32</v>
      </c>
      <c r="F38" s="3184"/>
      <c r="G38" s="3185">
        <v>4</v>
      </c>
      <c r="H38" s="3157"/>
      <c r="I38" s="1695"/>
      <c r="J38" s="1655"/>
      <c r="K38" s="1741">
        <v>76</v>
      </c>
      <c r="L38" s="1740">
        <v>50</v>
      </c>
      <c r="M38" s="1749">
        <v>-34.21052631578947</v>
      </c>
      <c r="N38" s="1746"/>
    </row>
    <row r="39" spans="1:14" ht="6" customHeight="1">
      <c r="A39" s="2124"/>
      <c r="B39" s="2125"/>
      <c r="C39" s="2122"/>
      <c r="D39" s="1728"/>
      <c r="E39" s="3188"/>
      <c r="F39" s="3189"/>
      <c r="G39" s="3190"/>
      <c r="H39" s="3191"/>
      <c r="I39" s="1731"/>
      <c r="J39" s="1655"/>
      <c r="K39" s="1755"/>
      <c r="L39" s="1751"/>
      <c r="M39" s="1750"/>
      <c r="N39" s="1756"/>
    </row>
    <row r="40" spans="1:14" ht="6" customHeight="1">
      <c r="A40" s="2124"/>
      <c r="B40" s="2125"/>
      <c r="C40" s="2122"/>
      <c r="D40" s="1732"/>
      <c r="E40" s="3194"/>
      <c r="F40" s="3180"/>
      <c r="G40" s="3195"/>
      <c r="H40" s="3182"/>
      <c r="I40" s="1699"/>
      <c r="J40" s="1655"/>
      <c r="K40" s="1757"/>
      <c r="L40" s="1754"/>
      <c r="M40" s="1704"/>
      <c r="N40" s="1758"/>
    </row>
    <row r="41" spans="1:14" ht="12" customHeight="1">
      <c r="A41" s="2124"/>
      <c r="B41" s="2125"/>
      <c r="C41" s="2120" t="s">
        <v>1385</v>
      </c>
      <c r="D41" s="1724">
        <v>63147</v>
      </c>
      <c r="E41" s="3183">
        <v>-58881</v>
      </c>
      <c r="F41" s="3184"/>
      <c r="G41" s="3185">
        <v>4266</v>
      </c>
      <c r="H41" s="3157"/>
      <c r="I41" s="1695"/>
      <c r="J41" s="1655"/>
      <c r="K41" s="1740">
        <v>74523</v>
      </c>
      <c r="L41" s="1740">
        <v>62279</v>
      </c>
      <c r="M41" s="1742">
        <v>-16.4298270332649</v>
      </c>
      <c r="N41" s="1746"/>
    </row>
    <row r="42" spans="1:14" ht="6" customHeight="1">
      <c r="A42" s="2124"/>
      <c r="B42" s="2125"/>
      <c r="C42" s="2122"/>
      <c r="D42" s="1728"/>
      <c r="E42" s="3188"/>
      <c r="F42" s="3189"/>
      <c r="G42" s="3190"/>
      <c r="H42" s="3191"/>
      <c r="I42" s="1731"/>
      <c r="J42" s="1655"/>
      <c r="K42" s="1759"/>
      <c r="L42" s="1760"/>
      <c r="M42" s="1760"/>
      <c r="N42" s="1761"/>
    </row>
    <row r="43" spans="1:14" ht="6" customHeight="1">
      <c r="A43" s="2082"/>
      <c r="B43" s="2083"/>
      <c r="C43" s="2116"/>
      <c r="D43" s="1716"/>
      <c r="E43" s="3171"/>
      <c r="F43" s="3172"/>
      <c r="G43" s="3173"/>
      <c r="H43" s="3153"/>
      <c r="I43" s="1677"/>
      <c r="J43" s="1705"/>
      <c r="K43" s="1705"/>
      <c r="L43" s="1705"/>
      <c r="M43" s="1705"/>
      <c r="N43" s="1705"/>
    </row>
    <row r="44" spans="1:14" ht="6" customHeight="1">
      <c r="A44" s="2084"/>
      <c r="B44" s="2085"/>
      <c r="C44" s="2117"/>
      <c r="D44" s="1719"/>
      <c r="E44" s="3167"/>
      <c r="F44" s="3168"/>
      <c r="G44" s="3169"/>
      <c r="H44" s="3170"/>
      <c r="I44" s="1688"/>
      <c r="J44" s="1705"/>
      <c r="K44" s="1705"/>
      <c r="L44" s="1705"/>
      <c r="M44" s="1705"/>
      <c r="N44" s="1705"/>
    </row>
    <row r="45" spans="1:14" ht="12" customHeight="1">
      <c r="A45" s="2084"/>
      <c r="B45" s="2085"/>
      <c r="C45" s="2117"/>
      <c r="D45" s="1719" t="s">
        <v>1372</v>
      </c>
      <c r="E45" s="3167" t="s">
        <v>1373</v>
      </c>
      <c r="F45" s="3168"/>
      <c r="G45" s="3169" t="s">
        <v>1374</v>
      </c>
      <c r="H45" s="3170"/>
      <c r="I45" s="1688"/>
      <c r="J45" s="1705"/>
      <c r="K45" s="1705"/>
      <c r="L45" s="1705"/>
      <c r="M45" s="1705"/>
      <c r="N45" s="1705"/>
    </row>
    <row r="46" spans="1:14" ht="12" customHeight="1">
      <c r="A46" s="2084"/>
      <c r="B46" s="3196">
        <v>2007</v>
      </c>
      <c r="C46" s="3197"/>
      <c r="D46" s="1719" t="s">
        <v>1400</v>
      </c>
      <c r="E46" s="3167" t="s">
        <v>1400</v>
      </c>
      <c r="F46" s="3168"/>
      <c r="G46" s="3169" t="s">
        <v>1400</v>
      </c>
      <c r="H46" s="3170"/>
      <c r="I46" s="1688"/>
      <c r="J46" s="1705"/>
      <c r="K46" s="1705"/>
      <c r="L46" s="1705"/>
      <c r="M46" s="1705"/>
      <c r="N46" s="1705"/>
    </row>
    <row r="47" spans="1:14" ht="12" customHeight="1">
      <c r="A47" s="2084"/>
      <c r="B47" s="2085"/>
      <c r="C47" s="2117" t="s">
        <v>369</v>
      </c>
      <c r="D47" s="1720"/>
      <c r="E47" s="3174"/>
      <c r="F47" s="3168"/>
      <c r="G47" s="3175"/>
      <c r="H47" s="3170"/>
      <c r="I47" s="1685"/>
      <c r="J47" s="1705"/>
      <c r="K47" s="1705"/>
      <c r="L47" s="1705"/>
      <c r="M47" s="1705"/>
      <c r="N47" s="1705"/>
    </row>
    <row r="48" spans="1:14" ht="12" customHeight="1">
      <c r="A48" s="2100"/>
      <c r="B48" s="2102"/>
      <c r="C48" s="2118" t="s">
        <v>1377</v>
      </c>
      <c r="D48" s="1722">
        <v>8690</v>
      </c>
      <c r="E48" s="3176">
        <v>-5970</v>
      </c>
      <c r="F48" s="3177"/>
      <c r="G48" s="3178">
        <v>2720</v>
      </c>
      <c r="H48" s="3161"/>
      <c r="I48" s="1711"/>
      <c r="J48" s="1705"/>
      <c r="K48" s="1705"/>
      <c r="L48" s="1705"/>
      <c r="M48" s="1705"/>
      <c r="N48" s="1705"/>
    </row>
    <row r="49" spans="1:14" ht="12" customHeight="1">
      <c r="A49" s="2100"/>
      <c r="B49" s="2102"/>
      <c r="C49" s="2118" t="s">
        <v>290</v>
      </c>
      <c r="D49" s="1723">
        <v>6055</v>
      </c>
      <c r="E49" s="3179">
        <v>-3817</v>
      </c>
      <c r="F49" s="3180"/>
      <c r="G49" s="3181">
        <v>2238</v>
      </c>
      <c r="H49" s="3182"/>
      <c r="I49" s="1715"/>
      <c r="J49" s="1705"/>
      <c r="K49" s="1705"/>
      <c r="L49" s="1705"/>
      <c r="M49" s="1705"/>
      <c r="N49" s="1705"/>
    </row>
    <row r="50" spans="1:14" ht="12" customHeight="1">
      <c r="A50" s="2119"/>
      <c r="B50" s="2081"/>
      <c r="C50" s="2120" t="s">
        <v>1378</v>
      </c>
      <c r="D50" s="1724">
        <v>14745</v>
      </c>
      <c r="E50" s="3183">
        <v>-9787</v>
      </c>
      <c r="F50" s="3184"/>
      <c r="G50" s="3185">
        <v>4958</v>
      </c>
      <c r="H50" s="3157"/>
      <c r="I50" s="1743"/>
      <c r="J50" s="1705"/>
      <c r="K50" s="1705"/>
      <c r="L50" s="1705"/>
      <c r="M50" s="1705"/>
      <c r="N50" s="1705"/>
    </row>
    <row r="51" spans="1:14" ht="6" customHeight="1">
      <c r="A51" s="2092"/>
      <c r="B51" s="2093"/>
      <c r="C51" s="2121"/>
      <c r="D51" s="1716"/>
      <c r="E51" s="3171"/>
      <c r="F51" s="3172"/>
      <c r="G51" s="3173"/>
      <c r="H51" s="3153"/>
      <c r="I51" s="1677"/>
      <c r="J51" s="1705"/>
      <c r="K51" s="1705"/>
      <c r="L51" s="1705"/>
      <c r="M51" s="1705"/>
      <c r="N51" s="1705"/>
    </row>
    <row r="52" spans="1:14" ht="12" customHeight="1">
      <c r="A52" s="2084"/>
      <c r="B52" s="2085"/>
      <c r="C52" s="2117" t="s">
        <v>291</v>
      </c>
      <c r="D52" s="1720"/>
      <c r="E52" s="3174"/>
      <c r="F52" s="3168"/>
      <c r="G52" s="3175"/>
      <c r="H52" s="3170"/>
      <c r="I52" s="1685"/>
      <c r="J52" s="1705"/>
      <c r="K52" s="1705"/>
      <c r="L52" s="1705"/>
      <c r="M52" s="1705"/>
      <c r="N52" s="1705"/>
    </row>
    <row r="53" spans="1:14" ht="12" customHeight="1">
      <c r="A53" s="2100"/>
      <c r="B53" s="2102"/>
      <c r="C53" s="2118" t="s">
        <v>5</v>
      </c>
      <c r="D53" s="1722">
        <v>1196</v>
      </c>
      <c r="E53" s="3176">
        <v>-1080</v>
      </c>
      <c r="F53" s="3177"/>
      <c r="G53" s="3178">
        <v>116</v>
      </c>
      <c r="H53" s="3161"/>
      <c r="I53" s="1711"/>
      <c r="J53" s="1705"/>
      <c r="K53" s="1705"/>
      <c r="L53" s="1705"/>
      <c r="M53" s="1705"/>
      <c r="N53" s="1705"/>
    </row>
    <row r="54" spans="1:14" ht="12" customHeight="1">
      <c r="A54" s="2100"/>
      <c r="B54" s="2102"/>
      <c r="C54" s="2118" t="s">
        <v>263</v>
      </c>
      <c r="D54" s="1722">
        <v>2117</v>
      </c>
      <c r="E54" s="3176">
        <v>-1726</v>
      </c>
      <c r="F54" s="3177"/>
      <c r="G54" s="3178">
        <v>391</v>
      </c>
      <c r="H54" s="3161"/>
      <c r="I54" s="1711"/>
      <c r="J54" s="1705"/>
      <c r="K54" s="1705"/>
      <c r="L54" s="1705"/>
      <c r="M54" s="1705"/>
      <c r="N54" s="1705"/>
    </row>
    <row r="55" spans="1:14" ht="12" customHeight="1">
      <c r="A55" s="2100"/>
      <c r="B55" s="2102"/>
      <c r="C55" s="2118" t="s">
        <v>8</v>
      </c>
      <c r="D55" s="1722">
        <v>2115</v>
      </c>
      <c r="E55" s="3176">
        <v>-2352</v>
      </c>
      <c r="F55" s="3177"/>
      <c r="G55" s="3178">
        <v>-237</v>
      </c>
      <c r="H55" s="3161"/>
      <c r="I55" s="1711"/>
      <c r="J55" s="1705"/>
      <c r="K55" s="1705"/>
      <c r="L55" s="1705"/>
      <c r="M55" s="1705"/>
      <c r="N55" s="1705"/>
    </row>
    <row r="56" spans="1:14" ht="12" customHeight="1">
      <c r="A56" s="2100"/>
      <c r="B56" s="2102"/>
      <c r="C56" s="2118" t="s">
        <v>7</v>
      </c>
      <c r="D56" s="1722">
        <v>2913</v>
      </c>
      <c r="E56" s="3176">
        <v>-1469</v>
      </c>
      <c r="F56" s="3177"/>
      <c r="G56" s="3178">
        <v>1444</v>
      </c>
      <c r="H56" s="3161"/>
      <c r="I56" s="1711"/>
      <c r="J56" s="1705"/>
      <c r="K56" s="1705"/>
      <c r="L56" s="1705"/>
      <c r="M56" s="1705"/>
      <c r="N56" s="1705"/>
    </row>
    <row r="57" spans="1:14" ht="12" customHeight="1">
      <c r="A57" s="2100"/>
      <c r="B57" s="2102"/>
      <c r="C57" s="2118" t="s">
        <v>292</v>
      </c>
      <c r="D57" s="1723">
        <v>2283</v>
      </c>
      <c r="E57" s="3179">
        <v>-1623</v>
      </c>
      <c r="F57" s="3180"/>
      <c r="G57" s="3181">
        <v>660</v>
      </c>
      <c r="H57" s="3182"/>
      <c r="I57" s="1715"/>
      <c r="J57" s="1705"/>
      <c r="K57" s="1705"/>
      <c r="L57" s="1705"/>
      <c r="M57" s="1705"/>
      <c r="N57" s="1705"/>
    </row>
    <row r="58" spans="1:14" ht="12" customHeight="1">
      <c r="A58" s="2124"/>
      <c r="B58" s="2125"/>
      <c r="C58" s="2120" t="s">
        <v>1386</v>
      </c>
      <c r="D58" s="1724">
        <v>10624</v>
      </c>
      <c r="E58" s="3183">
        <v>-8250</v>
      </c>
      <c r="F58" s="3184"/>
      <c r="G58" s="3185">
        <v>2374</v>
      </c>
      <c r="H58" s="3157"/>
      <c r="I58" s="1746"/>
      <c r="J58" s="1705"/>
      <c r="K58" s="1705"/>
      <c r="L58" s="1705"/>
      <c r="M58" s="1705"/>
      <c r="N58" s="1705"/>
    </row>
    <row r="59" spans="1:14" ht="6" customHeight="1">
      <c r="A59" s="2124"/>
      <c r="B59" s="2125"/>
      <c r="C59" s="2122"/>
      <c r="D59" s="1728"/>
      <c r="E59" s="3188"/>
      <c r="F59" s="3189"/>
      <c r="G59" s="3190"/>
      <c r="H59" s="3191"/>
      <c r="I59" s="1762"/>
      <c r="J59" s="1705"/>
      <c r="K59" s="1705"/>
      <c r="L59" s="1705"/>
      <c r="M59" s="1705"/>
      <c r="N59" s="1705"/>
    </row>
    <row r="60" spans="1:14" ht="12" customHeight="1">
      <c r="A60" s="2084"/>
      <c r="B60" s="2085"/>
      <c r="C60" s="2117" t="s">
        <v>1380</v>
      </c>
      <c r="D60" s="1720"/>
      <c r="E60" s="3174"/>
      <c r="F60" s="3168"/>
      <c r="G60" s="3175"/>
      <c r="H60" s="3170"/>
      <c r="I60" s="1685"/>
      <c r="J60" s="1705"/>
      <c r="K60" s="1705"/>
      <c r="L60" s="1705"/>
      <c r="M60" s="1705"/>
      <c r="N60" s="1705"/>
    </row>
    <row r="61" spans="1:14" ht="12" customHeight="1">
      <c r="A61" s="2100"/>
      <c r="B61" s="2102"/>
      <c r="C61" s="2118" t="s">
        <v>5</v>
      </c>
      <c r="D61" s="1722">
        <v>24968</v>
      </c>
      <c r="E61" s="3176">
        <v>-24172</v>
      </c>
      <c r="F61" s="3177"/>
      <c r="G61" s="3178">
        <v>796</v>
      </c>
      <c r="H61" s="3161"/>
      <c r="I61" s="1711"/>
      <c r="J61" s="1705"/>
      <c r="K61" s="1705"/>
      <c r="L61" s="1705"/>
      <c r="M61" s="1705"/>
      <c r="N61" s="1705"/>
    </row>
    <row r="62" spans="1:14" ht="12" customHeight="1">
      <c r="A62" s="2100"/>
      <c r="B62" s="2102"/>
      <c r="C62" s="2118" t="s">
        <v>263</v>
      </c>
      <c r="D62" s="1722">
        <v>2563</v>
      </c>
      <c r="E62" s="3176">
        <v>-2384</v>
      </c>
      <c r="F62" s="3177"/>
      <c r="G62" s="3178">
        <v>179</v>
      </c>
      <c r="H62" s="3161"/>
      <c r="I62" s="1711"/>
      <c r="J62" s="1705"/>
      <c r="K62" s="1705"/>
      <c r="L62" s="1705"/>
      <c r="M62" s="1705"/>
      <c r="N62" s="1705"/>
    </row>
    <row r="63" spans="1:14" ht="12" customHeight="1">
      <c r="A63" s="2100"/>
      <c r="B63" s="2102"/>
      <c r="C63" s="2118" t="s">
        <v>8</v>
      </c>
      <c r="D63" s="1722">
        <v>2023</v>
      </c>
      <c r="E63" s="3176">
        <v>-2137</v>
      </c>
      <c r="F63" s="3177"/>
      <c r="G63" s="3178">
        <v>-114</v>
      </c>
      <c r="H63" s="3161"/>
      <c r="I63" s="1711"/>
      <c r="J63" s="1705"/>
      <c r="K63" s="1705"/>
      <c r="L63" s="1705"/>
      <c r="M63" s="1705"/>
      <c r="N63" s="1705"/>
    </row>
    <row r="64" spans="1:14" ht="12" customHeight="1">
      <c r="A64" s="2100"/>
      <c r="B64" s="2102"/>
      <c r="C64" s="2118" t="s">
        <v>1153</v>
      </c>
      <c r="D64" s="1723">
        <v>482</v>
      </c>
      <c r="E64" s="3179">
        <v>-359</v>
      </c>
      <c r="F64" s="3180"/>
      <c r="G64" s="3181">
        <v>123</v>
      </c>
      <c r="H64" s="3182"/>
      <c r="I64" s="1715"/>
      <c r="J64" s="1705"/>
      <c r="K64" s="1705"/>
      <c r="L64" s="1705"/>
      <c r="M64" s="1705"/>
      <c r="N64" s="1705"/>
    </row>
    <row r="65" spans="1:14" ht="12" customHeight="1">
      <c r="A65" s="2124"/>
      <c r="B65" s="2125"/>
      <c r="C65" s="2120" t="s">
        <v>1381</v>
      </c>
      <c r="D65" s="1724">
        <v>30036</v>
      </c>
      <c r="E65" s="3183">
        <v>-29052</v>
      </c>
      <c r="F65" s="3184"/>
      <c r="G65" s="3185">
        <v>984</v>
      </c>
      <c r="H65" s="3157"/>
      <c r="I65" s="1746"/>
      <c r="J65" s="1705"/>
      <c r="K65" s="1705"/>
      <c r="L65" s="1705"/>
      <c r="M65" s="1705"/>
      <c r="N65" s="1705"/>
    </row>
    <row r="66" spans="1:14" ht="6" customHeight="1">
      <c r="A66" s="2124"/>
      <c r="B66" s="2125"/>
      <c r="C66" s="2122"/>
      <c r="D66" s="1728"/>
      <c r="E66" s="3188"/>
      <c r="F66" s="3189"/>
      <c r="G66" s="3190"/>
      <c r="H66" s="3191"/>
      <c r="I66" s="1762"/>
      <c r="J66" s="1705"/>
      <c r="K66" s="1705"/>
      <c r="L66" s="1705"/>
      <c r="M66" s="1705"/>
      <c r="N66" s="1705"/>
    </row>
    <row r="67" spans="1:14" ht="6" customHeight="1">
      <c r="A67" s="2100"/>
      <c r="B67" s="2102"/>
      <c r="C67" s="2123"/>
      <c r="D67" s="1732"/>
      <c r="E67" s="3194"/>
      <c r="F67" s="3180"/>
      <c r="G67" s="3195"/>
      <c r="H67" s="3182"/>
      <c r="I67" s="1715"/>
      <c r="J67" s="1705"/>
      <c r="K67" s="1705"/>
      <c r="L67" s="1705"/>
      <c r="M67" s="1705"/>
      <c r="N67" s="1705"/>
    </row>
    <row r="68" spans="1:14" ht="12" customHeight="1">
      <c r="A68" s="2124"/>
      <c r="B68" s="2125"/>
      <c r="C68" s="2120" t="s">
        <v>1382</v>
      </c>
      <c r="D68" s="1724">
        <v>40660</v>
      </c>
      <c r="E68" s="3183">
        <v>-37302</v>
      </c>
      <c r="F68" s="3184"/>
      <c r="G68" s="3185">
        <v>3358</v>
      </c>
      <c r="H68" s="3157"/>
      <c r="I68" s="1746"/>
      <c r="J68" s="1705"/>
      <c r="K68" s="1705"/>
      <c r="L68" s="1705"/>
      <c r="M68" s="1705"/>
      <c r="N68" s="1705"/>
    </row>
    <row r="69" spans="1:14" ht="6" customHeight="1">
      <c r="A69" s="2124"/>
      <c r="B69" s="2125"/>
      <c r="C69" s="2122"/>
      <c r="D69" s="1728"/>
      <c r="E69" s="3188"/>
      <c r="F69" s="3189"/>
      <c r="G69" s="3190"/>
      <c r="H69" s="3191"/>
      <c r="I69" s="1762"/>
      <c r="J69" s="1705"/>
      <c r="K69" s="1705"/>
      <c r="L69" s="1705"/>
      <c r="M69" s="1705"/>
      <c r="N69" s="1705"/>
    </row>
    <row r="70" spans="1:14" ht="12" customHeight="1">
      <c r="A70" s="2100"/>
      <c r="B70" s="2102"/>
      <c r="C70" s="2118" t="s">
        <v>1383</v>
      </c>
      <c r="D70" s="1722">
        <v>215</v>
      </c>
      <c r="E70" s="3176">
        <v>-118</v>
      </c>
      <c r="F70" s="3177"/>
      <c r="G70" s="3178">
        <v>97</v>
      </c>
      <c r="H70" s="3161"/>
      <c r="I70" s="1711"/>
      <c r="J70" s="1705"/>
      <c r="K70" s="1705"/>
      <c r="L70" s="1705"/>
      <c r="M70" s="1705"/>
      <c r="N70" s="1705"/>
    </row>
    <row r="71" spans="1:14" ht="6" customHeight="1">
      <c r="A71" s="2100"/>
      <c r="B71" s="2102"/>
      <c r="C71" s="2123"/>
      <c r="D71" s="1707"/>
      <c r="E71" s="3192"/>
      <c r="F71" s="3177"/>
      <c r="G71" s="3193"/>
      <c r="H71" s="3161"/>
      <c r="I71" s="1711"/>
      <c r="J71" s="1705"/>
      <c r="K71" s="1705"/>
      <c r="L71" s="1705"/>
      <c r="M71" s="1705"/>
      <c r="N71" s="1705"/>
    </row>
    <row r="72" spans="1:14" ht="6" customHeight="1">
      <c r="A72" s="2124"/>
      <c r="B72" s="2125"/>
      <c r="C72" s="2122"/>
      <c r="D72" s="1732"/>
      <c r="E72" s="3194"/>
      <c r="F72" s="3180"/>
      <c r="G72" s="3195"/>
      <c r="H72" s="3182"/>
      <c r="I72" s="1761"/>
      <c r="J72" s="1705"/>
      <c r="K72" s="1705"/>
      <c r="L72" s="1705"/>
      <c r="M72" s="1705"/>
      <c r="N72" s="1705"/>
    </row>
    <row r="73" spans="1:14" ht="12" customHeight="1">
      <c r="A73" s="2124"/>
      <c r="B73" s="2125"/>
      <c r="C73" s="2120" t="s">
        <v>1384</v>
      </c>
      <c r="D73" s="1724">
        <v>40875</v>
      </c>
      <c r="E73" s="3183">
        <v>-37420</v>
      </c>
      <c r="F73" s="3184"/>
      <c r="G73" s="3185">
        <v>3455</v>
      </c>
      <c r="H73" s="3157"/>
      <c r="I73" s="1746"/>
      <c r="J73" s="1705"/>
      <c r="K73" s="1705"/>
      <c r="L73" s="1705"/>
      <c r="M73" s="1705"/>
      <c r="N73" s="1705"/>
    </row>
    <row r="74" spans="1:14" ht="6" customHeight="1">
      <c r="A74" s="2124"/>
      <c r="B74" s="2125"/>
      <c r="C74" s="2122"/>
      <c r="D74" s="1728"/>
      <c r="E74" s="3188"/>
      <c r="F74" s="3189"/>
      <c r="G74" s="3190"/>
      <c r="H74" s="3191"/>
      <c r="I74" s="1762"/>
      <c r="J74" s="1705"/>
      <c r="K74" s="1705"/>
      <c r="L74" s="1705"/>
      <c r="M74" s="1705"/>
      <c r="N74" s="1705"/>
    </row>
    <row r="75" spans="1:14" ht="12" customHeight="1">
      <c r="A75" s="2124"/>
      <c r="B75" s="2125"/>
      <c r="C75" s="2120" t="s">
        <v>25</v>
      </c>
      <c r="D75" s="1707"/>
      <c r="E75" s="3192"/>
      <c r="F75" s="3177"/>
      <c r="G75" s="3193"/>
      <c r="H75" s="3161"/>
      <c r="I75" s="1756"/>
      <c r="J75" s="1705"/>
      <c r="K75" s="1705"/>
      <c r="L75" s="1705"/>
      <c r="M75" s="1705"/>
      <c r="N75" s="1705"/>
    </row>
    <row r="76" spans="1:14" ht="12" customHeight="1">
      <c r="A76" s="2124"/>
      <c r="B76" s="2125"/>
      <c r="C76" s="2118" t="s">
        <v>1377</v>
      </c>
      <c r="D76" s="1723">
        <v>65</v>
      </c>
      <c r="E76" s="3179">
        <v>-4</v>
      </c>
      <c r="F76" s="3180"/>
      <c r="G76" s="3181">
        <v>61</v>
      </c>
      <c r="H76" s="3182"/>
      <c r="I76" s="1761"/>
      <c r="J76" s="1705"/>
      <c r="K76" s="1705"/>
      <c r="L76" s="1705"/>
      <c r="M76" s="1705"/>
      <c r="N76" s="1705"/>
    </row>
    <row r="77" spans="1:14" ht="12" customHeight="1">
      <c r="A77" s="2124"/>
      <c r="B77" s="2125"/>
      <c r="C77" s="2120" t="s">
        <v>704</v>
      </c>
      <c r="D77" s="1724">
        <v>65</v>
      </c>
      <c r="E77" s="3183">
        <v>-4</v>
      </c>
      <c r="F77" s="3184"/>
      <c r="G77" s="3185">
        <v>61</v>
      </c>
      <c r="H77" s="3157"/>
      <c r="I77" s="1746"/>
      <c r="J77" s="1705"/>
      <c r="K77" s="1705"/>
      <c r="L77" s="1705"/>
      <c r="M77" s="1705"/>
      <c r="N77" s="1705"/>
    </row>
    <row r="78" spans="1:14" ht="6" customHeight="1">
      <c r="A78" s="2124"/>
      <c r="B78" s="2125"/>
      <c r="C78" s="2122"/>
      <c r="D78" s="1728"/>
      <c r="E78" s="3188"/>
      <c r="F78" s="3189"/>
      <c r="G78" s="3190"/>
      <c r="H78" s="3191"/>
      <c r="I78" s="1762"/>
      <c r="J78" s="1705"/>
      <c r="K78" s="1705"/>
      <c r="L78" s="1705"/>
      <c r="M78" s="1705"/>
      <c r="N78" s="1705"/>
    </row>
    <row r="79" spans="1:14" ht="6" customHeight="1">
      <c r="A79" s="2124"/>
      <c r="B79" s="2125"/>
      <c r="C79" s="2122" t="s">
        <v>272</v>
      </c>
      <c r="D79" s="1732"/>
      <c r="E79" s="3194"/>
      <c r="F79" s="3180"/>
      <c r="G79" s="3195"/>
      <c r="H79" s="3182"/>
      <c r="I79" s="1761"/>
      <c r="J79" s="1705"/>
      <c r="K79" s="1705"/>
      <c r="L79" s="1705"/>
      <c r="M79" s="1705"/>
      <c r="N79" s="1705"/>
    </row>
    <row r="80" spans="1:14" ht="12" customHeight="1">
      <c r="A80" s="2124"/>
      <c r="B80" s="2125"/>
      <c r="C80" s="2120" t="s">
        <v>1385</v>
      </c>
      <c r="D80" s="1724">
        <v>55685</v>
      </c>
      <c r="E80" s="3183">
        <v>-47211</v>
      </c>
      <c r="F80" s="3184"/>
      <c r="G80" s="3185">
        <v>8474</v>
      </c>
      <c r="H80" s="3157"/>
      <c r="I80" s="1746"/>
      <c r="J80" s="1705"/>
      <c r="K80" s="1705"/>
      <c r="L80" s="1705"/>
      <c r="M80" s="1705"/>
      <c r="N80" s="1705"/>
    </row>
    <row r="81" spans="1:14" ht="12" customHeight="1">
      <c r="A81" s="2126"/>
      <c r="B81" s="2127"/>
      <c r="C81" s="2128"/>
      <c r="D81" s="1725"/>
      <c r="E81" s="3186"/>
      <c r="F81" s="3184"/>
      <c r="G81" s="3187"/>
      <c r="H81" s="3157"/>
      <c r="I81" s="1746"/>
      <c r="J81" s="1705"/>
      <c r="K81" s="1705"/>
      <c r="L81" s="1705"/>
      <c r="M81" s="1705"/>
      <c r="N81" s="1705"/>
    </row>
    <row r="82" spans="1:14" ht="6" customHeight="1">
      <c r="A82" s="2082"/>
      <c r="B82" s="2083"/>
      <c r="C82" s="2116"/>
      <c r="D82" s="1716"/>
      <c r="E82" s="3171"/>
      <c r="F82" s="3172"/>
      <c r="G82" s="3173"/>
      <c r="H82" s="3153"/>
      <c r="I82" s="1677"/>
      <c r="J82" s="1705"/>
      <c r="K82" s="1705"/>
      <c r="L82" s="1705"/>
      <c r="M82" s="1705"/>
      <c r="N82" s="1705"/>
    </row>
    <row r="83" spans="1:14" ht="6" customHeight="1">
      <c r="A83" s="2084"/>
      <c r="B83" s="2085"/>
      <c r="C83" s="2117"/>
      <c r="D83" s="1719"/>
      <c r="E83" s="3167"/>
      <c r="F83" s="3168"/>
      <c r="G83" s="3169"/>
      <c r="H83" s="3170"/>
      <c r="I83" s="1688"/>
      <c r="J83" s="1705"/>
      <c r="K83" s="1705"/>
      <c r="L83" s="1705"/>
      <c r="M83" s="1705"/>
      <c r="N83" s="1705"/>
    </row>
    <row r="84" spans="1:14" ht="12" customHeight="1">
      <c r="A84" s="2084"/>
      <c r="B84" s="2085"/>
      <c r="C84" s="2117"/>
      <c r="D84" s="1719" t="s">
        <v>1372</v>
      </c>
      <c r="E84" s="3167" t="s">
        <v>1373</v>
      </c>
      <c r="F84" s="3168"/>
      <c r="G84" s="3169" t="s">
        <v>1374</v>
      </c>
      <c r="H84" s="3170"/>
      <c r="I84" s="1688"/>
      <c r="J84" s="1705"/>
      <c r="K84" s="1705"/>
      <c r="L84" s="1705"/>
      <c r="M84" s="1705"/>
      <c r="N84" s="1705"/>
    </row>
    <row r="85" spans="1:14" ht="12" customHeight="1">
      <c r="A85" s="2084"/>
      <c r="B85" s="3198" t="s">
        <v>1154</v>
      </c>
      <c r="C85" s="3166"/>
      <c r="D85" s="1719" t="s">
        <v>725</v>
      </c>
      <c r="E85" s="3167" t="s">
        <v>725</v>
      </c>
      <c r="F85" s="3168"/>
      <c r="G85" s="3169" t="s">
        <v>725</v>
      </c>
      <c r="H85" s="3170"/>
      <c r="I85" s="1688"/>
      <c r="J85" s="1705"/>
      <c r="K85" s="1705"/>
      <c r="L85" s="1705"/>
      <c r="M85" s="1705"/>
      <c r="N85" s="1705"/>
    </row>
    <row r="86" spans="1:14" ht="12" customHeight="1">
      <c r="A86" s="2084"/>
      <c r="B86" s="2085"/>
      <c r="C86" s="2117" t="s">
        <v>369</v>
      </c>
      <c r="D86" s="1720"/>
      <c r="E86" s="3174"/>
      <c r="F86" s="3168"/>
      <c r="G86" s="3175"/>
      <c r="H86" s="3170"/>
      <c r="I86" s="1685"/>
      <c r="J86" s="1705"/>
      <c r="K86" s="1705"/>
      <c r="L86" s="1705"/>
      <c r="M86" s="1705"/>
      <c r="N86" s="1705"/>
    </row>
    <row r="87" spans="1:14" ht="12" customHeight="1">
      <c r="A87" s="2100"/>
      <c r="B87" s="2102"/>
      <c r="C87" s="2118" t="s">
        <v>1377</v>
      </c>
      <c r="D87" s="1763">
        <v>4.027617951668585</v>
      </c>
      <c r="E87" s="3199">
        <v>-16.331658291457288</v>
      </c>
      <c r="F87" s="3177"/>
      <c r="G87" s="3200">
        <v>-22.977941176470587</v>
      </c>
      <c r="H87" s="3161"/>
      <c r="I87" s="1711"/>
      <c r="J87" s="1705"/>
      <c r="K87" s="1705"/>
      <c r="L87" s="1705"/>
      <c r="M87" s="1705"/>
      <c r="N87" s="1705"/>
    </row>
    <row r="88" spans="1:14" ht="12" customHeight="1">
      <c r="A88" s="2100"/>
      <c r="B88" s="2102"/>
      <c r="C88" s="2118" t="s">
        <v>290</v>
      </c>
      <c r="D88" s="1764">
        <v>17.489677952105698</v>
      </c>
      <c r="E88" s="3201">
        <v>-52.00419177364422</v>
      </c>
      <c r="F88" s="3180"/>
      <c r="G88" s="3202">
        <v>-41.37622877569258</v>
      </c>
      <c r="H88" s="3182"/>
      <c r="I88" s="1715"/>
      <c r="J88" s="1705"/>
      <c r="K88" s="1705"/>
      <c r="L88" s="1705"/>
      <c r="M88" s="1705"/>
      <c r="N88" s="1705"/>
    </row>
    <row r="89" spans="1:14" ht="12" customHeight="1">
      <c r="A89" s="2119"/>
      <c r="B89" s="2081"/>
      <c r="C89" s="2120" t="s">
        <v>1378</v>
      </c>
      <c r="D89" s="1766">
        <v>9.555781620888437</v>
      </c>
      <c r="E89" s="3203">
        <v>-30.244201491774803</v>
      </c>
      <c r="F89" s="3184"/>
      <c r="G89" s="3204">
        <v>-31.28277531262606</v>
      </c>
      <c r="H89" s="3157"/>
      <c r="I89" s="1743"/>
      <c r="J89" s="1705"/>
      <c r="K89" s="1705"/>
      <c r="L89" s="1705"/>
      <c r="M89" s="1705"/>
      <c r="N89" s="1705"/>
    </row>
    <row r="90" spans="1:14" ht="6" customHeight="1">
      <c r="A90" s="2092"/>
      <c r="B90" s="2093"/>
      <c r="C90" s="2121"/>
      <c r="D90" s="1716"/>
      <c r="E90" s="3171"/>
      <c r="F90" s="3172"/>
      <c r="G90" s="3173"/>
      <c r="H90" s="3153"/>
      <c r="I90" s="1677"/>
      <c r="J90" s="1705"/>
      <c r="K90" s="1705"/>
      <c r="L90" s="1705"/>
      <c r="M90" s="1705"/>
      <c r="N90" s="1705"/>
    </row>
    <row r="91" spans="1:14" ht="12" customHeight="1">
      <c r="A91" s="2084"/>
      <c r="B91" s="2085"/>
      <c r="C91" s="2117" t="s">
        <v>291</v>
      </c>
      <c r="D91" s="1720"/>
      <c r="E91" s="3174"/>
      <c r="F91" s="3168"/>
      <c r="G91" s="3175"/>
      <c r="H91" s="3170"/>
      <c r="I91" s="1685"/>
      <c r="J91" s="1705"/>
      <c r="K91" s="1705"/>
      <c r="L91" s="1705"/>
      <c r="M91" s="1705"/>
      <c r="N91" s="1705"/>
    </row>
    <row r="92" spans="1:14" ht="15" customHeight="1">
      <c r="A92" s="2100"/>
      <c r="B92" s="2102"/>
      <c r="C92" s="2118" t="s">
        <v>5</v>
      </c>
      <c r="D92" s="1763">
        <v>-19.063545150501675</v>
      </c>
      <c r="E92" s="3199">
        <v>-1.8518518518518516</v>
      </c>
      <c r="F92" s="3177"/>
      <c r="G92" s="3200">
        <v>-213.79310344827584</v>
      </c>
      <c r="H92" s="3161"/>
      <c r="I92" s="1711"/>
      <c r="J92" s="1705"/>
      <c r="K92" s="1705"/>
      <c r="L92" s="1705"/>
      <c r="M92" s="1705"/>
      <c r="N92" s="1705"/>
    </row>
    <row r="93" spans="1:14" ht="12" customHeight="1">
      <c r="A93" s="2100"/>
      <c r="B93" s="2102"/>
      <c r="C93" s="2118" t="s">
        <v>263</v>
      </c>
      <c r="D93" s="1763">
        <v>-53.14123760037789</v>
      </c>
      <c r="E93" s="3199">
        <v>45.1332560834299</v>
      </c>
      <c r="F93" s="3177"/>
      <c r="G93" s="3200">
        <v>-88.49104859335038</v>
      </c>
      <c r="H93" s="3161"/>
      <c r="I93" s="1711"/>
      <c r="J93" s="1705"/>
      <c r="K93" s="1705"/>
      <c r="L93" s="1705"/>
      <c r="M93" s="1705"/>
      <c r="N93" s="1705"/>
    </row>
    <row r="94" spans="1:14" ht="12" customHeight="1">
      <c r="A94" s="2100"/>
      <c r="B94" s="2102"/>
      <c r="C94" s="2118" t="s">
        <v>8</v>
      </c>
      <c r="D94" s="1763">
        <v>-33.191489361702125</v>
      </c>
      <c r="E94" s="3199">
        <v>44.005102040816325</v>
      </c>
      <c r="F94" s="3177"/>
      <c r="G94" s="3200">
        <v>140.50632911392404</v>
      </c>
      <c r="H94" s="3161"/>
      <c r="I94" s="1711"/>
      <c r="J94" s="1705"/>
      <c r="K94" s="1705"/>
      <c r="L94" s="1705"/>
      <c r="M94" s="1705"/>
      <c r="N94" s="1705"/>
    </row>
    <row r="95" spans="1:14" ht="12" customHeight="1">
      <c r="A95" s="2100"/>
      <c r="B95" s="2102"/>
      <c r="C95" s="2118" t="s">
        <v>7</v>
      </c>
      <c r="D95" s="1763">
        <v>-63.26810847923103</v>
      </c>
      <c r="E95" s="3199">
        <v>41.660993873383255</v>
      </c>
      <c r="F95" s="3177"/>
      <c r="G95" s="3200">
        <v>-85.24930747922438</v>
      </c>
      <c r="H95" s="3161"/>
      <c r="I95" s="1711"/>
      <c r="J95" s="1705"/>
      <c r="K95" s="1705"/>
      <c r="L95" s="1705"/>
      <c r="M95" s="1705"/>
      <c r="N95" s="1705"/>
    </row>
    <row r="96" spans="1:14" ht="12" customHeight="1">
      <c r="A96" s="2100"/>
      <c r="B96" s="2102"/>
      <c r="C96" s="2118" t="s">
        <v>292</v>
      </c>
      <c r="D96" s="1764">
        <v>-29.82917214191853</v>
      </c>
      <c r="E96" s="3201">
        <v>29.451632778804683</v>
      </c>
      <c r="F96" s="3180"/>
      <c r="G96" s="3202">
        <v>-30.757575757575754</v>
      </c>
      <c r="H96" s="3182"/>
      <c r="I96" s="1715"/>
      <c r="J96" s="1705"/>
      <c r="K96" s="1705"/>
      <c r="L96" s="1705"/>
      <c r="M96" s="1705"/>
      <c r="N96" s="1705"/>
    </row>
    <row r="97" spans="1:14" ht="12" customHeight="1">
      <c r="A97" s="2119"/>
      <c r="B97" s="2081"/>
      <c r="C97" s="2120" t="s">
        <v>1386</v>
      </c>
      <c r="D97" s="1766">
        <v>-43.10052710843373</v>
      </c>
      <c r="E97" s="3203">
        <v>34.95757575757576</v>
      </c>
      <c r="F97" s="3184"/>
      <c r="G97" s="3204">
        <v>-71.39848357203033</v>
      </c>
      <c r="H97" s="3157"/>
      <c r="I97" s="1743"/>
      <c r="J97" s="1705"/>
      <c r="K97" s="1705"/>
      <c r="L97" s="1705"/>
      <c r="M97" s="1705"/>
      <c r="N97" s="1705"/>
    </row>
    <row r="98" spans="1:14" ht="6" customHeight="1">
      <c r="A98" s="2092"/>
      <c r="B98" s="2093"/>
      <c r="C98" s="2121"/>
      <c r="D98" s="1716"/>
      <c r="E98" s="3171"/>
      <c r="F98" s="3172"/>
      <c r="G98" s="3173"/>
      <c r="H98" s="3153"/>
      <c r="I98" s="1677"/>
      <c r="J98" s="1705"/>
      <c r="K98" s="1705"/>
      <c r="L98" s="1705"/>
      <c r="M98" s="1705"/>
      <c r="N98" s="1705"/>
    </row>
    <row r="99" spans="1:14" ht="15" customHeight="1">
      <c r="A99" s="2084"/>
      <c r="B99" s="2085"/>
      <c r="C99" s="2117" t="s">
        <v>1380</v>
      </c>
      <c r="D99" s="1720"/>
      <c r="E99" s="3174"/>
      <c r="F99" s="3168"/>
      <c r="G99" s="3175"/>
      <c r="H99" s="3170"/>
      <c r="I99" s="1685"/>
      <c r="J99" s="1705"/>
      <c r="K99" s="1705"/>
      <c r="L99" s="1705"/>
      <c r="M99" s="1705"/>
      <c r="N99" s="1705"/>
    </row>
    <row r="100" spans="1:14" ht="12" customHeight="1">
      <c r="A100" s="2100"/>
      <c r="B100" s="2102"/>
      <c r="C100" s="2118" t="s">
        <v>5</v>
      </c>
      <c r="D100" s="1763">
        <v>35.75776994553028</v>
      </c>
      <c r="E100" s="3199">
        <v>-40.95647857024657</v>
      </c>
      <c r="F100" s="3177"/>
      <c r="G100" s="3200">
        <v>-122.1105527638191</v>
      </c>
      <c r="H100" s="3161"/>
      <c r="I100" s="1711"/>
      <c r="J100" s="1705"/>
      <c r="K100" s="1705"/>
      <c r="L100" s="1705"/>
      <c r="M100" s="1705"/>
      <c r="N100" s="1705"/>
    </row>
    <row r="101" spans="1:14" ht="12" customHeight="1">
      <c r="A101" s="2100"/>
      <c r="B101" s="2102"/>
      <c r="C101" s="2118" t="s">
        <v>263</v>
      </c>
      <c r="D101" s="1763">
        <v>57.90089738587593</v>
      </c>
      <c r="E101" s="3199">
        <v>-51.42617449664429</v>
      </c>
      <c r="F101" s="3177"/>
      <c r="G101" s="3200">
        <v>144.1340782122905</v>
      </c>
      <c r="H101" s="3161"/>
      <c r="I101" s="1711"/>
      <c r="J101" s="1705"/>
      <c r="K101" s="1705"/>
      <c r="L101" s="1705"/>
      <c r="M101" s="1705"/>
      <c r="N101" s="1705"/>
    </row>
    <row r="102" spans="1:14" ht="14.25" customHeight="1">
      <c r="A102" s="2100"/>
      <c r="B102" s="2102"/>
      <c r="C102" s="2118" t="s">
        <v>8</v>
      </c>
      <c r="D102" s="1763">
        <v>-4.448838358872961</v>
      </c>
      <c r="E102" s="3199">
        <v>8.516612072999532</v>
      </c>
      <c r="F102" s="3177"/>
      <c r="G102" s="3200">
        <v>80.7017543859649</v>
      </c>
      <c r="H102" s="3161"/>
      <c r="I102" s="1711"/>
      <c r="J102" s="1705"/>
      <c r="K102" s="1705"/>
      <c r="L102" s="1705"/>
      <c r="M102" s="1705"/>
      <c r="N102" s="1705"/>
    </row>
    <row r="103" spans="1:14" ht="12" customHeight="1">
      <c r="A103" s="2100"/>
      <c r="B103" s="2102"/>
      <c r="C103" s="2118" t="s">
        <v>1153</v>
      </c>
      <c r="D103" s="1764">
        <v>61.82572614107884</v>
      </c>
      <c r="E103" s="3201">
        <v>-102.50696378830084</v>
      </c>
      <c r="F103" s="3180"/>
      <c r="G103" s="3202">
        <v>-56.91056910569105</v>
      </c>
      <c r="H103" s="3182"/>
      <c r="I103" s="1715"/>
      <c r="J103" s="1705"/>
      <c r="K103" s="1705"/>
      <c r="L103" s="1705"/>
      <c r="M103" s="1705"/>
      <c r="N103" s="1705"/>
    </row>
    <row r="104" spans="1:14" ht="12" customHeight="1">
      <c r="A104" s="2119"/>
      <c r="B104" s="2081"/>
      <c r="C104" s="2120" t="s">
        <v>1381</v>
      </c>
      <c r="D104" s="1766">
        <v>35.35757091490212</v>
      </c>
      <c r="E104" s="3203">
        <v>-38.9370783422828</v>
      </c>
      <c r="F104" s="3184"/>
      <c r="G104" s="3204">
        <v>-70.32520325203252</v>
      </c>
      <c r="H104" s="3157"/>
      <c r="I104" s="1743"/>
      <c r="J104" s="1705"/>
      <c r="K104" s="1705"/>
      <c r="L104" s="1705"/>
      <c r="M104" s="1705"/>
      <c r="N104" s="1705"/>
    </row>
    <row r="105" spans="1:14" ht="6" customHeight="1">
      <c r="A105" s="2092"/>
      <c r="B105" s="2093"/>
      <c r="C105" s="2121"/>
      <c r="D105" s="1716"/>
      <c r="E105" s="3171"/>
      <c r="F105" s="3172"/>
      <c r="G105" s="3173"/>
      <c r="H105" s="3153"/>
      <c r="I105" s="1677"/>
      <c r="J105" s="1705"/>
      <c r="K105" s="1705"/>
      <c r="L105" s="1705"/>
      <c r="M105" s="1705"/>
      <c r="N105" s="1705"/>
    </row>
    <row r="106" spans="1:14" ht="6" customHeight="1">
      <c r="A106" s="1707"/>
      <c r="B106" s="1655"/>
      <c r="C106" s="1682"/>
      <c r="D106" s="1732"/>
      <c r="E106" s="3194"/>
      <c r="F106" s="3180"/>
      <c r="G106" s="3195"/>
      <c r="H106" s="3182"/>
      <c r="I106" s="1715"/>
      <c r="J106" s="1705"/>
      <c r="K106" s="1705"/>
      <c r="L106" s="1705"/>
      <c r="M106" s="1705"/>
      <c r="N106" s="1705"/>
    </row>
    <row r="107" spans="1:14" ht="12" customHeight="1">
      <c r="A107" s="1712"/>
      <c r="B107" s="1703"/>
      <c r="C107" s="1710" t="s">
        <v>572</v>
      </c>
      <c r="D107" s="1766">
        <v>14.85735366453517</v>
      </c>
      <c r="E107" s="3203">
        <v>-22.59396279019892</v>
      </c>
      <c r="F107" s="3184"/>
      <c r="G107" s="3204">
        <v>-71.08397855866588</v>
      </c>
      <c r="H107" s="3157"/>
      <c r="I107" s="1746"/>
      <c r="J107" s="1705"/>
      <c r="K107" s="1705"/>
      <c r="L107" s="1705"/>
      <c r="M107" s="1705"/>
      <c r="N107" s="1705"/>
    </row>
    <row r="108" spans="1:14" ht="6" customHeight="1">
      <c r="A108" s="1712"/>
      <c r="B108" s="1703"/>
      <c r="C108" s="1711"/>
      <c r="D108" s="1728"/>
      <c r="E108" s="3188"/>
      <c r="F108" s="3189"/>
      <c r="G108" s="3190"/>
      <c r="H108" s="3191"/>
      <c r="I108" s="1762"/>
      <c r="J108" s="1705"/>
      <c r="K108" s="1705"/>
      <c r="L108" s="1705"/>
      <c r="M108" s="1705"/>
      <c r="N108" s="1705"/>
    </row>
    <row r="109" spans="1:14" ht="6" customHeight="1">
      <c r="A109" s="1712"/>
      <c r="B109" s="1703"/>
      <c r="C109" s="1711"/>
      <c r="D109" s="1707"/>
      <c r="E109" s="3192"/>
      <c r="F109" s="3177"/>
      <c r="G109" s="3193"/>
      <c r="H109" s="3161"/>
      <c r="I109" s="1756"/>
      <c r="J109" s="1705"/>
      <c r="K109" s="1705"/>
      <c r="L109" s="1705"/>
      <c r="M109" s="1705"/>
      <c r="N109" s="1705"/>
    </row>
    <row r="110" spans="1:14" ht="12" customHeight="1">
      <c r="A110" s="1712"/>
      <c r="B110" s="1703"/>
      <c r="C110" s="1710" t="s">
        <v>1383</v>
      </c>
      <c r="D110" s="1763">
        <v>19.069767441860467</v>
      </c>
      <c r="E110" s="3199">
        <v>-215.25423728813558</v>
      </c>
      <c r="F110" s="3177"/>
      <c r="G110" s="3200">
        <v>-219.5876288659794</v>
      </c>
      <c r="H110" s="3161"/>
      <c r="I110" s="1756"/>
      <c r="J110" s="1705"/>
      <c r="K110" s="1705"/>
      <c r="L110" s="1705"/>
      <c r="M110" s="1705"/>
      <c r="N110" s="1705"/>
    </row>
    <row r="111" spans="1:14" ht="6" customHeight="1">
      <c r="A111" s="1712"/>
      <c r="B111" s="1703"/>
      <c r="C111" s="1711"/>
      <c r="D111" s="1707"/>
      <c r="E111" s="3192"/>
      <c r="F111" s="3177"/>
      <c r="G111" s="3193"/>
      <c r="H111" s="3161"/>
      <c r="I111" s="1756"/>
      <c r="J111" s="1705"/>
      <c r="K111" s="1705"/>
      <c r="L111" s="1705"/>
      <c r="M111" s="1705"/>
      <c r="N111" s="1705"/>
    </row>
    <row r="112" spans="1:14" ht="6" customHeight="1">
      <c r="A112" s="1712"/>
      <c r="B112" s="1703"/>
      <c r="C112" s="1711"/>
      <c r="D112" s="1732"/>
      <c r="E112" s="3194"/>
      <c r="F112" s="3180"/>
      <c r="G112" s="3195"/>
      <c r="H112" s="3182"/>
      <c r="I112" s="1761"/>
      <c r="J112" s="1705"/>
      <c r="K112" s="1705"/>
      <c r="L112" s="1705"/>
      <c r="M112" s="1705"/>
      <c r="N112" s="1705"/>
    </row>
    <row r="113" spans="1:14" ht="12.75" customHeight="1">
      <c r="A113" s="1712"/>
      <c r="B113" s="1703"/>
      <c r="C113" s="1710" t="s">
        <v>1384</v>
      </c>
      <c r="D113" s="1766">
        <v>14.879510703363916</v>
      </c>
      <c r="E113" s="3203">
        <v>-23.201496525921968</v>
      </c>
      <c r="F113" s="3184"/>
      <c r="G113" s="3204">
        <v>-75.2532561505065</v>
      </c>
      <c r="H113" s="3157"/>
      <c r="I113" s="1746"/>
      <c r="J113" s="1705"/>
      <c r="K113" s="1705"/>
      <c r="L113" s="1705"/>
      <c r="M113" s="1705"/>
      <c r="N113" s="1705"/>
    </row>
    <row r="114" spans="1:14" ht="6" customHeight="1">
      <c r="A114" s="1712"/>
      <c r="B114" s="1703"/>
      <c r="C114" s="1711"/>
      <c r="D114" s="1728"/>
      <c r="E114" s="3188"/>
      <c r="F114" s="3189"/>
      <c r="G114" s="3190"/>
      <c r="H114" s="3191"/>
      <c r="I114" s="1762"/>
      <c r="J114" s="1705"/>
      <c r="K114" s="1705"/>
      <c r="L114" s="1705"/>
      <c r="M114" s="1705"/>
      <c r="N114" s="1705"/>
    </row>
    <row r="115" spans="1:14" ht="12" customHeight="1">
      <c r="A115" s="1712"/>
      <c r="B115" s="1703"/>
      <c r="C115" s="1710" t="s">
        <v>25</v>
      </c>
      <c r="D115" s="1732"/>
      <c r="E115" s="3194"/>
      <c r="F115" s="3180"/>
      <c r="G115" s="3195"/>
      <c r="H115" s="3182"/>
      <c r="I115" s="1761"/>
      <c r="J115" s="1705"/>
      <c r="K115" s="1705"/>
      <c r="L115" s="1705"/>
      <c r="M115" s="1705"/>
      <c r="N115" s="1705"/>
    </row>
    <row r="116" spans="1:14" ht="12" customHeight="1">
      <c r="A116" s="1712"/>
      <c r="B116" s="1703"/>
      <c r="C116" s="1708" t="s">
        <v>1377</v>
      </c>
      <c r="D116" s="1766">
        <v>-44.61538461538462</v>
      </c>
      <c r="E116" s="3203">
        <v>-700</v>
      </c>
      <c r="F116" s="3184"/>
      <c r="G116" s="3204">
        <v>-93.44262295081968</v>
      </c>
      <c r="H116" s="3157"/>
      <c r="I116" s="1746"/>
      <c r="J116" s="1705"/>
      <c r="K116" s="1705"/>
      <c r="L116" s="1705"/>
      <c r="M116" s="1705"/>
      <c r="N116" s="1705"/>
    </row>
    <row r="117" spans="1:14" ht="12" customHeight="1">
      <c r="A117" s="1712"/>
      <c r="B117" s="1703"/>
      <c r="C117" s="1710" t="s">
        <v>704</v>
      </c>
      <c r="D117" s="1766">
        <v>-44.61538461538462</v>
      </c>
      <c r="E117" s="3203">
        <v>-700</v>
      </c>
      <c r="F117" s="3184"/>
      <c r="G117" s="3204">
        <v>-93.44262295081968</v>
      </c>
      <c r="H117" s="3157"/>
      <c r="I117" s="1746"/>
      <c r="J117" s="1705"/>
      <c r="K117" s="1705"/>
      <c r="L117" s="1705"/>
      <c r="M117" s="1705"/>
      <c r="N117" s="1705"/>
    </row>
    <row r="118" spans="1:14" ht="6" customHeight="1">
      <c r="A118" s="1712"/>
      <c r="B118" s="1703"/>
      <c r="C118" s="1711"/>
      <c r="D118" s="1728"/>
      <c r="E118" s="3188"/>
      <c r="F118" s="3189"/>
      <c r="G118" s="3190"/>
      <c r="H118" s="3191"/>
      <c r="I118" s="1762"/>
      <c r="J118" s="1705"/>
      <c r="K118" s="1705"/>
      <c r="L118" s="1705"/>
      <c r="M118" s="1705"/>
      <c r="N118" s="1705"/>
    </row>
    <row r="119" spans="1:14" ht="6" customHeight="1">
      <c r="A119" s="1712"/>
      <c r="B119" s="1703"/>
      <c r="C119" s="1711"/>
      <c r="D119" s="1732"/>
      <c r="E119" s="3194"/>
      <c r="F119" s="3180"/>
      <c r="G119" s="3195"/>
      <c r="H119" s="3182"/>
      <c r="I119" s="1761"/>
      <c r="J119" s="1705"/>
      <c r="K119" s="1705"/>
      <c r="L119" s="1705"/>
      <c r="M119" s="1705"/>
      <c r="N119" s="1705"/>
    </row>
    <row r="120" spans="1:14" ht="12.75" customHeight="1">
      <c r="A120" s="1712"/>
      <c r="B120" s="1703"/>
      <c r="C120" s="1710" t="s">
        <v>1385</v>
      </c>
      <c r="D120" s="1766">
        <v>13.400377121307352</v>
      </c>
      <c r="E120" s="3203">
        <v>-24.71881553027896</v>
      </c>
      <c r="F120" s="3184"/>
      <c r="G120" s="3204">
        <v>-49.65777672881756</v>
      </c>
      <c r="H120" s="3157"/>
      <c r="I120" s="1746"/>
      <c r="J120" s="1705"/>
      <c r="K120" s="1705"/>
      <c r="L120" s="1705"/>
      <c r="M120" s="1705"/>
      <c r="N120" s="1705"/>
    </row>
    <row r="121" spans="1:14" ht="12.75">
      <c r="A121" s="1713"/>
      <c r="B121" s="1714"/>
      <c r="C121" s="1715"/>
      <c r="D121" s="1725"/>
      <c r="E121" s="3186"/>
      <c r="F121" s="3184"/>
      <c r="G121" s="3187"/>
      <c r="H121" s="3157"/>
      <c r="I121" s="1746"/>
      <c r="J121" s="1705"/>
      <c r="K121" s="1705"/>
      <c r="L121" s="1705"/>
      <c r="M121" s="1705"/>
      <c r="N121" s="1705"/>
    </row>
    <row r="122" spans="1:14" ht="12.75">
      <c r="A122" s="1705"/>
      <c r="B122" s="1705"/>
      <c r="C122" s="1705"/>
      <c r="D122" s="1705"/>
      <c r="E122" s="1705"/>
      <c r="F122" s="1705"/>
      <c r="G122" s="1705"/>
      <c r="H122" s="1705"/>
      <c r="I122" s="1705"/>
      <c r="J122" s="1705"/>
      <c r="K122" s="1705"/>
      <c r="L122" s="1705"/>
      <c r="M122" s="1705"/>
      <c r="N122" s="1705"/>
    </row>
    <row r="123" spans="1:14" ht="9.75" customHeight="1">
      <c r="A123" s="1657"/>
      <c r="B123" s="3163"/>
      <c r="C123" s="3154"/>
      <c r="D123" s="1739"/>
      <c r="E123" s="1717"/>
      <c r="F123" s="3171"/>
      <c r="G123" s="3172"/>
      <c r="H123" s="3206"/>
      <c r="I123" s="3172"/>
      <c r="J123" s="1716"/>
      <c r="K123" s="1660" t="s">
        <v>1155</v>
      </c>
      <c r="L123" s="1677" t="s">
        <v>705</v>
      </c>
      <c r="M123" s="1660"/>
      <c r="N123" s="1677"/>
    </row>
    <row r="124" spans="1:14" ht="14.25">
      <c r="A124" s="1661"/>
      <c r="B124" s="3175" t="s">
        <v>1156</v>
      </c>
      <c r="C124" s="3207"/>
      <c r="D124" s="1668"/>
      <c r="E124" s="1651"/>
      <c r="F124" s="3167"/>
      <c r="G124" s="3168"/>
      <c r="H124" s="3208"/>
      <c r="I124" s="3168"/>
      <c r="J124" s="1719"/>
      <c r="K124" s="1647" t="s">
        <v>1340</v>
      </c>
      <c r="L124" s="1688" t="s">
        <v>1340</v>
      </c>
      <c r="M124" s="1647" t="s">
        <v>1341</v>
      </c>
      <c r="N124" s="1688"/>
    </row>
    <row r="125" spans="1:14" ht="12.75">
      <c r="A125" s="1661"/>
      <c r="B125" s="3175"/>
      <c r="C125" s="3207"/>
      <c r="D125" s="1668"/>
      <c r="E125" s="1651"/>
      <c r="F125" s="3167"/>
      <c r="G125" s="3168"/>
      <c r="H125" s="3208"/>
      <c r="I125" s="3168"/>
      <c r="J125" s="1719"/>
      <c r="K125" s="1647" t="s">
        <v>1400</v>
      </c>
      <c r="L125" s="1688" t="s">
        <v>1400</v>
      </c>
      <c r="M125" s="1647"/>
      <c r="N125" s="1688"/>
    </row>
    <row r="126" spans="1:14" ht="12.75">
      <c r="A126" s="1661"/>
      <c r="B126" s="3175" t="s">
        <v>1464</v>
      </c>
      <c r="C126" s="3207"/>
      <c r="D126" s="1661"/>
      <c r="E126" s="1702"/>
      <c r="F126" s="3174"/>
      <c r="G126" s="3168"/>
      <c r="H126" s="3212"/>
      <c r="I126" s="3168"/>
      <c r="J126" s="1720"/>
      <c r="K126" s="1645"/>
      <c r="L126" s="1685"/>
      <c r="M126" s="1645"/>
      <c r="N126" s="1685"/>
    </row>
    <row r="127" spans="1:14" ht="12.75">
      <c r="A127" s="1707"/>
      <c r="B127" s="3213" t="s">
        <v>1465</v>
      </c>
      <c r="C127" s="3214"/>
      <c r="D127" s="1709"/>
      <c r="E127" s="1655"/>
      <c r="F127" s="3192"/>
      <c r="G127" s="3177"/>
      <c r="H127" s="3205"/>
      <c r="I127" s="3177"/>
      <c r="J127" s="1707"/>
      <c r="K127" s="1648">
        <v>1818</v>
      </c>
      <c r="L127" s="1769">
        <v>2413</v>
      </c>
      <c r="M127" s="1654">
        <v>-24.658101947782843</v>
      </c>
      <c r="N127" s="1662"/>
    </row>
    <row r="128" spans="1:14" ht="6" customHeight="1">
      <c r="A128" s="1767"/>
      <c r="B128" s="3209"/>
      <c r="C128" s="3210"/>
      <c r="D128" s="1768"/>
      <c r="E128" s="1733"/>
      <c r="F128" s="3194"/>
      <c r="G128" s="3180"/>
      <c r="H128" s="3211"/>
      <c r="I128" s="3180"/>
      <c r="J128" s="1732"/>
      <c r="K128" s="1734"/>
      <c r="L128" s="1715"/>
      <c r="M128" s="1734"/>
      <c r="N128" s="1715"/>
    </row>
  </sheetData>
  <sheetProtection/>
  <mergeCells count="259">
    <mergeCell ref="H125:I125"/>
    <mergeCell ref="B128:C128"/>
    <mergeCell ref="F128:G128"/>
    <mergeCell ref="H128:I128"/>
    <mergeCell ref="B126:C126"/>
    <mergeCell ref="F126:G126"/>
    <mergeCell ref="H126:I126"/>
    <mergeCell ref="B127:C127"/>
    <mergeCell ref="F127:G127"/>
    <mergeCell ref="H127:I127"/>
    <mergeCell ref="B123:C123"/>
    <mergeCell ref="F123:G123"/>
    <mergeCell ref="H123:I123"/>
    <mergeCell ref="B124:C124"/>
    <mergeCell ref="F124:G124"/>
    <mergeCell ref="H124:I124"/>
    <mergeCell ref="B125:C125"/>
    <mergeCell ref="F125:G125"/>
    <mergeCell ref="E119:F119"/>
    <mergeCell ref="G119:H119"/>
    <mergeCell ref="E120:F120"/>
    <mergeCell ref="G120:H120"/>
    <mergeCell ref="E121:F121"/>
    <mergeCell ref="G121:H121"/>
    <mergeCell ref="E116:F116"/>
    <mergeCell ref="G116:H116"/>
    <mergeCell ref="E117:F117"/>
    <mergeCell ref="G117:H117"/>
    <mergeCell ref="E118:F118"/>
    <mergeCell ref="G118:H118"/>
    <mergeCell ref="E113:F113"/>
    <mergeCell ref="G113:H113"/>
    <mergeCell ref="E114:F114"/>
    <mergeCell ref="G114:H114"/>
    <mergeCell ref="E115:F115"/>
    <mergeCell ref="G115:H115"/>
    <mergeCell ref="E110:F110"/>
    <mergeCell ref="G110:H110"/>
    <mergeCell ref="E111:F111"/>
    <mergeCell ref="G111:H111"/>
    <mergeCell ref="E112:F112"/>
    <mergeCell ref="G112:H112"/>
    <mergeCell ref="E107:F107"/>
    <mergeCell ref="G107:H107"/>
    <mergeCell ref="E108:F108"/>
    <mergeCell ref="G108:H108"/>
    <mergeCell ref="E109:F109"/>
    <mergeCell ref="G109:H109"/>
    <mergeCell ref="E104:F104"/>
    <mergeCell ref="G104:H104"/>
    <mergeCell ref="E105:F105"/>
    <mergeCell ref="G105:H105"/>
    <mergeCell ref="E106:F106"/>
    <mergeCell ref="G106:H106"/>
    <mergeCell ref="E101:F101"/>
    <mergeCell ref="G101:H101"/>
    <mergeCell ref="E102:F102"/>
    <mergeCell ref="G102:H102"/>
    <mergeCell ref="E103:F103"/>
    <mergeCell ref="G103:H103"/>
    <mergeCell ref="E98:F98"/>
    <mergeCell ref="G98:H98"/>
    <mergeCell ref="E99:F99"/>
    <mergeCell ref="G99:H99"/>
    <mergeCell ref="E100:F100"/>
    <mergeCell ref="G100:H100"/>
    <mergeCell ref="E95:F95"/>
    <mergeCell ref="G95:H95"/>
    <mergeCell ref="E96:F96"/>
    <mergeCell ref="G96:H96"/>
    <mergeCell ref="E97:F97"/>
    <mergeCell ref="G97:H97"/>
    <mergeCell ref="E92:F92"/>
    <mergeCell ref="G92:H92"/>
    <mergeCell ref="E93:F93"/>
    <mergeCell ref="G93:H93"/>
    <mergeCell ref="E94:F94"/>
    <mergeCell ref="G94:H94"/>
    <mergeCell ref="E89:F89"/>
    <mergeCell ref="G89:H89"/>
    <mergeCell ref="E90:F90"/>
    <mergeCell ref="G90:H90"/>
    <mergeCell ref="E91:F91"/>
    <mergeCell ref="G91:H91"/>
    <mergeCell ref="E86:F86"/>
    <mergeCell ref="G86:H86"/>
    <mergeCell ref="E87:F87"/>
    <mergeCell ref="G87:H87"/>
    <mergeCell ref="E88:F88"/>
    <mergeCell ref="G88:H88"/>
    <mergeCell ref="E83:F83"/>
    <mergeCell ref="G83:H83"/>
    <mergeCell ref="E84:F84"/>
    <mergeCell ref="G84:H84"/>
    <mergeCell ref="B85:C85"/>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E68:F68"/>
    <mergeCell ref="G68:H68"/>
    <mergeCell ref="E69:F69"/>
    <mergeCell ref="G69:H69"/>
    <mergeCell ref="E70:F70"/>
    <mergeCell ref="G70:H70"/>
    <mergeCell ref="E65:F65"/>
    <mergeCell ref="G65:H65"/>
    <mergeCell ref="E66:F66"/>
    <mergeCell ref="G66:H66"/>
    <mergeCell ref="E67:F67"/>
    <mergeCell ref="G67:H67"/>
    <mergeCell ref="E62:F62"/>
    <mergeCell ref="G62:H62"/>
    <mergeCell ref="E63:F63"/>
    <mergeCell ref="G63:H63"/>
    <mergeCell ref="E64:F64"/>
    <mergeCell ref="G64:H64"/>
    <mergeCell ref="E59:F59"/>
    <mergeCell ref="G59:H59"/>
    <mergeCell ref="E60:F60"/>
    <mergeCell ref="G60:H60"/>
    <mergeCell ref="E61:F61"/>
    <mergeCell ref="G61:H61"/>
    <mergeCell ref="E56:F56"/>
    <mergeCell ref="G56:H56"/>
    <mergeCell ref="E57:F57"/>
    <mergeCell ref="G57:H57"/>
    <mergeCell ref="E58:F58"/>
    <mergeCell ref="G58:H58"/>
    <mergeCell ref="E53:F53"/>
    <mergeCell ref="G53:H53"/>
    <mergeCell ref="E54:F54"/>
    <mergeCell ref="G54:H54"/>
    <mergeCell ref="E55:F55"/>
    <mergeCell ref="G55:H55"/>
    <mergeCell ref="E50:F50"/>
    <mergeCell ref="G50:H50"/>
    <mergeCell ref="E51:F51"/>
    <mergeCell ref="G51:H51"/>
    <mergeCell ref="E52:F52"/>
    <mergeCell ref="G52:H52"/>
    <mergeCell ref="E47:F47"/>
    <mergeCell ref="G47:H47"/>
    <mergeCell ref="E48:F48"/>
    <mergeCell ref="G48:H48"/>
    <mergeCell ref="E49:F49"/>
    <mergeCell ref="G49:H49"/>
    <mergeCell ref="E44:F44"/>
    <mergeCell ref="G44:H44"/>
    <mergeCell ref="E45:F45"/>
    <mergeCell ref="G45:H45"/>
    <mergeCell ref="B46:C46"/>
    <mergeCell ref="E46:F46"/>
    <mergeCell ref="G46:H46"/>
    <mergeCell ref="E41:F41"/>
    <mergeCell ref="G41:H41"/>
    <mergeCell ref="E42:F42"/>
    <mergeCell ref="G42:H42"/>
    <mergeCell ref="E43:F43"/>
    <mergeCell ref="G43:H43"/>
    <mergeCell ref="E38:F38"/>
    <mergeCell ref="G38:H38"/>
    <mergeCell ref="E39:F39"/>
    <mergeCell ref="G39:H39"/>
    <mergeCell ref="E40:F40"/>
    <mergeCell ref="G40:H40"/>
    <mergeCell ref="E35:F35"/>
    <mergeCell ref="G35:H35"/>
    <mergeCell ref="E36:F36"/>
    <mergeCell ref="G36:H36"/>
    <mergeCell ref="E37:F37"/>
    <mergeCell ref="G37:H37"/>
    <mergeCell ref="E32:F32"/>
    <mergeCell ref="G32:H32"/>
    <mergeCell ref="E33:F33"/>
    <mergeCell ref="G33:H33"/>
    <mergeCell ref="E34:F34"/>
    <mergeCell ref="G34:H34"/>
    <mergeCell ref="E29:F29"/>
    <mergeCell ref="G29:H29"/>
    <mergeCell ref="E30:F30"/>
    <mergeCell ref="G30:H30"/>
    <mergeCell ref="E31:F31"/>
    <mergeCell ref="G31:H31"/>
    <mergeCell ref="E26:F26"/>
    <mergeCell ref="G26:H26"/>
    <mergeCell ref="E27:F27"/>
    <mergeCell ref="G27:H27"/>
    <mergeCell ref="E28:F28"/>
    <mergeCell ref="G28:H28"/>
    <mergeCell ref="E23:F23"/>
    <mergeCell ref="G23:H23"/>
    <mergeCell ref="E24:F24"/>
    <mergeCell ref="G24:H24"/>
    <mergeCell ref="E25:F25"/>
    <mergeCell ref="G25:H25"/>
    <mergeCell ref="E20:F20"/>
    <mergeCell ref="G20:H20"/>
    <mergeCell ref="E21:F21"/>
    <mergeCell ref="G21:H21"/>
    <mergeCell ref="E22:F22"/>
    <mergeCell ref="G22:H22"/>
    <mergeCell ref="E17:F17"/>
    <mergeCell ref="G17:H17"/>
    <mergeCell ref="E18:F18"/>
    <mergeCell ref="G18:H18"/>
    <mergeCell ref="E19:F19"/>
    <mergeCell ref="G19:H19"/>
    <mergeCell ref="E14:F14"/>
    <mergeCell ref="G14:H14"/>
    <mergeCell ref="E15:F15"/>
    <mergeCell ref="G15:H15"/>
    <mergeCell ref="E16:F16"/>
    <mergeCell ref="G16:H16"/>
    <mergeCell ref="E11:F11"/>
    <mergeCell ref="G11:H11"/>
    <mergeCell ref="E12:F12"/>
    <mergeCell ref="G12:H12"/>
    <mergeCell ref="E13:F13"/>
    <mergeCell ref="G13:H13"/>
    <mergeCell ref="G5:H5"/>
    <mergeCell ref="E8:F8"/>
    <mergeCell ref="G8:H8"/>
    <mergeCell ref="E9:F9"/>
    <mergeCell ref="G9:H9"/>
    <mergeCell ref="E10:F10"/>
    <mergeCell ref="G10:H10"/>
    <mergeCell ref="A2:N2"/>
    <mergeCell ref="A3:N3"/>
    <mergeCell ref="B7:C7"/>
    <mergeCell ref="E6:F6"/>
    <mergeCell ref="G6:H6"/>
    <mergeCell ref="E7:F7"/>
    <mergeCell ref="G7:H7"/>
    <mergeCell ref="E4:F4"/>
    <mergeCell ref="G4:H4"/>
    <mergeCell ref="E5:F5"/>
  </mergeCells>
  <printOptions/>
  <pageMargins left="0.5905511811023623" right="0.5905511811023623" top="0.5905511811023623" bottom="0.5905511811023623" header="0.5905511811023623" footer="0.5905511811023623"/>
  <pageSetup fitToHeight="1" fitToWidth="1" horizontalDpi="600" verticalDpi="600" orientation="portrait" paperSize="9" scale="56" r:id="rId1"/>
  <headerFooter alignWithMargins="0">
    <oddFooter>&amp;R&amp;P</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N130"/>
  <sheetViews>
    <sheetView tabSelected="1" view="pageBreakPreview" zoomScale="75" zoomScaleNormal="75" zoomScaleSheetLayoutView="75" zoomScalePageLayoutView="0" workbookViewId="0" topLeftCell="A1">
      <selection activeCell="A84" sqref="A84"/>
    </sheetView>
  </sheetViews>
  <sheetFormatPr defaultColWidth="8.75390625" defaultRowHeight="14.25"/>
  <cols>
    <col min="1" max="1" width="2.25390625" style="376" customWidth="1"/>
    <col min="2" max="2" width="3.25390625" style="376" customWidth="1"/>
    <col min="3" max="3" width="35.375" style="376" customWidth="1"/>
    <col min="4" max="4" width="11.875" style="376" customWidth="1"/>
    <col min="5" max="5" width="2.75390625" style="376" customWidth="1"/>
    <col min="6" max="8" width="12.25390625" style="376" customWidth="1"/>
    <col min="9" max="9" width="13.00390625" style="376" customWidth="1"/>
    <col min="10" max="11" width="12.00390625" style="376" customWidth="1"/>
    <col min="12" max="12" width="2.625" style="376" customWidth="1"/>
    <col min="13" max="13" width="12.00390625" style="376" customWidth="1"/>
    <col min="14" max="14" width="2.75390625" style="376" customWidth="1"/>
    <col min="15" max="16384" width="8.75390625" style="376" customWidth="1"/>
  </cols>
  <sheetData>
    <row r="1" spans="1:14" s="503" customFormat="1" ht="15" customHeight="1">
      <c r="A1" s="2077" t="s">
        <v>1571</v>
      </c>
      <c r="B1" s="2115"/>
      <c r="C1" s="2115"/>
      <c r="D1" s="1988"/>
      <c r="E1" s="1988"/>
      <c r="F1" s="1988"/>
      <c r="G1" s="1988"/>
      <c r="H1" s="1988"/>
      <c r="I1" s="1988"/>
      <c r="J1" s="1988"/>
      <c r="K1" s="1988"/>
      <c r="L1" s="1988"/>
      <c r="M1" s="1988"/>
      <c r="N1" s="1990" t="s">
        <v>395</v>
      </c>
    </row>
    <row r="2" spans="1:14" s="503" customFormat="1" ht="15" customHeight="1">
      <c r="A2" s="3155" t="s">
        <v>302</v>
      </c>
      <c r="B2" s="3220"/>
      <c r="C2" s="3220"/>
      <c r="D2" s="3221"/>
      <c r="E2" s="3221"/>
      <c r="F2" s="3221"/>
      <c r="G2" s="3221"/>
      <c r="H2" s="3221"/>
      <c r="I2" s="3221"/>
      <c r="J2" s="3221"/>
      <c r="K2" s="3221"/>
      <c r="L2" s="3221"/>
      <c r="M2" s="3221"/>
      <c r="N2" s="3222"/>
    </row>
    <row r="3" spans="1:14" ht="12.75">
      <c r="A3" s="3159" t="s">
        <v>1364</v>
      </c>
      <c r="B3" s="3223"/>
      <c r="C3" s="3223"/>
      <c r="D3" s="3224"/>
      <c r="E3" s="3224"/>
      <c r="F3" s="3224"/>
      <c r="G3" s="3224"/>
      <c r="H3" s="3224"/>
      <c r="I3" s="3224"/>
      <c r="J3" s="3224"/>
      <c r="K3" s="3224"/>
      <c r="L3" s="3224"/>
      <c r="M3" s="3224"/>
      <c r="N3" s="3224"/>
    </row>
    <row r="4" spans="1:14" ht="13.5" customHeight="1">
      <c r="A4" s="2082"/>
      <c r="B4" s="2083"/>
      <c r="C4" s="2116"/>
      <c r="D4" s="1739"/>
      <c r="E4" s="1718"/>
      <c r="F4" s="1716"/>
      <c r="G4" s="1717"/>
      <c r="H4" s="1660"/>
      <c r="I4" s="1717"/>
      <c r="J4" s="1717" t="s">
        <v>1365</v>
      </c>
      <c r="K4" s="1660" t="s">
        <v>1366</v>
      </c>
      <c r="L4" s="1677"/>
      <c r="M4" s="1739"/>
      <c r="N4" s="1677"/>
    </row>
    <row r="5" spans="1:14" ht="13.5" customHeight="1">
      <c r="A5" s="2084"/>
      <c r="B5" s="2085"/>
      <c r="C5" s="2117"/>
      <c r="D5" s="1668" t="s">
        <v>1367</v>
      </c>
      <c r="E5" s="1678"/>
      <c r="F5" s="1719"/>
      <c r="G5" s="1651"/>
      <c r="H5" s="1647"/>
      <c r="I5" s="1651" t="s">
        <v>789</v>
      </c>
      <c r="J5" s="1651" t="s">
        <v>1368</v>
      </c>
      <c r="K5" s="1647" t="s">
        <v>1369</v>
      </c>
      <c r="L5" s="1688"/>
      <c r="M5" s="1668" t="s">
        <v>1370</v>
      </c>
      <c r="N5" s="1688"/>
    </row>
    <row r="6" spans="1:14" ht="13.5" customHeight="1">
      <c r="A6" s="2084"/>
      <c r="B6" s="2085"/>
      <c r="C6" s="2117"/>
      <c r="D6" s="1668" t="s">
        <v>1371</v>
      </c>
      <c r="E6" s="1678"/>
      <c r="F6" s="1719" t="s">
        <v>1372</v>
      </c>
      <c r="G6" s="1651" t="s">
        <v>1373</v>
      </c>
      <c r="H6" s="1647" t="s">
        <v>1374</v>
      </c>
      <c r="I6" s="1651" t="s">
        <v>1375</v>
      </c>
      <c r="J6" s="1651" t="s">
        <v>1375</v>
      </c>
      <c r="K6" s="1647" t="s">
        <v>1376</v>
      </c>
      <c r="L6" s="1688"/>
      <c r="M6" s="1668" t="s">
        <v>1371</v>
      </c>
      <c r="N6" s="1688"/>
    </row>
    <row r="7" spans="1:14" ht="12.75">
      <c r="A7" s="2084"/>
      <c r="B7" s="3165">
        <v>2008</v>
      </c>
      <c r="C7" s="3218"/>
      <c r="D7" s="1668" t="s">
        <v>1400</v>
      </c>
      <c r="E7" s="1678"/>
      <c r="F7" s="1719" t="s">
        <v>1400</v>
      </c>
      <c r="G7" s="1651" t="s">
        <v>1400</v>
      </c>
      <c r="H7" s="1647" t="s">
        <v>1400</v>
      </c>
      <c r="I7" s="1651" t="s">
        <v>1400</v>
      </c>
      <c r="J7" s="1651" t="s">
        <v>1400</v>
      </c>
      <c r="K7" s="1647" t="s">
        <v>1400</v>
      </c>
      <c r="L7" s="1688"/>
      <c r="M7" s="1668" t="s">
        <v>1400</v>
      </c>
      <c r="N7" s="1688"/>
    </row>
    <row r="8" spans="1:14" ht="14.25">
      <c r="A8" s="2084"/>
      <c r="B8" s="2085"/>
      <c r="C8" s="2117" t="s">
        <v>289</v>
      </c>
      <c r="D8" s="1661"/>
      <c r="E8" s="1721"/>
      <c r="F8" s="1720"/>
      <c r="G8" s="1702"/>
      <c r="H8" s="1645"/>
      <c r="I8" s="1702"/>
      <c r="J8" s="1702"/>
      <c r="K8" s="1645"/>
      <c r="L8" s="1685"/>
      <c r="M8" s="1661"/>
      <c r="N8" s="1685"/>
    </row>
    <row r="9" spans="1:14" ht="12.75">
      <c r="A9" s="2100"/>
      <c r="B9" s="2102"/>
      <c r="C9" s="2118" t="s">
        <v>1377</v>
      </c>
      <c r="D9" s="1747">
        <v>22320</v>
      </c>
      <c r="E9" s="1682"/>
      <c r="F9" s="1722">
        <v>9040</v>
      </c>
      <c r="G9" s="1649">
        <v>-6945</v>
      </c>
      <c r="H9" s="1648">
        <v>2095</v>
      </c>
      <c r="I9" s="1649">
        <v>0</v>
      </c>
      <c r="J9" s="1649">
        <v>-5273</v>
      </c>
      <c r="K9" s="1648">
        <v>-3178</v>
      </c>
      <c r="L9" s="1711"/>
      <c r="M9" s="1773">
        <v>19142</v>
      </c>
      <c r="N9" s="1711"/>
    </row>
    <row r="10" spans="1:14" ht="14.25">
      <c r="A10" s="2100"/>
      <c r="B10" s="2102"/>
      <c r="C10" s="2118" t="s">
        <v>290</v>
      </c>
      <c r="D10" s="1748">
        <v>28901</v>
      </c>
      <c r="E10" s="1699"/>
      <c r="F10" s="1723">
        <v>7114</v>
      </c>
      <c r="G10" s="1697">
        <v>-5802</v>
      </c>
      <c r="H10" s="1696">
        <v>1312</v>
      </c>
      <c r="I10" s="1697">
        <v>91</v>
      </c>
      <c r="J10" s="1697">
        <v>-2449</v>
      </c>
      <c r="K10" s="1696">
        <v>-1046</v>
      </c>
      <c r="L10" s="1715"/>
      <c r="M10" s="1774">
        <v>27855</v>
      </c>
      <c r="N10" s="1715"/>
    </row>
    <row r="11" spans="1:14" ht="12.75">
      <c r="A11" s="2119"/>
      <c r="B11" s="2081"/>
      <c r="C11" s="2120" t="s">
        <v>1378</v>
      </c>
      <c r="D11" s="1741">
        <v>51221</v>
      </c>
      <c r="E11" s="1695"/>
      <c r="F11" s="1724">
        <v>16154</v>
      </c>
      <c r="G11" s="1670">
        <v>-12747</v>
      </c>
      <c r="H11" s="1676">
        <v>3407</v>
      </c>
      <c r="I11" s="1670">
        <v>91</v>
      </c>
      <c r="J11" s="1670">
        <v>-7722</v>
      </c>
      <c r="K11" s="1676">
        <v>-4224</v>
      </c>
      <c r="L11" s="1743"/>
      <c r="M11" s="1775">
        <v>46997</v>
      </c>
      <c r="N11" s="1743"/>
    </row>
    <row r="12" spans="1:14" ht="5.25" customHeight="1">
      <c r="A12" s="2092"/>
      <c r="B12" s="2093"/>
      <c r="C12" s="2121"/>
      <c r="D12" s="1739"/>
      <c r="E12" s="1718"/>
      <c r="F12" s="1651"/>
      <c r="G12" s="1651"/>
      <c r="H12" s="1647"/>
      <c r="I12" s="1651"/>
      <c r="J12" s="1651"/>
      <c r="K12" s="1647"/>
      <c r="L12" s="1647"/>
      <c r="M12" s="1739"/>
      <c r="N12" s="1677"/>
    </row>
    <row r="13" spans="1:14" ht="14.25">
      <c r="A13" s="2084"/>
      <c r="B13" s="2085"/>
      <c r="C13" s="2117" t="s">
        <v>291</v>
      </c>
      <c r="D13" s="1661"/>
      <c r="E13" s="1721"/>
      <c r="F13" s="1702"/>
      <c r="G13" s="1702"/>
      <c r="H13" s="1645"/>
      <c r="I13" s="1702"/>
      <c r="J13" s="1702"/>
      <c r="K13" s="1645"/>
      <c r="L13" s="1645"/>
      <c r="M13" s="1661"/>
      <c r="N13" s="1685"/>
    </row>
    <row r="14" spans="1:14" ht="12.75">
      <c r="A14" s="2100"/>
      <c r="B14" s="2102"/>
      <c r="C14" s="2118" t="s">
        <v>5</v>
      </c>
      <c r="D14" s="1747">
        <v>2225</v>
      </c>
      <c r="E14" s="1682"/>
      <c r="F14" s="1649">
        <v>968</v>
      </c>
      <c r="G14" s="1649">
        <v>-1100</v>
      </c>
      <c r="H14" s="1648">
        <v>-132</v>
      </c>
      <c r="I14" s="1649">
        <v>-104</v>
      </c>
      <c r="J14" s="1649">
        <v>-422</v>
      </c>
      <c r="K14" s="1648">
        <v>-658</v>
      </c>
      <c r="L14" s="1644"/>
      <c r="M14" s="1773">
        <v>1567</v>
      </c>
      <c r="N14" s="1711"/>
    </row>
    <row r="15" spans="1:14" ht="12.75">
      <c r="A15" s="2100"/>
      <c r="B15" s="2102"/>
      <c r="C15" s="2118" t="s">
        <v>263</v>
      </c>
      <c r="D15" s="1747">
        <v>1476</v>
      </c>
      <c r="E15" s="1682"/>
      <c r="F15" s="1649">
        <v>992</v>
      </c>
      <c r="G15" s="1649">
        <v>-947</v>
      </c>
      <c r="H15" s="1648">
        <v>45</v>
      </c>
      <c r="I15" s="1649">
        <v>0</v>
      </c>
      <c r="J15" s="1649">
        <v>-365</v>
      </c>
      <c r="K15" s="1648">
        <v>-320</v>
      </c>
      <c r="L15" s="1644"/>
      <c r="M15" s="1773">
        <v>1156</v>
      </c>
      <c r="N15" s="1711"/>
    </row>
    <row r="16" spans="1:14" ht="12.75">
      <c r="A16" s="2100"/>
      <c r="B16" s="2102"/>
      <c r="C16" s="2118" t="s">
        <v>8</v>
      </c>
      <c r="D16" s="1747">
        <v>2946</v>
      </c>
      <c r="E16" s="1682"/>
      <c r="F16" s="1649">
        <v>1413</v>
      </c>
      <c r="G16" s="1649">
        <v>-1317</v>
      </c>
      <c r="H16" s="1648">
        <v>96</v>
      </c>
      <c r="I16" s="1649">
        <v>-177</v>
      </c>
      <c r="J16" s="1649">
        <v>-987</v>
      </c>
      <c r="K16" s="1648">
        <v>-1068</v>
      </c>
      <c r="L16" s="1644"/>
      <c r="M16" s="1773">
        <v>1878</v>
      </c>
      <c r="N16" s="1711"/>
    </row>
    <row r="17" spans="1:14" ht="12.75">
      <c r="A17" s="2100"/>
      <c r="B17" s="2102"/>
      <c r="C17" s="2118" t="s">
        <v>7</v>
      </c>
      <c r="D17" s="1747">
        <v>4313</v>
      </c>
      <c r="E17" s="1682"/>
      <c r="F17" s="1649">
        <v>1070</v>
      </c>
      <c r="G17" s="1649">
        <v>-857</v>
      </c>
      <c r="H17" s="1648">
        <v>213</v>
      </c>
      <c r="I17" s="1649">
        <v>0</v>
      </c>
      <c r="J17" s="1649">
        <v>-1315</v>
      </c>
      <c r="K17" s="1648">
        <v>-1102</v>
      </c>
      <c r="L17" s="1644"/>
      <c r="M17" s="1773">
        <v>3211</v>
      </c>
      <c r="N17" s="1711"/>
    </row>
    <row r="18" spans="1:14" ht="14.25">
      <c r="A18" s="2100"/>
      <c r="B18" s="2102"/>
      <c r="C18" s="2118" t="s">
        <v>292</v>
      </c>
      <c r="D18" s="1748">
        <v>2537</v>
      </c>
      <c r="E18" s="1699"/>
      <c r="F18" s="1649">
        <v>1602</v>
      </c>
      <c r="G18" s="1649">
        <v>-1145</v>
      </c>
      <c r="H18" s="1648">
        <v>457</v>
      </c>
      <c r="I18" s="1649">
        <v>-13</v>
      </c>
      <c r="J18" s="1649">
        <v>-223</v>
      </c>
      <c r="K18" s="1648">
        <v>221</v>
      </c>
      <c r="L18" s="1644"/>
      <c r="M18" s="1774">
        <v>2758</v>
      </c>
      <c r="N18" s="1715"/>
    </row>
    <row r="19" spans="1:14" ht="12.75">
      <c r="A19" s="2119"/>
      <c r="B19" s="2081"/>
      <c r="C19" s="2120" t="s">
        <v>1379</v>
      </c>
      <c r="D19" s="1741">
        <v>13497</v>
      </c>
      <c r="E19" s="1695"/>
      <c r="F19" s="1724">
        <v>6045</v>
      </c>
      <c r="G19" s="1670">
        <v>-5366</v>
      </c>
      <c r="H19" s="1676">
        <v>679</v>
      </c>
      <c r="I19" s="1670">
        <v>-294</v>
      </c>
      <c r="J19" s="1670">
        <v>-3312</v>
      </c>
      <c r="K19" s="1676">
        <v>-2927</v>
      </c>
      <c r="L19" s="1743"/>
      <c r="M19" s="1775">
        <v>10570</v>
      </c>
      <c r="N19" s="1743"/>
    </row>
    <row r="20" spans="1:14" ht="5.25" customHeight="1">
      <c r="A20" s="2092"/>
      <c r="B20" s="2093"/>
      <c r="C20" s="2121"/>
      <c r="D20" s="1739"/>
      <c r="E20" s="1718"/>
      <c r="F20" s="1651"/>
      <c r="G20" s="1651"/>
      <c r="H20" s="1647"/>
      <c r="I20" s="1651"/>
      <c r="J20" s="1651"/>
      <c r="K20" s="1647"/>
      <c r="L20" s="1647"/>
      <c r="M20" s="1739"/>
      <c r="N20" s="1677"/>
    </row>
    <row r="21" spans="1:14" ht="12.75">
      <c r="A21" s="2084"/>
      <c r="B21" s="2085"/>
      <c r="C21" s="2117" t="s">
        <v>1380</v>
      </c>
      <c r="D21" s="1661"/>
      <c r="E21" s="1721"/>
      <c r="F21" s="1702"/>
      <c r="G21" s="1702"/>
      <c r="H21" s="1645"/>
      <c r="I21" s="1702"/>
      <c r="J21" s="1702"/>
      <c r="K21" s="1645"/>
      <c r="L21" s="1645"/>
      <c r="M21" s="1661"/>
      <c r="N21" s="1685"/>
    </row>
    <row r="22" spans="1:14" ht="12.75">
      <c r="A22" s="2100"/>
      <c r="B22" s="2102"/>
      <c r="C22" s="2118" t="s">
        <v>5</v>
      </c>
      <c r="D22" s="1747">
        <v>1416</v>
      </c>
      <c r="E22" s="1682"/>
      <c r="F22" s="1649">
        <v>33896</v>
      </c>
      <c r="G22" s="1649">
        <v>-34072</v>
      </c>
      <c r="H22" s="1648">
        <v>-176</v>
      </c>
      <c r="I22" s="1649">
        <v>16</v>
      </c>
      <c r="J22" s="1649">
        <v>306</v>
      </c>
      <c r="K22" s="1648">
        <v>146</v>
      </c>
      <c r="L22" s="1644"/>
      <c r="M22" s="1773">
        <v>1562</v>
      </c>
      <c r="N22" s="1711"/>
    </row>
    <row r="23" spans="1:14" ht="12.75">
      <c r="A23" s="2100"/>
      <c r="B23" s="2102"/>
      <c r="C23" s="2118" t="s">
        <v>263</v>
      </c>
      <c r="D23" s="1747">
        <v>632</v>
      </c>
      <c r="E23" s="1682"/>
      <c r="F23" s="1649">
        <v>4047</v>
      </c>
      <c r="G23" s="1649">
        <v>-3610</v>
      </c>
      <c r="H23" s="1648">
        <v>437</v>
      </c>
      <c r="I23" s="1649">
        <v>0</v>
      </c>
      <c r="J23" s="1649">
        <v>352</v>
      </c>
      <c r="K23" s="1648">
        <v>789</v>
      </c>
      <c r="L23" s="1644"/>
      <c r="M23" s="1773">
        <v>1421</v>
      </c>
      <c r="N23" s="1711"/>
    </row>
    <row r="24" spans="1:14" ht="12.75">
      <c r="A24" s="2100"/>
      <c r="B24" s="2102"/>
      <c r="C24" s="2118" t="s">
        <v>8</v>
      </c>
      <c r="D24" s="1747">
        <v>480</v>
      </c>
      <c r="E24" s="1682"/>
      <c r="F24" s="1649">
        <v>1933</v>
      </c>
      <c r="G24" s="1649">
        <v>-1955</v>
      </c>
      <c r="H24" s="1648">
        <v>-22</v>
      </c>
      <c r="I24" s="1649">
        <v>-21</v>
      </c>
      <c r="J24" s="1649">
        <v>37</v>
      </c>
      <c r="K24" s="1648">
        <v>-6</v>
      </c>
      <c r="L24" s="1644"/>
      <c r="M24" s="1773">
        <v>474</v>
      </c>
      <c r="N24" s="1711"/>
    </row>
    <row r="25" spans="1:14" ht="12.75">
      <c r="A25" s="2100"/>
      <c r="B25" s="2102"/>
      <c r="C25" s="2118" t="s">
        <v>1153</v>
      </c>
      <c r="D25" s="1748">
        <v>252</v>
      </c>
      <c r="E25" s="1699"/>
      <c r="F25" s="1649">
        <v>780</v>
      </c>
      <c r="G25" s="1649">
        <v>-727</v>
      </c>
      <c r="H25" s="1648">
        <v>53</v>
      </c>
      <c r="I25" s="1649">
        <v>0</v>
      </c>
      <c r="J25" s="1649">
        <v>111</v>
      </c>
      <c r="K25" s="1648">
        <v>164</v>
      </c>
      <c r="L25" s="1644"/>
      <c r="M25" s="1774">
        <v>416</v>
      </c>
      <c r="N25" s="1715"/>
    </row>
    <row r="26" spans="1:14" ht="12.75">
      <c r="A26" s="2119"/>
      <c r="B26" s="2081"/>
      <c r="C26" s="2120" t="s">
        <v>1381</v>
      </c>
      <c r="D26" s="1741">
        <v>2780</v>
      </c>
      <c r="E26" s="1695"/>
      <c r="F26" s="1724">
        <v>40656</v>
      </c>
      <c r="G26" s="1670">
        <v>-40364</v>
      </c>
      <c r="H26" s="1676">
        <v>292</v>
      </c>
      <c r="I26" s="1670">
        <v>-5</v>
      </c>
      <c r="J26" s="1670">
        <v>806</v>
      </c>
      <c r="K26" s="1676">
        <v>1093</v>
      </c>
      <c r="L26" s="1743"/>
      <c r="M26" s="1775">
        <v>3873</v>
      </c>
      <c r="N26" s="1743"/>
    </row>
    <row r="27" spans="1:14" ht="5.25" customHeight="1">
      <c r="A27" s="2119"/>
      <c r="B27" s="2081"/>
      <c r="C27" s="2122"/>
      <c r="D27" s="1644"/>
      <c r="E27" s="1655"/>
      <c r="F27" s="1728"/>
      <c r="G27" s="1729"/>
      <c r="H27" s="1730"/>
      <c r="I27" s="1729"/>
      <c r="J27" s="1729"/>
      <c r="K27" s="1730"/>
      <c r="L27" s="1779"/>
      <c r="M27" s="1727"/>
      <c r="N27" s="1743"/>
    </row>
    <row r="28" spans="1:14" ht="5.25" customHeight="1">
      <c r="A28" s="2100"/>
      <c r="B28" s="2102"/>
      <c r="C28" s="2123"/>
      <c r="D28" s="1745"/>
      <c r="E28" s="1726"/>
      <c r="F28" s="1725"/>
      <c r="G28" s="1726"/>
      <c r="H28" s="1727"/>
      <c r="I28" s="1726"/>
      <c r="J28" s="1726"/>
      <c r="K28" s="1727"/>
      <c r="L28" s="1743"/>
      <c r="M28" s="1727"/>
      <c r="N28" s="1743"/>
    </row>
    <row r="29" spans="1:14" ht="12.75">
      <c r="A29" s="2124"/>
      <c r="B29" s="2125"/>
      <c r="C29" s="2120" t="s">
        <v>1382</v>
      </c>
      <c r="D29" s="1741">
        <v>16277</v>
      </c>
      <c r="E29" s="1726"/>
      <c r="F29" s="1724">
        <v>46701</v>
      </c>
      <c r="G29" s="1670">
        <v>-45730</v>
      </c>
      <c r="H29" s="1676">
        <v>971</v>
      </c>
      <c r="I29" s="1670">
        <v>-299</v>
      </c>
      <c r="J29" s="1670">
        <v>-2506</v>
      </c>
      <c r="K29" s="1676">
        <v>-1834</v>
      </c>
      <c r="L29" s="1743"/>
      <c r="M29" s="1777">
        <v>14443</v>
      </c>
      <c r="N29" s="1746"/>
    </row>
    <row r="30" spans="1:14" ht="5.25" customHeight="1">
      <c r="A30" s="2124"/>
      <c r="B30" s="2125"/>
      <c r="C30" s="2122"/>
      <c r="D30" s="1644"/>
      <c r="E30" s="1655"/>
      <c r="F30" s="1707"/>
      <c r="G30" s="1655"/>
      <c r="H30" s="1644"/>
      <c r="I30" s="1655"/>
      <c r="J30" s="1655"/>
      <c r="K30" s="1644"/>
      <c r="L30" s="1711"/>
      <c r="M30" s="1730"/>
      <c r="N30" s="1762"/>
    </row>
    <row r="31" spans="1:14" ht="5.25" customHeight="1">
      <c r="A31" s="2100"/>
      <c r="B31" s="2102"/>
      <c r="C31" s="2123"/>
      <c r="D31" s="1644"/>
      <c r="E31" s="1655"/>
      <c r="F31" s="1707"/>
      <c r="G31" s="1655"/>
      <c r="H31" s="1644"/>
      <c r="I31" s="1655"/>
      <c r="J31" s="1655"/>
      <c r="K31" s="1644"/>
      <c r="L31" s="1711"/>
      <c r="M31" s="1644"/>
      <c r="N31" s="1711"/>
    </row>
    <row r="32" spans="1:14" ht="12.75">
      <c r="A32" s="2100"/>
      <c r="B32" s="2102"/>
      <c r="C32" s="2118" t="s">
        <v>1383</v>
      </c>
      <c r="D32" s="1648">
        <v>1116</v>
      </c>
      <c r="E32" s="1655"/>
      <c r="F32" s="1722">
        <v>256</v>
      </c>
      <c r="G32" s="1649">
        <v>-372</v>
      </c>
      <c r="H32" s="1648">
        <v>-116</v>
      </c>
      <c r="I32" s="1649">
        <v>0</v>
      </c>
      <c r="J32" s="1649">
        <v>-211</v>
      </c>
      <c r="K32" s="1648">
        <v>-327</v>
      </c>
      <c r="L32" s="1711"/>
      <c r="M32" s="1772">
        <v>789</v>
      </c>
      <c r="N32" s="1711"/>
    </row>
    <row r="33" spans="1:14" ht="5.25" customHeight="1">
      <c r="A33" s="2084"/>
      <c r="B33" s="2085"/>
      <c r="C33" s="2117"/>
      <c r="D33" s="1645"/>
      <c r="E33" s="1702"/>
      <c r="F33" s="1720"/>
      <c r="G33" s="1702"/>
      <c r="H33" s="1645"/>
      <c r="I33" s="1702"/>
      <c r="J33" s="1702"/>
      <c r="K33" s="1645"/>
      <c r="L33" s="1685"/>
      <c r="M33" s="1645"/>
      <c r="N33" s="1685"/>
    </row>
    <row r="34" spans="1:14" ht="5.25" customHeight="1">
      <c r="A34" s="2124"/>
      <c r="B34" s="2125"/>
      <c r="C34" s="2122"/>
      <c r="D34" s="1644"/>
      <c r="E34" s="1655"/>
      <c r="F34" s="1707"/>
      <c r="G34" s="1655"/>
      <c r="H34" s="1644"/>
      <c r="I34" s="1655"/>
      <c r="J34" s="1655"/>
      <c r="K34" s="1644"/>
      <c r="L34" s="1711"/>
      <c r="M34" s="1734"/>
      <c r="N34" s="1761"/>
    </row>
    <row r="35" spans="1:14" ht="12.75">
      <c r="A35" s="2124"/>
      <c r="B35" s="2125"/>
      <c r="C35" s="2120" t="s">
        <v>1384</v>
      </c>
      <c r="D35" s="1741">
        <v>17393</v>
      </c>
      <c r="E35" s="1695"/>
      <c r="F35" s="1724">
        <v>46957</v>
      </c>
      <c r="G35" s="1670">
        <v>-46102</v>
      </c>
      <c r="H35" s="1676">
        <v>855</v>
      </c>
      <c r="I35" s="1670">
        <v>-299</v>
      </c>
      <c r="J35" s="1670">
        <v>-2717</v>
      </c>
      <c r="K35" s="1676">
        <v>-2161</v>
      </c>
      <c r="L35" s="1743"/>
      <c r="M35" s="1772">
        <v>15232</v>
      </c>
      <c r="N35" s="1771"/>
    </row>
    <row r="36" spans="1:14" ht="5.25" customHeight="1">
      <c r="A36" s="2124"/>
      <c r="B36" s="2125"/>
      <c r="C36" s="2122"/>
      <c r="D36" s="1644"/>
      <c r="E36" s="1655"/>
      <c r="F36" s="1707"/>
      <c r="G36" s="1655"/>
      <c r="H36" s="1644"/>
      <c r="I36" s="1655"/>
      <c r="J36" s="1655"/>
      <c r="K36" s="1644"/>
      <c r="L36" s="1711"/>
      <c r="M36" s="1730"/>
      <c r="N36" s="1762"/>
    </row>
    <row r="37" spans="1:14" ht="12.75">
      <c r="A37" s="2124"/>
      <c r="B37" s="2125"/>
      <c r="C37" s="2120" t="s">
        <v>25</v>
      </c>
      <c r="D37" s="1644"/>
      <c r="E37" s="1655"/>
      <c r="F37" s="1707"/>
      <c r="G37" s="1655"/>
      <c r="H37" s="1644"/>
      <c r="I37" s="1655"/>
      <c r="J37" s="1655"/>
      <c r="K37" s="1644"/>
      <c r="L37" s="1711"/>
      <c r="M37" s="1644"/>
      <c r="N37" s="1756"/>
    </row>
    <row r="38" spans="1:14" ht="12.75">
      <c r="A38" s="2124"/>
      <c r="B38" s="2125"/>
      <c r="C38" s="2118" t="s">
        <v>1377</v>
      </c>
      <c r="D38" s="1648">
        <v>55</v>
      </c>
      <c r="E38" s="1655"/>
      <c r="F38" s="1722">
        <v>36</v>
      </c>
      <c r="G38" s="1649">
        <v>-32</v>
      </c>
      <c r="H38" s="1648">
        <v>4</v>
      </c>
      <c r="I38" s="1649">
        <v>4</v>
      </c>
      <c r="J38" s="1649">
        <v>-13</v>
      </c>
      <c r="K38" s="1648">
        <v>-5</v>
      </c>
      <c r="L38" s="1711"/>
      <c r="M38" s="1778">
        <v>50</v>
      </c>
      <c r="N38" s="1761"/>
    </row>
    <row r="39" spans="1:14" ht="12.75">
      <c r="A39" s="2124"/>
      <c r="B39" s="2125"/>
      <c r="C39" s="2120" t="s">
        <v>704</v>
      </c>
      <c r="D39" s="1741">
        <v>55</v>
      </c>
      <c r="E39" s="1726"/>
      <c r="F39" s="1724">
        <v>36</v>
      </c>
      <c r="G39" s="1670">
        <v>-32</v>
      </c>
      <c r="H39" s="1676">
        <v>4</v>
      </c>
      <c r="I39" s="1670">
        <v>4</v>
      </c>
      <c r="J39" s="1670">
        <v>-13</v>
      </c>
      <c r="K39" s="1676">
        <v>-5</v>
      </c>
      <c r="L39" s="1743"/>
      <c r="M39" s="1772">
        <v>50</v>
      </c>
      <c r="N39" s="1771"/>
    </row>
    <row r="40" spans="1:14" ht="5.25" customHeight="1">
      <c r="A40" s="2124"/>
      <c r="B40" s="2125"/>
      <c r="C40" s="2122"/>
      <c r="D40" s="1644"/>
      <c r="E40" s="1655"/>
      <c r="F40" s="1707"/>
      <c r="G40" s="1655"/>
      <c r="H40" s="1644"/>
      <c r="I40" s="1655"/>
      <c r="J40" s="1655"/>
      <c r="K40" s="1644"/>
      <c r="L40" s="1711"/>
      <c r="M40" s="1730"/>
      <c r="N40" s="1762"/>
    </row>
    <row r="41" spans="1:14" ht="5.25" customHeight="1">
      <c r="A41" s="2124"/>
      <c r="B41" s="2125"/>
      <c r="C41" s="2122"/>
      <c r="D41" s="1644"/>
      <c r="E41" s="1655"/>
      <c r="F41" s="1707"/>
      <c r="G41" s="1655"/>
      <c r="H41" s="1644"/>
      <c r="I41" s="1655"/>
      <c r="J41" s="1655"/>
      <c r="K41" s="1644"/>
      <c r="L41" s="1711"/>
      <c r="M41" s="1734"/>
      <c r="N41" s="1761"/>
    </row>
    <row r="42" spans="1:14" ht="12.75">
      <c r="A42" s="2124"/>
      <c r="B42" s="2125"/>
      <c r="C42" s="2120" t="s">
        <v>1385</v>
      </c>
      <c r="D42" s="1741">
        <v>68669</v>
      </c>
      <c r="E42" s="1726"/>
      <c r="F42" s="1724">
        <v>63147</v>
      </c>
      <c r="G42" s="1670">
        <v>-58881</v>
      </c>
      <c r="H42" s="1676">
        <v>4266</v>
      </c>
      <c r="I42" s="1670">
        <v>-204</v>
      </c>
      <c r="J42" s="1670">
        <v>-10452</v>
      </c>
      <c r="K42" s="1676">
        <v>-6390</v>
      </c>
      <c r="L42" s="1743"/>
      <c r="M42" s="1777">
        <v>62279</v>
      </c>
      <c r="N42" s="1746"/>
    </row>
    <row r="43" spans="1:14" ht="5.25" customHeight="1">
      <c r="A43" s="2126"/>
      <c r="B43" s="2127"/>
      <c r="C43" s="2128"/>
      <c r="D43" s="1644"/>
      <c r="E43" s="1655"/>
      <c r="F43" s="1707"/>
      <c r="G43" s="1655"/>
      <c r="H43" s="1644"/>
      <c r="I43" s="1655"/>
      <c r="J43" s="1655"/>
      <c r="K43" s="1644"/>
      <c r="L43" s="1711"/>
      <c r="M43" s="1644"/>
      <c r="N43" s="1771"/>
    </row>
    <row r="44" spans="1:14" ht="5.25" customHeight="1">
      <c r="A44" s="2082"/>
      <c r="B44" s="2083"/>
      <c r="C44" s="2116"/>
      <c r="D44" s="1739"/>
      <c r="E44" s="1717"/>
      <c r="F44" s="1716"/>
      <c r="G44" s="1717"/>
      <c r="H44" s="1660"/>
      <c r="I44" s="1717"/>
      <c r="J44" s="1717" t="s">
        <v>1365</v>
      </c>
      <c r="K44" s="1660" t="s">
        <v>1366</v>
      </c>
      <c r="L44" s="1677"/>
      <c r="M44" s="1660"/>
      <c r="N44" s="1677"/>
    </row>
    <row r="45" spans="1:14" ht="12.75">
      <c r="A45" s="2084"/>
      <c r="B45" s="2085"/>
      <c r="C45" s="2117"/>
      <c r="D45" s="1668" t="s">
        <v>1367</v>
      </c>
      <c r="E45" s="1651"/>
      <c r="F45" s="1719"/>
      <c r="G45" s="1651"/>
      <c r="H45" s="1647"/>
      <c r="I45" s="1651" t="s">
        <v>789</v>
      </c>
      <c r="J45" s="1651" t="s">
        <v>1368</v>
      </c>
      <c r="K45" s="1647" t="s">
        <v>1369</v>
      </c>
      <c r="L45" s="1688"/>
      <c r="M45" s="1647" t="s">
        <v>1370</v>
      </c>
      <c r="N45" s="1688"/>
    </row>
    <row r="46" spans="1:14" ht="12.75">
      <c r="A46" s="2084"/>
      <c r="B46" s="2085"/>
      <c r="C46" s="2117"/>
      <c r="D46" s="1668" t="s">
        <v>1371</v>
      </c>
      <c r="E46" s="1651"/>
      <c r="F46" s="1719" t="s">
        <v>1372</v>
      </c>
      <c r="G46" s="1651" t="s">
        <v>1373</v>
      </c>
      <c r="H46" s="1647" t="s">
        <v>1374</v>
      </c>
      <c r="I46" s="1651" t="s">
        <v>1375</v>
      </c>
      <c r="J46" s="1651" t="s">
        <v>1375</v>
      </c>
      <c r="K46" s="1647" t="s">
        <v>1376</v>
      </c>
      <c r="L46" s="1688"/>
      <c r="M46" s="1647" t="s">
        <v>1371</v>
      </c>
      <c r="N46" s="1688"/>
    </row>
    <row r="47" spans="1:14" ht="12.75">
      <c r="A47" s="2084"/>
      <c r="B47" s="3196">
        <v>2007</v>
      </c>
      <c r="C47" s="3225"/>
      <c r="D47" s="1668" t="s">
        <v>1400</v>
      </c>
      <c r="E47" s="1651"/>
      <c r="F47" s="1719" t="s">
        <v>1400</v>
      </c>
      <c r="G47" s="1651" t="s">
        <v>1400</v>
      </c>
      <c r="H47" s="1647" t="s">
        <v>1400</v>
      </c>
      <c r="I47" s="1651" t="s">
        <v>1400</v>
      </c>
      <c r="J47" s="1651" t="s">
        <v>1400</v>
      </c>
      <c r="K47" s="1647" t="s">
        <v>1400</v>
      </c>
      <c r="L47" s="1688"/>
      <c r="M47" s="1647" t="s">
        <v>1400</v>
      </c>
      <c r="N47" s="1688"/>
    </row>
    <row r="48" spans="1:14" ht="12.75">
      <c r="A48" s="2084"/>
      <c r="B48" s="2085"/>
      <c r="C48" s="2117" t="s">
        <v>369</v>
      </c>
      <c r="D48" s="1661"/>
      <c r="E48" s="1702"/>
      <c r="F48" s="1720"/>
      <c r="G48" s="1702"/>
      <c r="H48" s="1645"/>
      <c r="I48" s="1702"/>
      <c r="J48" s="1702"/>
      <c r="K48" s="1645"/>
      <c r="L48" s="1685"/>
      <c r="M48" s="1645"/>
      <c r="N48" s="1685"/>
    </row>
    <row r="49" spans="1:14" ht="12.75">
      <c r="A49" s="2100"/>
      <c r="B49" s="2102"/>
      <c r="C49" s="2118" t="s">
        <v>1377</v>
      </c>
      <c r="D49" s="1747">
        <v>19176</v>
      </c>
      <c r="E49" s="1655"/>
      <c r="F49" s="1722">
        <v>8690</v>
      </c>
      <c r="G49" s="1649">
        <v>-5970</v>
      </c>
      <c r="H49" s="1648">
        <v>2720</v>
      </c>
      <c r="I49" s="1649">
        <v>0</v>
      </c>
      <c r="J49" s="1649">
        <v>424</v>
      </c>
      <c r="K49" s="1648">
        <v>3144</v>
      </c>
      <c r="L49" s="1711"/>
      <c r="M49" s="1772">
        <v>22320</v>
      </c>
      <c r="N49" s="1711"/>
    </row>
    <row r="50" spans="1:14" ht="14.25">
      <c r="A50" s="2100"/>
      <c r="B50" s="2102"/>
      <c r="C50" s="2118" t="s">
        <v>290</v>
      </c>
      <c r="D50" s="1748">
        <v>25770</v>
      </c>
      <c r="E50" s="1733"/>
      <c r="F50" s="1723">
        <v>6055</v>
      </c>
      <c r="G50" s="1697">
        <v>-3817</v>
      </c>
      <c r="H50" s="1696">
        <v>2238</v>
      </c>
      <c r="I50" s="1697">
        <v>-246</v>
      </c>
      <c r="J50" s="1697">
        <v>1139</v>
      </c>
      <c r="K50" s="1696">
        <v>3131</v>
      </c>
      <c r="L50" s="1715"/>
      <c r="M50" s="1778">
        <v>28901</v>
      </c>
      <c r="N50" s="1715"/>
    </row>
    <row r="51" spans="1:14" ht="12.75">
      <c r="A51" s="2119"/>
      <c r="B51" s="2081"/>
      <c r="C51" s="2120" t="s">
        <v>1378</v>
      </c>
      <c r="D51" s="1648">
        <v>44946</v>
      </c>
      <c r="E51" s="1655"/>
      <c r="F51" s="1722">
        <v>14745</v>
      </c>
      <c r="G51" s="1649">
        <v>-9787</v>
      </c>
      <c r="H51" s="1648">
        <v>4958</v>
      </c>
      <c r="I51" s="1649">
        <v>-246</v>
      </c>
      <c r="J51" s="1649">
        <v>1563</v>
      </c>
      <c r="K51" s="1648">
        <v>6275</v>
      </c>
      <c r="L51" s="1711"/>
      <c r="M51" s="1772">
        <v>51221</v>
      </c>
      <c r="N51" s="1770"/>
    </row>
    <row r="52" spans="1:14" ht="5.25" customHeight="1">
      <c r="A52" s="2092"/>
      <c r="B52" s="2093"/>
      <c r="C52" s="2121"/>
      <c r="D52" s="1739"/>
      <c r="E52" s="1717"/>
      <c r="F52" s="1716"/>
      <c r="G52" s="1717"/>
      <c r="H52" s="1660"/>
      <c r="I52" s="1717"/>
      <c r="J52" s="1717"/>
      <c r="K52" s="1660"/>
      <c r="L52" s="1677"/>
      <c r="M52" s="1660"/>
      <c r="N52" s="1677"/>
    </row>
    <row r="53" spans="1:14" ht="14.25">
      <c r="A53" s="2084"/>
      <c r="B53" s="2085"/>
      <c r="C53" s="2117" t="s">
        <v>291</v>
      </c>
      <c r="D53" s="1661"/>
      <c r="E53" s="1702"/>
      <c r="F53" s="1720"/>
      <c r="G53" s="1702"/>
      <c r="H53" s="1645"/>
      <c r="I53" s="1702"/>
      <c r="J53" s="1702"/>
      <c r="K53" s="1645"/>
      <c r="L53" s="1685"/>
      <c r="M53" s="1645"/>
      <c r="N53" s="1685"/>
    </row>
    <row r="54" spans="1:14" ht="12.75">
      <c r="A54" s="2100"/>
      <c r="B54" s="2102"/>
      <c r="C54" s="2118" t="s">
        <v>5</v>
      </c>
      <c r="D54" s="1747">
        <v>1290</v>
      </c>
      <c r="E54" s="1655"/>
      <c r="F54" s="1722">
        <v>1158</v>
      </c>
      <c r="G54" s="1649">
        <v>-1046</v>
      </c>
      <c r="H54" s="1648">
        <v>112</v>
      </c>
      <c r="I54" s="1649">
        <v>192</v>
      </c>
      <c r="J54" s="1649">
        <v>631</v>
      </c>
      <c r="K54" s="1648">
        <v>935</v>
      </c>
      <c r="L54" s="1711"/>
      <c r="M54" s="1772">
        <v>2225</v>
      </c>
      <c r="N54" s="1711"/>
    </row>
    <row r="55" spans="1:14" ht="12.75">
      <c r="A55" s="2100"/>
      <c r="B55" s="2102"/>
      <c r="C55" s="2118" t="s">
        <v>263</v>
      </c>
      <c r="D55" s="1747">
        <v>969</v>
      </c>
      <c r="E55" s="1655"/>
      <c r="F55" s="1722">
        <v>1876</v>
      </c>
      <c r="G55" s="1649">
        <v>-1529</v>
      </c>
      <c r="H55" s="1648">
        <v>347</v>
      </c>
      <c r="I55" s="1649">
        <v>0</v>
      </c>
      <c r="J55" s="1649">
        <v>160</v>
      </c>
      <c r="K55" s="1648">
        <v>507</v>
      </c>
      <c r="L55" s="1711"/>
      <c r="M55" s="1772">
        <v>1476</v>
      </c>
      <c r="N55" s="1711"/>
    </row>
    <row r="56" spans="1:14" ht="12.75">
      <c r="A56" s="2100"/>
      <c r="B56" s="2102"/>
      <c r="C56" s="2118" t="s">
        <v>8</v>
      </c>
      <c r="D56" s="1747">
        <v>2952</v>
      </c>
      <c r="E56" s="1655"/>
      <c r="F56" s="1722">
        <v>2288</v>
      </c>
      <c r="G56" s="1649">
        <v>-2544</v>
      </c>
      <c r="H56" s="1648">
        <v>-256</v>
      </c>
      <c r="I56" s="1649">
        <v>-235</v>
      </c>
      <c r="J56" s="1649">
        <v>485</v>
      </c>
      <c r="K56" s="1648">
        <v>-6</v>
      </c>
      <c r="L56" s="1711"/>
      <c r="M56" s="1772">
        <v>2946</v>
      </c>
      <c r="N56" s="1711"/>
    </row>
    <row r="57" spans="1:14" ht="12.75">
      <c r="A57" s="2100"/>
      <c r="B57" s="2102"/>
      <c r="C57" s="2118" t="s">
        <v>7</v>
      </c>
      <c r="D57" s="1747">
        <v>2816</v>
      </c>
      <c r="E57" s="1655"/>
      <c r="F57" s="1722">
        <v>2374</v>
      </c>
      <c r="G57" s="1649">
        <v>-1198</v>
      </c>
      <c r="H57" s="1648">
        <v>1176</v>
      </c>
      <c r="I57" s="1649">
        <v>0</v>
      </c>
      <c r="J57" s="1649">
        <v>321</v>
      </c>
      <c r="K57" s="1648">
        <v>1497</v>
      </c>
      <c r="L57" s="1711"/>
      <c r="M57" s="1772">
        <v>4313</v>
      </c>
      <c r="N57" s="1711"/>
    </row>
    <row r="58" spans="1:14" ht="14.25">
      <c r="A58" s="2100"/>
      <c r="B58" s="2102"/>
      <c r="C58" s="2118" t="s">
        <v>292</v>
      </c>
      <c r="D58" s="1748">
        <v>1468</v>
      </c>
      <c r="E58" s="1733"/>
      <c r="F58" s="1723">
        <v>2011</v>
      </c>
      <c r="G58" s="1697">
        <v>-1429</v>
      </c>
      <c r="H58" s="1696">
        <v>582</v>
      </c>
      <c r="I58" s="1697">
        <v>54</v>
      </c>
      <c r="J58" s="1697">
        <v>433</v>
      </c>
      <c r="K58" s="1696">
        <v>1069</v>
      </c>
      <c r="L58" s="1715"/>
      <c r="M58" s="1778">
        <v>2537</v>
      </c>
      <c r="N58" s="1715"/>
    </row>
    <row r="59" spans="1:14" ht="12.75">
      <c r="A59" s="2124"/>
      <c r="B59" s="2125"/>
      <c r="C59" s="2120" t="s">
        <v>1386</v>
      </c>
      <c r="D59" s="1648">
        <v>9495</v>
      </c>
      <c r="E59" s="1655"/>
      <c r="F59" s="1722">
        <v>9707</v>
      </c>
      <c r="G59" s="1649">
        <v>-7746</v>
      </c>
      <c r="H59" s="1648">
        <v>1961</v>
      </c>
      <c r="I59" s="1649">
        <v>11</v>
      </c>
      <c r="J59" s="1649">
        <v>2030</v>
      </c>
      <c r="K59" s="1648">
        <v>4002</v>
      </c>
      <c r="L59" s="1711"/>
      <c r="M59" s="1772">
        <v>13497</v>
      </c>
      <c r="N59" s="1771"/>
    </row>
    <row r="60" spans="1:14" ht="5.25" customHeight="1">
      <c r="A60" s="2124"/>
      <c r="B60" s="2125"/>
      <c r="C60" s="2122"/>
      <c r="D60" s="1776"/>
      <c r="E60" s="1729"/>
      <c r="F60" s="1728"/>
      <c r="G60" s="1729"/>
      <c r="H60" s="1730"/>
      <c r="I60" s="1729"/>
      <c r="J60" s="1729"/>
      <c r="K60" s="1730"/>
      <c r="L60" s="1779"/>
      <c r="M60" s="1730"/>
      <c r="N60" s="1762"/>
    </row>
    <row r="61" spans="1:14" ht="12.75">
      <c r="A61" s="2084"/>
      <c r="B61" s="2085"/>
      <c r="C61" s="2117" t="s">
        <v>1380</v>
      </c>
      <c r="D61" s="1661"/>
      <c r="E61" s="1702"/>
      <c r="F61" s="1720"/>
      <c r="G61" s="1702"/>
      <c r="H61" s="1645"/>
      <c r="I61" s="1702"/>
      <c r="J61" s="1702"/>
      <c r="K61" s="1645"/>
      <c r="L61" s="1685"/>
      <c r="M61" s="1645"/>
      <c r="N61" s="1685"/>
    </row>
    <row r="62" spans="1:14" ht="12.75">
      <c r="A62" s="2100"/>
      <c r="B62" s="2102"/>
      <c r="C62" s="2118" t="s">
        <v>5</v>
      </c>
      <c r="D62" s="1747">
        <v>709</v>
      </c>
      <c r="E62" s="1655"/>
      <c r="F62" s="1722">
        <v>24175</v>
      </c>
      <c r="G62" s="1649">
        <v>-23404</v>
      </c>
      <c r="H62" s="1648">
        <v>771</v>
      </c>
      <c r="I62" s="1649">
        <v>-267</v>
      </c>
      <c r="J62" s="1649">
        <v>203</v>
      </c>
      <c r="K62" s="1648">
        <v>707</v>
      </c>
      <c r="L62" s="1711"/>
      <c r="M62" s="1772">
        <v>1416</v>
      </c>
      <c r="N62" s="1711"/>
    </row>
    <row r="63" spans="1:14" ht="12.75">
      <c r="A63" s="2100"/>
      <c r="B63" s="2102"/>
      <c r="C63" s="2118" t="s">
        <v>263</v>
      </c>
      <c r="D63" s="1747">
        <v>467</v>
      </c>
      <c r="E63" s="1655"/>
      <c r="F63" s="1722">
        <v>2271</v>
      </c>
      <c r="G63" s="1649">
        <v>-2112</v>
      </c>
      <c r="H63" s="1648">
        <v>159</v>
      </c>
      <c r="I63" s="1649">
        <v>0</v>
      </c>
      <c r="J63" s="1649">
        <v>6</v>
      </c>
      <c r="K63" s="1648">
        <v>165</v>
      </c>
      <c r="L63" s="1711"/>
      <c r="M63" s="1772">
        <v>632</v>
      </c>
      <c r="N63" s="1711"/>
    </row>
    <row r="64" spans="1:14" ht="12.75">
      <c r="A64" s="2100"/>
      <c r="B64" s="2102"/>
      <c r="C64" s="2118" t="s">
        <v>8</v>
      </c>
      <c r="D64" s="1747">
        <v>609</v>
      </c>
      <c r="E64" s="1655"/>
      <c r="F64" s="1722">
        <v>2189</v>
      </c>
      <c r="G64" s="1649">
        <v>-2312</v>
      </c>
      <c r="H64" s="1648">
        <v>-123</v>
      </c>
      <c r="I64" s="1649">
        <v>-21</v>
      </c>
      <c r="J64" s="1649">
        <v>15</v>
      </c>
      <c r="K64" s="1648">
        <v>-129</v>
      </c>
      <c r="L64" s="1711"/>
      <c r="M64" s="1772">
        <v>480</v>
      </c>
      <c r="N64" s="1711"/>
    </row>
    <row r="65" spans="1:14" ht="12.75">
      <c r="A65" s="2100"/>
      <c r="B65" s="2102"/>
      <c r="C65" s="2118" t="s">
        <v>1153</v>
      </c>
      <c r="D65" s="1748">
        <v>133</v>
      </c>
      <c r="E65" s="1733"/>
      <c r="F65" s="1723">
        <v>424</v>
      </c>
      <c r="G65" s="1697">
        <v>-316</v>
      </c>
      <c r="H65" s="1696">
        <v>108</v>
      </c>
      <c r="I65" s="1697">
        <v>0</v>
      </c>
      <c r="J65" s="1697">
        <v>11</v>
      </c>
      <c r="K65" s="1696">
        <v>119</v>
      </c>
      <c r="L65" s="1715"/>
      <c r="M65" s="1778">
        <v>252</v>
      </c>
      <c r="N65" s="1715"/>
    </row>
    <row r="66" spans="1:14" ht="12.75">
      <c r="A66" s="2124"/>
      <c r="B66" s="2125"/>
      <c r="C66" s="2120" t="s">
        <v>1381</v>
      </c>
      <c r="D66" s="1648">
        <v>1918</v>
      </c>
      <c r="E66" s="1655"/>
      <c r="F66" s="1722">
        <v>29059</v>
      </c>
      <c r="G66" s="1649">
        <v>-28144</v>
      </c>
      <c r="H66" s="1648">
        <v>915</v>
      </c>
      <c r="I66" s="1649">
        <v>-288</v>
      </c>
      <c r="J66" s="1649">
        <v>235</v>
      </c>
      <c r="K66" s="1648">
        <v>862</v>
      </c>
      <c r="L66" s="1711"/>
      <c r="M66" s="1772">
        <v>2780</v>
      </c>
      <c r="N66" s="1771"/>
    </row>
    <row r="67" spans="1:14" ht="5.25" customHeight="1">
      <c r="A67" s="2124"/>
      <c r="B67" s="2125"/>
      <c r="C67" s="2122"/>
      <c r="D67" s="1776"/>
      <c r="E67" s="1729"/>
      <c r="F67" s="1728"/>
      <c r="G67" s="1729"/>
      <c r="H67" s="1730"/>
      <c r="I67" s="1729"/>
      <c r="J67" s="1729"/>
      <c r="K67" s="1730"/>
      <c r="L67" s="1779"/>
      <c r="M67" s="1730"/>
      <c r="N67" s="1762"/>
    </row>
    <row r="68" spans="1:14" ht="5.25" customHeight="1">
      <c r="A68" s="2100"/>
      <c r="B68" s="2102"/>
      <c r="C68" s="2123"/>
      <c r="D68" s="1768"/>
      <c r="E68" s="1733"/>
      <c r="F68" s="1732"/>
      <c r="G68" s="1733"/>
      <c r="H68" s="1734"/>
      <c r="I68" s="1733"/>
      <c r="J68" s="1733"/>
      <c r="K68" s="1734"/>
      <c r="L68" s="1715"/>
      <c r="M68" s="1734"/>
      <c r="N68" s="1715"/>
    </row>
    <row r="69" spans="1:14" ht="12.75">
      <c r="A69" s="2124"/>
      <c r="B69" s="2125"/>
      <c r="C69" s="2120" t="s">
        <v>1382</v>
      </c>
      <c r="D69" s="1648">
        <v>11413</v>
      </c>
      <c r="E69" s="1655"/>
      <c r="F69" s="1722">
        <v>38766</v>
      </c>
      <c r="G69" s="1649">
        <v>-35890</v>
      </c>
      <c r="H69" s="1648">
        <v>2876</v>
      </c>
      <c r="I69" s="1649">
        <v>-277</v>
      </c>
      <c r="J69" s="1649">
        <v>2265</v>
      </c>
      <c r="K69" s="1648">
        <v>4864</v>
      </c>
      <c r="L69" s="1711"/>
      <c r="M69" s="1772">
        <v>16277</v>
      </c>
      <c r="N69" s="1771"/>
    </row>
    <row r="70" spans="1:14" ht="5.25" customHeight="1">
      <c r="A70" s="2124"/>
      <c r="B70" s="2125"/>
      <c r="C70" s="2122"/>
      <c r="D70" s="1776"/>
      <c r="E70" s="1729"/>
      <c r="F70" s="1728"/>
      <c r="G70" s="1729"/>
      <c r="H70" s="1730"/>
      <c r="I70" s="1729"/>
      <c r="J70" s="1729"/>
      <c r="K70" s="1730"/>
      <c r="L70" s="1779"/>
      <c r="M70" s="1730"/>
      <c r="N70" s="1762"/>
    </row>
    <row r="71" spans="1:14" ht="5.25" customHeight="1">
      <c r="A71" s="2100"/>
      <c r="B71" s="2102"/>
      <c r="C71" s="2123"/>
      <c r="D71" s="1709"/>
      <c r="E71" s="1655"/>
      <c r="F71" s="1707"/>
      <c r="G71" s="1655"/>
      <c r="H71" s="1644"/>
      <c r="I71" s="1655"/>
      <c r="J71" s="1655"/>
      <c r="K71" s="1644"/>
      <c r="L71" s="1711"/>
      <c r="M71" s="1644"/>
      <c r="N71" s="1711"/>
    </row>
    <row r="72" spans="1:14" ht="12.75">
      <c r="A72" s="2124"/>
      <c r="B72" s="2125"/>
      <c r="C72" s="2120" t="s">
        <v>1383</v>
      </c>
      <c r="D72" s="1747">
        <v>840</v>
      </c>
      <c r="E72" s="1655"/>
      <c r="F72" s="1722">
        <v>188</v>
      </c>
      <c r="G72" s="1649">
        <v>-103</v>
      </c>
      <c r="H72" s="1648">
        <v>85</v>
      </c>
      <c r="I72" s="1649">
        <v>0</v>
      </c>
      <c r="J72" s="1649">
        <v>191</v>
      </c>
      <c r="K72" s="1648">
        <v>276</v>
      </c>
      <c r="L72" s="1711"/>
      <c r="M72" s="1772">
        <v>1116</v>
      </c>
      <c r="N72" s="1756"/>
    </row>
    <row r="73" spans="1:14" ht="5.25" customHeight="1">
      <c r="A73" s="2084"/>
      <c r="B73" s="2085"/>
      <c r="C73" s="2117"/>
      <c r="D73" s="1661"/>
      <c r="E73" s="1702"/>
      <c r="F73" s="1720"/>
      <c r="G73" s="1702"/>
      <c r="H73" s="1645"/>
      <c r="I73" s="1702"/>
      <c r="J73" s="1702"/>
      <c r="K73" s="1645"/>
      <c r="L73" s="1685"/>
      <c r="M73" s="1645"/>
      <c r="N73" s="1685"/>
    </row>
    <row r="74" spans="1:14" ht="5.25" customHeight="1">
      <c r="A74" s="2124"/>
      <c r="B74" s="2125"/>
      <c r="C74" s="2122"/>
      <c r="D74" s="1768"/>
      <c r="E74" s="1733"/>
      <c r="F74" s="1732"/>
      <c r="G74" s="1733"/>
      <c r="H74" s="1734"/>
      <c r="I74" s="1733"/>
      <c r="J74" s="1733"/>
      <c r="K74" s="1734"/>
      <c r="L74" s="1715"/>
      <c r="M74" s="1734"/>
      <c r="N74" s="1761"/>
    </row>
    <row r="75" spans="1:14" ht="12.75">
      <c r="A75" s="2124"/>
      <c r="B75" s="2125"/>
      <c r="C75" s="2120" t="s">
        <v>1384</v>
      </c>
      <c r="D75" s="1648">
        <v>12253</v>
      </c>
      <c r="E75" s="1655"/>
      <c r="F75" s="1722">
        <v>38954</v>
      </c>
      <c r="G75" s="1649">
        <v>-35993</v>
      </c>
      <c r="H75" s="1648">
        <v>2961</v>
      </c>
      <c r="I75" s="1649">
        <v>-277</v>
      </c>
      <c r="J75" s="1649">
        <v>2456</v>
      </c>
      <c r="K75" s="1648">
        <v>5140</v>
      </c>
      <c r="L75" s="1711"/>
      <c r="M75" s="1772">
        <v>17393</v>
      </c>
      <c r="N75" s="1771"/>
    </row>
    <row r="76" spans="1:14" ht="5.25" customHeight="1">
      <c r="A76" s="2124"/>
      <c r="B76" s="2125"/>
      <c r="C76" s="2122"/>
      <c r="D76" s="1776"/>
      <c r="E76" s="1729"/>
      <c r="F76" s="1728"/>
      <c r="G76" s="1729"/>
      <c r="H76" s="1730"/>
      <c r="I76" s="1729"/>
      <c r="J76" s="1729"/>
      <c r="K76" s="1730"/>
      <c r="L76" s="1779"/>
      <c r="M76" s="1730"/>
      <c r="N76" s="1762"/>
    </row>
    <row r="77" spans="1:14" ht="12.75">
      <c r="A77" s="2124"/>
      <c r="B77" s="2125"/>
      <c r="C77" s="2120" t="s">
        <v>25</v>
      </c>
      <c r="D77" s="1709"/>
      <c r="E77" s="1655"/>
      <c r="F77" s="1707"/>
      <c r="G77" s="1655"/>
      <c r="H77" s="1644"/>
      <c r="I77" s="1655"/>
      <c r="J77" s="1655"/>
      <c r="K77" s="1644"/>
      <c r="L77" s="1711"/>
      <c r="M77" s="1644"/>
      <c r="N77" s="1756"/>
    </row>
    <row r="78" spans="1:14" ht="12.75">
      <c r="A78" s="2124"/>
      <c r="B78" s="2125"/>
      <c r="C78" s="2118" t="s">
        <v>1377</v>
      </c>
      <c r="D78" s="1748">
        <v>0</v>
      </c>
      <c r="E78" s="1733"/>
      <c r="F78" s="1723">
        <v>60</v>
      </c>
      <c r="G78" s="1697">
        <v>-4</v>
      </c>
      <c r="H78" s="1696">
        <v>56</v>
      </c>
      <c r="I78" s="1697">
        <v>0</v>
      </c>
      <c r="J78" s="1697">
        <v>-1</v>
      </c>
      <c r="K78" s="1696">
        <v>55</v>
      </c>
      <c r="L78" s="1715"/>
      <c r="M78" s="1778">
        <v>55</v>
      </c>
      <c r="N78" s="1761"/>
    </row>
    <row r="79" spans="1:14" ht="12.75">
      <c r="A79" s="2124"/>
      <c r="B79" s="2125"/>
      <c r="C79" s="2120" t="s">
        <v>272</v>
      </c>
      <c r="D79" s="1648">
        <v>0</v>
      </c>
      <c r="E79" s="1655"/>
      <c r="F79" s="1722">
        <v>60</v>
      </c>
      <c r="G79" s="1649">
        <v>-4</v>
      </c>
      <c r="H79" s="1648">
        <v>56</v>
      </c>
      <c r="I79" s="1649">
        <v>0</v>
      </c>
      <c r="J79" s="1649">
        <v>-1</v>
      </c>
      <c r="K79" s="1648">
        <v>55</v>
      </c>
      <c r="L79" s="1711"/>
      <c r="M79" s="1772">
        <v>55</v>
      </c>
      <c r="N79" s="1771"/>
    </row>
    <row r="80" spans="1:14" ht="5.25" customHeight="1">
      <c r="A80" s="2124"/>
      <c r="B80" s="2125"/>
      <c r="C80" s="2122"/>
      <c r="D80" s="1776"/>
      <c r="E80" s="1729"/>
      <c r="F80" s="1728"/>
      <c r="G80" s="1729"/>
      <c r="H80" s="1730"/>
      <c r="I80" s="1729"/>
      <c r="J80" s="1729"/>
      <c r="K80" s="1730"/>
      <c r="L80" s="1779"/>
      <c r="M80" s="1730"/>
      <c r="N80" s="1762"/>
    </row>
    <row r="81" spans="1:14" ht="5.25" customHeight="1">
      <c r="A81" s="2124"/>
      <c r="B81" s="2125"/>
      <c r="C81" s="2122"/>
      <c r="D81" s="1768"/>
      <c r="E81" s="1733"/>
      <c r="F81" s="1732"/>
      <c r="G81" s="1733"/>
      <c r="H81" s="1734"/>
      <c r="I81" s="1733"/>
      <c r="J81" s="1733"/>
      <c r="K81" s="1734"/>
      <c r="L81" s="1715"/>
      <c r="M81" s="1734"/>
      <c r="N81" s="1761"/>
    </row>
    <row r="82" spans="1:14" ht="12.75">
      <c r="A82" s="2124"/>
      <c r="B82" s="2125"/>
      <c r="C82" s="2120" t="s">
        <v>1385</v>
      </c>
      <c r="D82" s="1648">
        <v>57199</v>
      </c>
      <c r="E82" s="1655"/>
      <c r="F82" s="1722">
        <v>53759</v>
      </c>
      <c r="G82" s="1649">
        <v>-45784</v>
      </c>
      <c r="H82" s="1648">
        <v>7975</v>
      </c>
      <c r="I82" s="1649">
        <v>-523</v>
      </c>
      <c r="J82" s="1649">
        <v>4018</v>
      </c>
      <c r="K82" s="1648">
        <v>11470</v>
      </c>
      <c r="L82" s="1711"/>
      <c r="M82" s="1777">
        <v>68669</v>
      </c>
      <c r="N82" s="1746"/>
    </row>
    <row r="83" spans="1:14" ht="5.25" customHeight="1">
      <c r="A83" s="2126"/>
      <c r="B83" s="2127"/>
      <c r="C83" s="2128"/>
      <c r="D83" s="1745"/>
      <c r="E83" s="1726"/>
      <c r="F83" s="1725"/>
      <c r="G83" s="1726"/>
      <c r="H83" s="1727"/>
      <c r="I83" s="1726"/>
      <c r="J83" s="1726"/>
      <c r="K83" s="1727"/>
      <c r="L83" s="1743"/>
      <c r="M83" s="1727"/>
      <c r="N83" s="1746"/>
    </row>
    <row r="84" spans="1:14" ht="5.25" customHeight="1">
      <c r="A84" s="2082"/>
      <c r="B84" s="2083"/>
      <c r="C84" s="2116"/>
      <c r="D84" s="1647"/>
      <c r="E84" s="1651"/>
      <c r="F84" s="1719"/>
      <c r="G84" s="1651"/>
      <c r="H84" s="1647"/>
      <c r="I84" s="1651"/>
      <c r="J84" s="1651" t="s">
        <v>1365</v>
      </c>
      <c r="K84" s="1647" t="s">
        <v>1366</v>
      </c>
      <c r="L84" s="1688"/>
      <c r="M84" s="1660"/>
      <c r="N84" s="1677"/>
    </row>
    <row r="85" spans="1:14" ht="12.75">
      <c r="A85" s="2084"/>
      <c r="B85" s="2085"/>
      <c r="C85" s="2117"/>
      <c r="D85" s="1647" t="s">
        <v>1367</v>
      </c>
      <c r="E85" s="1651"/>
      <c r="F85" s="1719"/>
      <c r="G85" s="1651"/>
      <c r="H85" s="1647"/>
      <c r="I85" s="1651" t="s">
        <v>789</v>
      </c>
      <c r="J85" s="1651" t="s">
        <v>1368</v>
      </c>
      <c r="K85" s="1647" t="s">
        <v>1369</v>
      </c>
      <c r="L85" s="1688"/>
      <c r="M85" s="1647" t="s">
        <v>1370</v>
      </c>
      <c r="N85" s="1688"/>
    </row>
    <row r="86" spans="1:14" ht="12.75">
      <c r="A86" s="2084"/>
      <c r="B86" s="2085"/>
      <c r="C86" s="2117"/>
      <c r="D86" s="1647" t="s">
        <v>1371</v>
      </c>
      <c r="E86" s="1651"/>
      <c r="F86" s="1719" t="s">
        <v>1372</v>
      </c>
      <c r="G86" s="1651" t="s">
        <v>1373</v>
      </c>
      <c r="H86" s="1647" t="s">
        <v>1374</v>
      </c>
      <c r="I86" s="1651" t="s">
        <v>1375</v>
      </c>
      <c r="J86" s="1651" t="s">
        <v>1375</v>
      </c>
      <c r="K86" s="1647" t="s">
        <v>1376</v>
      </c>
      <c r="L86" s="1688"/>
      <c r="M86" s="1647" t="s">
        <v>1371</v>
      </c>
      <c r="N86" s="1688"/>
    </row>
    <row r="87" spans="1:14" ht="12.75">
      <c r="A87" s="2084"/>
      <c r="B87" s="3198" t="s">
        <v>1154</v>
      </c>
      <c r="C87" s="3218"/>
      <c r="D87" s="1647" t="s">
        <v>725</v>
      </c>
      <c r="E87" s="1651"/>
      <c r="F87" s="1719" t="s">
        <v>725</v>
      </c>
      <c r="G87" s="1651" t="s">
        <v>725</v>
      </c>
      <c r="H87" s="1647" t="s">
        <v>725</v>
      </c>
      <c r="I87" s="1651" t="s">
        <v>725</v>
      </c>
      <c r="J87" s="1651" t="s">
        <v>725</v>
      </c>
      <c r="K87" s="1647" t="s">
        <v>725</v>
      </c>
      <c r="L87" s="1688"/>
      <c r="M87" s="1647" t="s">
        <v>725</v>
      </c>
      <c r="N87" s="1688"/>
    </row>
    <row r="88" spans="1:14" ht="12.75">
      <c r="A88" s="2084"/>
      <c r="B88" s="2085"/>
      <c r="C88" s="2117" t="s">
        <v>369</v>
      </c>
      <c r="D88" s="1645"/>
      <c r="E88" s="1702"/>
      <c r="F88" s="1720"/>
      <c r="G88" s="1702"/>
      <c r="H88" s="1645"/>
      <c r="I88" s="1702"/>
      <c r="J88" s="1702"/>
      <c r="K88" s="1645"/>
      <c r="L88" s="1685"/>
      <c r="M88" s="1645"/>
      <c r="N88" s="1685"/>
    </row>
    <row r="89" spans="1:14" ht="12.75">
      <c r="A89" s="2100"/>
      <c r="B89" s="2102"/>
      <c r="C89" s="2118" t="s">
        <v>1377</v>
      </c>
      <c r="D89" s="1706">
        <v>16.39549436795995</v>
      </c>
      <c r="E89" s="1655"/>
      <c r="F89" s="1763">
        <v>4.027617951668585</v>
      </c>
      <c r="G89" s="1654">
        <v>-16.331658291457288</v>
      </c>
      <c r="H89" s="1706">
        <v>-22.977941176470587</v>
      </c>
      <c r="I89" s="1654" t="s">
        <v>304</v>
      </c>
      <c r="J89" s="1654">
        <v>-1343.632075471698</v>
      </c>
      <c r="K89" s="1706">
        <v>-201.08142493638675</v>
      </c>
      <c r="L89" s="1711"/>
      <c r="M89" s="1706">
        <v>-14.238351254480285</v>
      </c>
      <c r="N89" s="1711"/>
    </row>
    <row r="90" spans="1:14" ht="14.25">
      <c r="A90" s="2100"/>
      <c r="B90" s="2102"/>
      <c r="C90" s="2118" t="s">
        <v>290</v>
      </c>
      <c r="D90" s="1706">
        <v>12.149786573535119</v>
      </c>
      <c r="E90" s="1655"/>
      <c r="F90" s="1763">
        <v>17.489677952105698</v>
      </c>
      <c r="G90" s="1654">
        <v>-52.00419177364422</v>
      </c>
      <c r="H90" s="1706">
        <v>-41.37622877569258</v>
      </c>
      <c r="I90" s="1654">
        <v>136.9918699186992</v>
      </c>
      <c r="J90" s="1654">
        <v>-315.01316944688324</v>
      </c>
      <c r="K90" s="1706">
        <v>-133.4078569147237</v>
      </c>
      <c r="L90" s="1711"/>
      <c r="M90" s="1765">
        <v>-3.619251928998997</v>
      </c>
      <c r="N90" s="1715"/>
    </row>
    <row r="91" spans="1:14" ht="12.75">
      <c r="A91" s="2119"/>
      <c r="B91" s="2081"/>
      <c r="C91" s="2120" t="s">
        <v>1378</v>
      </c>
      <c r="D91" s="1742">
        <v>13.961197881902729</v>
      </c>
      <c r="E91" s="1726"/>
      <c r="F91" s="1766">
        <v>9.555781620888437</v>
      </c>
      <c r="G91" s="1694">
        <v>-30.244201491774803</v>
      </c>
      <c r="H91" s="1749">
        <v>-31.28277531262606</v>
      </c>
      <c r="I91" s="1694">
        <v>136.9918699186992</v>
      </c>
      <c r="J91" s="1694">
        <v>-594.0499040307102</v>
      </c>
      <c r="K91" s="1749">
        <v>-167.31474103585657</v>
      </c>
      <c r="L91" s="1743"/>
      <c r="M91" s="1706">
        <v>-8.246617598250717</v>
      </c>
      <c r="N91" s="1770"/>
    </row>
    <row r="92" spans="1:14" ht="5.25" customHeight="1">
      <c r="A92" s="2092"/>
      <c r="B92" s="2093"/>
      <c r="C92" s="2121"/>
      <c r="D92" s="1647"/>
      <c r="E92" s="1651"/>
      <c r="F92" s="1719"/>
      <c r="G92" s="1651"/>
      <c r="H92" s="1647"/>
      <c r="I92" s="1651"/>
      <c r="J92" s="1651"/>
      <c r="K92" s="1647"/>
      <c r="L92" s="1688"/>
      <c r="M92" s="1660"/>
      <c r="N92" s="1677"/>
    </row>
    <row r="93" spans="1:14" ht="14.25">
      <c r="A93" s="2084"/>
      <c r="B93" s="2085"/>
      <c r="C93" s="2117" t="s">
        <v>291</v>
      </c>
      <c r="D93" s="1645"/>
      <c r="E93" s="1702"/>
      <c r="F93" s="1720"/>
      <c r="G93" s="1702"/>
      <c r="H93" s="1645"/>
      <c r="I93" s="1702"/>
      <c r="J93" s="1702"/>
      <c r="K93" s="1645"/>
      <c r="L93" s="1685"/>
      <c r="M93" s="1645"/>
      <c r="N93" s="1685"/>
    </row>
    <row r="94" spans="1:14" ht="12.75">
      <c r="A94" s="2100"/>
      <c r="B94" s="2102"/>
      <c r="C94" s="2118" t="s">
        <v>5</v>
      </c>
      <c r="D94" s="1706">
        <v>72.48062015503875</v>
      </c>
      <c r="E94" s="1655"/>
      <c r="F94" s="1763">
        <v>-16.407599309153714</v>
      </c>
      <c r="G94" s="1654">
        <v>-5.162523900573614</v>
      </c>
      <c r="H94" s="1706">
        <v>-217.85714285714283</v>
      </c>
      <c r="I94" s="1654">
        <v>-154.16666666666669</v>
      </c>
      <c r="J94" s="1654">
        <v>-166.87797147385103</v>
      </c>
      <c r="K94" s="1706">
        <v>-170.37433155080214</v>
      </c>
      <c r="L94" s="1711"/>
      <c r="M94" s="1706">
        <v>-29.57303370786517</v>
      </c>
      <c r="N94" s="1711"/>
    </row>
    <row r="95" spans="1:14" ht="12.75">
      <c r="A95" s="2100"/>
      <c r="B95" s="2102"/>
      <c r="C95" s="2118" t="s">
        <v>263</v>
      </c>
      <c r="D95" s="1706">
        <v>52.32198142414861</v>
      </c>
      <c r="E95" s="1655"/>
      <c r="F95" s="1763">
        <v>-47.12153518123667</v>
      </c>
      <c r="G95" s="1654">
        <v>38.06409417920209</v>
      </c>
      <c r="H95" s="1706">
        <v>-87.03170028818444</v>
      </c>
      <c r="I95" s="1654" t="s">
        <v>304</v>
      </c>
      <c r="J95" s="1654">
        <v>-328.125</v>
      </c>
      <c r="K95" s="1706">
        <v>-163.11637080867848</v>
      </c>
      <c r="L95" s="1711"/>
      <c r="M95" s="1706">
        <v>-21.680216802168022</v>
      </c>
      <c r="N95" s="1711"/>
    </row>
    <row r="96" spans="1:14" ht="12.75">
      <c r="A96" s="2100"/>
      <c r="B96" s="2102"/>
      <c r="C96" s="2118" t="s">
        <v>8</v>
      </c>
      <c r="D96" s="1706">
        <v>-0.20325203252032523</v>
      </c>
      <c r="E96" s="1655"/>
      <c r="F96" s="1763">
        <v>-38.24300699300699</v>
      </c>
      <c r="G96" s="1654">
        <v>48.2311320754717</v>
      </c>
      <c r="H96" s="1706">
        <v>137.5</v>
      </c>
      <c r="I96" s="1654">
        <v>24.680851063829788</v>
      </c>
      <c r="J96" s="1654">
        <v>-303.50515463917526</v>
      </c>
      <c r="K96" s="1706">
        <v>-17700</v>
      </c>
      <c r="L96" s="1711"/>
      <c r="M96" s="1706">
        <v>-36.252545824847246</v>
      </c>
      <c r="N96" s="1711"/>
    </row>
    <row r="97" spans="1:14" ht="12.75">
      <c r="A97" s="2100"/>
      <c r="B97" s="2102"/>
      <c r="C97" s="2118" t="s">
        <v>7</v>
      </c>
      <c r="D97" s="1706">
        <v>53.16051136363637</v>
      </c>
      <c r="E97" s="1655"/>
      <c r="F97" s="1763">
        <v>-54.92839090143218</v>
      </c>
      <c r="G97" s="1654">
        <v>28.46410684474123</v>
      </c>
      <c r="H97" s="1706">
        <v>-81.88775510204081</v>
      </c>
      <c r="I97" s="1654" t="s">
        <v>304</v>
      </c>
      <c r="J97" s="1654">
        <v>-509.65732087227417</v>
      </c>
      <c r="K97" s="1706">
        <v>-173.61389445557782</v>
      </c>
      <c r="L97" s="1711"/>
      <c r="M97" s="1706">
        <v>-25.55066079295154</v>
      </c>
      <c r="N97" s="1711"/>
    </row>
    <row r="98" spans="1:14" ht="14.25">
      <c r="A98" s="2100"/>
      <c r="B98" s="2102"/>
      <c r="C98" s="2118" t="s">
        <v>292</v>
      </c>
      <c r="D98" s="1706">
        <v>72.82016348773843</v>
      </c>
      <c r="E98" s="1655"/>
      <c r="F98" s="1763">
        <v>-20.33814022874192</v>
      </c>
      <c r="G98" s="1654">
        <v>19.8740377886634</v>
      </c>
      <c r="H98" s="1706">
        <v>-21.477663230240548</v>
      </c>
      <c r="I98" s="1654">
        <v>-124.07407407407408</v>
      </c>
      <c r="J98" s="1654">
        <v>-151.50115473441107</v>
      </c>
      <c r="K98" s="1706">
        <v>-79.32647333956969</v>
      </c>
      <c r="L98" s="1711"/>
      <c r="M98" s="1765">
        <v>8.711076074103271</v>
      </c>
      <c r="N98" s="1715"/>
    </row>
    <row r="99" spans="1:14" ht="12.75">
      <c r="A99" s="2119"/>
      <c r="B99" s="2081"/>
      <c r="C99" s="2120" t="s">
        <v>1386</v>
      </c>
      <c r="D99" s="1742">
        <v>42.148499210110586</v>
      </c>
      <c r="E99" s="1726"/>
      <c r="F99" s="1766">
        <v>-37.72535283815803</v>
      </c>
      <c r="G99" s="1694">
        <v>30.725535760392457</v>
      </c>
      <c r="H99" s="1749">
        <v>-65.37480877103519</v>
      </c>
      <c r="I99" s="1694">
        <v>-2772.7272727272725</v>
      </c>
      <c r="J99" s="1694">
        <v>-263.1527093596059</v>
      </c>
      <c r="K99" s="1749">
        <v>-173.1384307846077</v>
      </c>
      <c r="L99" s="1743"/>
      <c r="M99" s="1706">
        <v>-21.686300659405795</v>
      </c>
      <c r="N99" s="1770"/>
    </row>
    <row r="100" spans="1:14" ht="5.25" customHeight="1">
      <c r="A100" s="2092"/>
      <c r="B100" s="2093"/>
      <c r="C100" s="2121"/>
      <c r="D100" s="1647"/>
      <c r="E100" s="1651"/>
      <c r="F100" s="1719"/>
      <c r="G100" s="1651"/>
      <c r="H100" s="1647"/>
      <c r="I100" s="1651"/>
      <c r="J100" s="1651"/>
      <c r="K100" s="1647"/>
      <c r="L100" s="1688"/>
      <c r="M100" s="1660"/>
      <c r="N100" s="1677"/>
    </row>
    <row r="101" spans="1:14" ht="12.75">
      <c r="A101" s="2084"/>
      <c r="B101" s="2085"/>
      <c r="C101" s="2117" t="s">
        <v>1380</v>
      </c>
      <c r="D101" s="1645"/>
      <c r="E101" s="1702"/>
      <c r="F101" s="1720"/>
      <c r="G101" s="1702"/>
      <c r="H101" s="1645"/>
      <c r="I101" s="1702"/>
      <c r="J101" s="1702"/>
      <c r="K101" s="1645"/>
      <c r="L101" s="1685"/>
      <c r="M101" s="1645"/>
      <c r="N101" s="1685"/>
    </row>
    <row r="102" spans="1:14" ht="12.75">
      <c r="A102" s="2100"/>
      <c r="B102" s="2102"/>
      <c r="C102" s="2118" t="s">
        <v>5</v>
      </c>
      <c r="D102" s="1706">
        <v>99.71791255289139</v>
      </c>
      <c r="E102" s="1655"/>
      <c r="F102" s="1763">
        <v>40.21096173733196</v>
      </c>
      <c r="G102" s="1654">
        <v>-45.581951803110584</v>
      </c>
      <c r="H102" s="1706">
        <v>-122.82749675745785</v>
      </c>
      <c r="I102" s="1654">
        <v>105.99250936329587</v>
      </c>
      <c r="J102" s="1654">
        <v>50.73891625615764</v>
      </c>
      <c r="K102" s="1706">
        <v>-79.34936350777934</v>
      </c>
      <c r="L102" s="1711"/>
      <c r="M102" s="1706">
        <v>10.310734463276836</v>
      </c>
      <c r="N102" s="1711"/>
    </row>
    <row r="103" spans="1:14" ht="12.75">
      <c r="A103" s="2100"/>
      <c r="B103" s="2102"/>
      <c r="C103" s="2118" t="s">
        <v>263</v>
      </c>
      <c r="D103" s="1706">
        <v>35.33190578158458</v>
      </c>
      <c r="E103" s="1655"/>
      <c r="F103" s="1763">
        <v>78.20343461030383</v>
      </c>
      <c r="G103" s="1654">
        <v>-70.9280303030303</v>
      </c>
      <c r="H103" s="1706">
        <v>174.8427672955975</v>
      </c>
      <c r="I103" s="1654" t="s">
        <v>304</v>
      </c>
      <c r="J103" s="1654">
        <v>5766.666666666666</v>
      </c>
      <c r="K103" s="1706">
        <v>378.1818181818182</v>
      </c>
      <c r="L103" s="1711"/>
      <c r="M103" s="1706">
        <v>124.84177215189874</v>
      </c>
      <c r="N103" s="1711"/>
    </row>
    <row r="104" spans="1:14" ht="12.75">
      <c r="A104" s="2100"/>
      <c r="B104" s="2102"/>
      <c r="C104" s="2118" t="s">
        <v>8</v>
      </c>
      <c r="D104" s="1706">
        <v>-21.182266009852217</v>
      </c>
      <c r="E104" s="1655"/>
      <c r="F104" s="1763">
        <v>-11.694837825491092</v>
      </c>
      <c r="G104" s="1654">
        <v>15.441176470588236</v>
      </c>
      <c r="H104" s="1706">
        <v>82.11382113821138</v>
      </c>
      <c r="I104" s="1654">
        <v>0</v>
      </c>
      <c r="J104" s="1654">
        <v>146.66666666666666</v>
      </c>
      <c r="K104" s="1706">
        <v>95.34883720930233</v>
      </c>
      <c r="L104" s="1711"/>
      <c r="M104" s="1706">
        <v>-1.25</v>
      </c>
      <c r="N104" s="1711"/>
    </row>
    <row r="105" spans="1:14" ht="12.75">
      <c r="A105" s="2100"/>
      <c r="B105" s="2102"/>
      <c r="C105" s="2118" t="s">
        <v>1153</v>
      </c>
      <c r="D105" s="1706">
        <v>89.47368421052632</v>
      </c>
      <c r="E105" s="1655"/>
      <c r="F105" s="1763">
        <v>83.9622641509434</v>
      </c>
      <c r="G105" s="1654">
        <v>-130.0632911392405</v>
      </c>
      <c r="H105" s="1706">
        <v>-50.92592592592593</v>
      </c>
      <c r="I105" s="1654" t="s">
        <v>304</v>
      </c>
      <c r="J105" s="1654">
        <v>909.0909090909091</v>
      </c>
      <c r="K105" s="1706">
        <v>37.81512605042017</v>
      </c>
      <c r="L105" s="1711"/>
      <c r="M105" s="1765">
        <v>65.07936507936508</v>
      </c>
      <c r="N105" s="1715"/>
    </row>
    <row r="106" spans="1:14" ht="12.75">
      <c r="A106" s="1709"/>
      <c r="B106" s="1644"/>
      <c r="C106" s="1710" t="s">
        <v>1381</v>
      </c>
      <c r="D106" s="1742">
        <v>44.94264859228363</v>
      </c>
      <c r="E106" s="1726"/>
      <c r="F106" s="1766">
        <v>39.908462094359756</v>
      </c>
      <c r="G106" s="1694">
        <v>-43.41955656623081</v>
      </c>
      <c r="H106" s="1749">
        <v>-68.08743169398907</v>
      </c>
      <c r="I106" s="1694">
        <v>98.26388888888889</v>
      </c>
      <c r="J106" s="1694">
        <v>242.9787234042553</v>
      </c>
      <c r="K106" s="1749">
        <v>26.798143851508122</v>
      </c>
      <c r="L106" s="1743"/>
      <c r="M106" s="1706">
        <v>39.31654676258993</v>
      </c>
      <c r="N106" s="1770"/>
    </row>
    <row r="107" spans="1:14" ht="5.25" customHeight="1">
      <c r="A107" s="1686"/>
      <c r="B107" s="1643"/>
      <c r="C107" s="1663"/>
      <c r="D107" s="1647"/>
      <c r="E107" s="1651"/>
      <c r="F107" s="1719"/>
      <c r="G107" s="1651"/>
      <c r="H107" s="1647"/>
      <c r="I107" s="1651"/>
      <c r="J107" s="1651"/>
      <c r="K107" s="1647"/>
      <c r="L107" s="1688"/>
      <c r="M107" s="1660"/>
      <c r="N107" s="1677"/>
    </row>
    <row r="108" spans="1:14" ht="5.25" customHeight="1">
      <c r="A108" s="1707"/>
      <c r="B108" s="1655"/>
      <c r="C108" s="1682"/>
      <c r="D108" s="1644"/>
      <c r="E108" s="1655"/>
      <c r="F108" s="1707"/>
      <c r="G108" s="1655"/>
      <c r="H108" s="1644"/>
      <c r="I108" s="1655"/>
      <c r="J108" s="1655"/>
      <c r="K108" s="1644"/>
      <c r="L108" s="1711"/>
      <c r="M108" s="1734"/>
      <c r="N108" s="1715"/>
    </row>
    <row r="109" spans="1:14" ht="12.75">
      <c r="A109" s="1712"/>
      <c r="B109" s="1703"/>
      <c r="C109" s="1710" t="s">
        <v>572</v>
      </c>
      <c r="D109" s="1742">
        <v>42.618067116446156</v>
      </c>
      <c r="E109" s="1726"/>
      <c r="F109" s="1766">
        <v>20.468967652066244</v>
      </c>
      <c r="G109" s="1694">
        <v>-27.417107829478965</v>
      </c>
      <c r="H109" s="1749">
        <v>-66.23783031988873</v>
      </c>
      <c r="I109" s="1694">
        <v>-7.9422382671480145</v>
      </c>
      <c r="J109" s="1694">
        <v>-210.6401766004415</v>
      </c>
      <c r="K109" s="1749">
        <v>-137.70559210526315</v>
      </c>
      <c r="L109" s="1743"/>
      <c r="M109" s="1706">
        <v>-11.267432573570069</v>
      </c>
      <c r="N109" s="1771"/>
    </row>
    <row r="110" spans="1:14" ht="5.25" customHeight="1">
      <c r="A110" s="1712"/>
      <c r="B110" s="1703"/>
      <c r="C110" s="1711"/>
      <c r="D110" s="1644"/>
      <c r="E110" s="1655"/>
      <c r="F110" s="1707"/>
      <c r="G110" s="1655"/>
      <c r="H110" s="1644"/>
      <c r="I110" s="1655"/>
      <c r="J110" s="1655"/>
      <c r="K110" s="1644"/>
      <c r="L110" s="1711"/>
      <c r="M110" s="1730"/>
      <c r="N110" s="1762"/>
    </row>
    <row r="111" spans="1:14" ht="5.25" customHeight="1">
      <c r="A111" s="1712"/>
      <c r="B111" s="1703"/>
      <c r="C111" s="1711"/>
      <c r="D111" s="1644"/>
      <c r="E111" s="1655"/>
      <c r="F111" s="1707"/>
      <c r="G111" s="1655"/>
      <c r="H111" s="1644"/>
      <c r="I111" s="1655"/>
      <c r="J111" s="1655"/>
      <c r="K111" s="1644"/>
      <c r="L111" s="1711"/>
      <c r="M111" s="1644"/>
      <c r="N111" s="1756"/>
    </row>
    <row r="112" spans="1:14" ht="12.75">
      <c r="A112" s="1712"/>
      <c r="B112" s="1703"/>
      <c r="C112" s="1710" t="s">
        <v>1383</v>
      </c>
      <c r="D112" s="1706">
        <v>32.857142857142854</v>
      </c>
      <c r="E112" s="1655"/>
      <c r="F112" s="1763">
        <v>36.17021276595745</v>
      </c>
      <c r="G112" s="1654">
        <v>-261.16504854368935</v>
      </c>
      <c r="H112" s="1706">
        <v>-236.47058823529412</v>
      </c>
      <c r="I112" s="1654" t="s">
        <v>304</v>
      </c>
      <c r="J112" s="1654">
        <v>-210.47120418848166</v>
      </c>
      <c r="K112" s="1706">
        <v>-218.47826086956525</v>
      </c>
      <c r="L112" s="1711"/>
      <c r="M112" s="1706">
        <v>-29.301075268817208</v>
      </c>
      <c r="N112" s="1756"/>
    </row>
    <row r="113" spans="1:14" ht="5.25" customHeight="1">
      <c r="A113" s="1712"/>
      <c r="B113" s="1703"/>
      <c r="C113" s="1711"/>
      <c r="D113" s="1644"/>
      <c r="E113" s="1655"/>
      <c r="F113" s="1707"/>
      <c r="G113" s="1655"/>
      <c r="H113" s="1644"/>
      <c r="I113" s="1655"/>
      <c r="J113" s="1655"/>
      <c r="K113" s="1644"/>
      <c r="L113" s="1711"/>
      <c r="M113" s="1644"/>
      <c r="N113" s="1756"/>
    </row>
    <row r="114" spans="1:14" ht="5.25" customHeight="1">
      <c r="A114" s="1712"/>
      <c r="B114" s="1703"/>
      <c r="C114" s="1711"/>
      <c r="D114" s="1644"/>
      <c r="E114" s="1655"/>
      <c r="F114" s="1707"/>
      <c r="G114" s="1655"/>
      <c r="H114" s="1644"/>
      <c r="I114" s="1655"/>
      <c r="J114" s="1655"/>
      <c r="K114" s="1644"/>
      <c r="L114" s="1711"/>
      <c r="M114" s="1734"/>
      <c r="N114" s="1761"/>
    </row>
    <row r="115" spans="1:14" ht="12.75">
      <c r="A115" s="1712"/>
      <c r="B115" s="1703"/>
      <c r="C115" s="1710" t="s">
        <v>1384</v>
      </c>
      <c r="D115" s="1742">
        <v>41.94891047090508</v>
      </c>
      <c r="E115" s="1726"/>
      <c r="F115" s="1766">
        <v>20.544745083945166</v>
      </c>
      <c r="G115" s="1694">
        <v>-28.0860167254744</v>
      </c>
      <c r="H115" s="1749">
        <v>-71.12462006079028</v>
      </c>
      <c r="I115" s="1694">
        <v>-7.9422382671480145</v>
      </c>
      <c r="J115" s="1694">
        <v>-210.6270358306189</v>
      </c>
      <c r="K115" s="1749">
        <v>-142.04280155642024</v>
      </c>
      <c r="L115" s="1743"/>
      <c r="M115" s="1706">
        <v>-12.42453860748577</v>
      </c>
      <c r="N115" s="1771"/>
    </row>
    <row r="116" spans="1:14" ht="5.25" customHeight="1">
      <c r="A116" s="1712"/>
      <c r="B116" s="1703"/>
      <c r="C116" s="1711"/>
      <c r="D116" s="1644"/>
      <c r="E116" s="1655"/>
      <c r="F116" s="1707"/>
      <c r="G116" s="1655"/>
      <c r="H116" s="1644"/>
      <c r="I116" s="1655"/>
      <c r="J116" s="1655"/>
      <c r="K116" s="1644"/>
      <c r="L116" s="1711"/>
      <c r="M116" s="1730"/>
      <c r="N116" s="1762"/>
    </row>
    <row r="117" spans="1:14" ht="12.75">
      <c r="A117" s="1712"/>
      <c r="B117" s="1703"/>
      <c r="C117" s="1710" t="s">
        <v>25</v>
      </c>
      <c r="D117" s="1644"/>
      <c r="E117" s="1655"/>
      <c r="F117" s="1707"/>
      <c r="G117" s="1655"/>
      <c r="H117" s="1644"/>
      <c r="I117" s="1655"/>
      <c r="J117" s="1655"/>
      <c r="K117" s="1644"/>
      <c r="L117" s="1711"/>
      <c r="M117" s="1734"/>
      <c r="N117" s="1761"/>
    </row>
    <row r="118" spans="1:14" ht="12.75">
      <c r="A118" s="1712"/>
      <c r="B118" s="1703"/>
      <c r="C118" s="1708" t="s">
        <v>1377</v>
      </c>
      <c r="D118" s="1742" t="s">
        <v>304</v>
      </c>
      <c r="E118" s="1726"/>
      <c r="F118" s="1766">
        <v>-40</v>
      </c>
      <c r="G118" s="1694">
        <v>-700</v>
      </c>
      <c r="H118" s="1749">
        <v>-92.85714285714286</v>
      </c>
      <c r="I118" s="1694" t="s">
        <v>304</v>
      </c>
      <c r="J118" s="1694">
        <v>-1200</v>
      </c>
      <c r="K118" s="1749">
        <v>-109.09090909090908</v>
      </c>
      <c r="L118" s="1743"/>
      <c r="M118" s="1706">
        <v>-9.090909090909092</v>
      </c>
      <c r="N118" s="1771"/>
    </row>
    <row r="119" spans="1:14" ht="12.75">
      <c r="A119" s="1712"/>
      <c r="B119" s="1703"/>
      <c r="C119" s="1710" t="s">
        <v>704</v>
      </c>
      <c r="D119" s="1706" t="s">
        <v>304</v>
      </c>
      <c r="E119" s="1655"/>
      <c r="F119" s="1763">
        <v>-40</v>
      </c>
      <c r="G119" s="1654">
        <v>-700</v>
      </c>
      <c r="H119" s="1706">
        <v>-92.85714285714286</v>
      </c>
      <c r="I119" s="1654" t="s">
        <v>304</v>
      </c>
      <c r="J119" s="1654">
        <v>-1200</v>
      </c>
      <c r="K119" s="1706">
        <v>-109.09090909090908</v>
      </c>
      <c r="L119" s="1711"/>
      <c r="M119" s="1749">
        <v>-9.090909090909092</v>
      </c>
      <c r="N119" s="1746"/>
    </row>
    <row r="120" spans="1:14" ht="5.25" customHeight="1">
      <c r="A120" s="1712"/>
      <c r="B120" s="1703"/>
      <c r="C120" s="1711"/>
      <c r="D120" s="1776"/>
      <c r="E120" s="1729"/>
      <c r="F120" s="1728"/>
      <c r="G120" s="1729"/>
      <c r="H120" s="1730"/>
      <c r="I120" s="1729"/>
      <c r="J120" s="1729"/>
      <c r="K120" s="1730"/>
      <c r="L120" s="1779"/>
      <c r="M120" s="1730"/>
      <c r="N120" s="1762"/>
    </row>
    <row r="121" spans="1:14" ht="5.25" customHeight="1">
      <c r="A121" s="1712"/>
      <c r="B121" s="1703"/>
      <c r="C121" s="1711"/>
      <c r="D121" s="1768"/>
      <c r="E121" s="1733"/>
      <c r="F121" s="1732"/>
      <c r="G121" s="1733"/>
      <c r="H121" s="1734"/>
      <c r="I121" s="1733"/>
      <c r="J121" s="1733"/>
      <c r="K121" s="1734"/>
      <c r="L121" s="1715"/>
      <c r="M121" s="1734"/>
      <c r="N121" s="1761"/>
    </row>
    <row r="122" spans="1:14" ht="12.75">
      <c r="A122" s="1712"/>
      <c r="B122" s="1703"/>
      <c r="C122" s="1710" t="s">
        <v>1385</v>
      </c>
      <c r="D122" s="1706">
        <v>20.052798125841363</v>
      </c>
      <c r="E122" s="1655"/>
      <c r="F122" s="1763">
        <v>17.463122453914693</v>
      </c>
      <c r="G122" s="1654">
        <v>-28.606063253538355</v>
      </c>
      <c r="H122" s="1706">
        <v>-46.507836990595614</v>
      </c>
      <c r="I122" s="1654">
        <v>60.9942638623327</v>
      </c>
      <c r="J122" s="1654">
        <v>-360.1294176207068</v>
      </c>
      <c r="K122" s="1706">
        <v>-155.71054925893634</v>
      </c>
      <c r="L122" s="1711"/>
      <c r="M122" s="1706">
        <v>-9.305509036100714</v>
      </c>
      <c r="N122" s="1771"/>
    </row>
    <row r="123" spans="1:14" ht="5.25" customHeight="1">
      <c r="A123" s="1713"/>
      <c r="B123" s="1714"/>
      <c r="C123" s="1715"/>
      <c r="D123" s="1745"/>
      <c r="E123" s="1726"/>
      <c r="F123" s="1725"/>
      <c r="G123" s="1726"/>
      <c r="H123" s="1727"/>
      <c r="I123" s="1726"/>
      <c r="J123" s="1726"/>
      <c r="K123" s="1727"/>
      <c r="L123" s="1743"/>
      <c r="M123" s="1727"/>
      <c r="N123" s="1746"/>
    </row>
    <row r="124" spans="1:14" ht="5.25" customHeight="1">
      <c r="A124" s="1705"/>
      <c r="B124" s="1705"/>
      <c r="C124" s="1705"/>
      <c r="D124" s="1705"/>
      <c r="E124" s="1705"/>
      <c r="F124" s="1705"/>
      <c r="G124" s="1705"/>
      <c r="H124" s="1705"/>
      <c r="I124" s="1705"/>
      <c r="J124" s="1705"/>
      <c r="K124" s="1705"/>
      <c r="L124" s="1705"/>
      <c r="M124" s="1705"/>
      <c r="N124" s="1705"/>
    </row>
    <row r="125" spans="1:14" ht="12.75">
      <c r="A125" s="1657"/>
      <c r="B125" s="3163"/>
      <c r="C125" s="3219"/>
      <c r="D125" s="1739"/>
      <c r="E125" s="1718"/>
      <c r="F125" s="1716"/>
      <c r="G125" s="1717"/>
      <c r="H125" s="1660"/>
      <c r="I125" s="1717"/>
      <c r="J125" s="1660" t="s">
        <v>1155</v>
      </c>
      <c r="K125" s="1660" t="s">
        <v>705</v>
      </c>
      <c r="L125" s="1677"/>
      <c r="M125" s="1739"/>
      <c r="N125" s="1677"/>
    </row>
    <row r="126" spans="1:14" ht="12.75">
      <c r="A126" s="1661"/>
      <c r="B126" s="3175" t="s">
        <v>25</v>
      </c>
      <c r="C126" s="3215"/>
      <c r="D126" s="1668"/>
      <c r="E126" s="1678"/>
      <c r="F126" s="1719"/>
      <c r="G126" s="1651"/>
      <c r="H126" s="1647"/>
      <c r="I126" s="1651"/>
      <c r="J126" s="1647" t="s">
        <v>1340</v>
      </c>
      <c r="K126" s="1647" t="s">
        <v>1340</v>
      </c>
      <c r="L126" s="1688"/>
      <c r="M126" s="1668" t="s">
        <v>1341</v>
      </c>
      <c r="N126" s="1688"/>
    </row>
    <row r="127" spans="1:14" ht="12.75">
      <c r="A127" s="1661"/>
      <c r="B127" s="3175"/>
      <c r="C127" s="3215"/>
      <c r="D127" s="1668"/>
      <c r="E127" s="1678"/>
      <c r="F127" s="1719"/>
      <c r="G127" s="1651"/>
      <c r="H127" s="1647"/>
      <c r="I127" s="1651"/>
      <c r="J127" s="1647" t="s">
        <v>1400</v>
      </c>
      <c r="K127" s="1647" t="s">
        <v>1400</v>
      </c>
      <c r="L127" s="1688"/>
      <c r="M127" s="1668"/>
      <c r="N127" s="1688"/>
    </row>
    <row r="128" spans="1:14" ht="12.75">
      <c r="A128" s="1661"/>
      <c r="B128" s="3175" t="s">
        <v>1464</v>
      </c>
      <c r="C128" s="3215"/>
      <c r="D128" s="1661"/>
      <c r="E128" s="1721"/>
      <c r="F128" s="1720"/>
      <c r="G128" s="1702"/>
      <c r="H128" s="1645"/>
      <c r="I128" s="1702"/>
      <c r="J128" s="1645"/>
      <c r="K128" s="1645"/>
      <c r="L128" s="1685"/>
      <c r="M128" s="1661"/>
      <c r="N128" s="1685"/>
    </row>
    <row r="129" spans="1:14" ht="12.75">
      <c r="A129" s="1707"/>
      <c r="B129" s="3213" t="s">
        <v>1465</v>
      </c>
      <c r="C129" s="3216"/>
      <c r="D129" s="1709"/>
      <c r="E129" s="1682"/>
      <c r="F129" s="1707"/>
      <c r="G129" s="1655"/>
      <c r="H129" s="1644"/>
      <c r="I129" s="1655"/>
      <c r="J129" s="1648">
        <v>1818</v>
      </c>
      <c r="K129" s="1649">
        <v>1743</v>
      </c>
      <c r="L129" s="1662"/>
      <c r="M129" s="1763">
        <v>4.3029259896729775</v>
      </c>
      <c r="N129" s="1662"/>
    </row>
    <row r="130" spans="1:14" ht="12.75">
      <c r="A130" s="1767"/>
      <c r="B130" s="3209"/>
      <c r="C130" s="3217"/>
      <c r="D130" s="1768"/>
      <c r="E130" s="1699"/>
      <c r="F130" s="1732"/>
      <c r="G130" s="1733"/>
      <c r="H130" s="1734"/>
      <c r="I130" s="1733"/>
      <c r="J130" s="1734"/>
      <c r="K130" s="1734"/>
      <c r="L130" s="1715"/>
      <c r="M130" s="1768"/>
      <c r="N130" s="1715"/>
    </row>
  </sheetData>
  <sheetProtection/>
  <mergeCells count="11">
    <mergeCell ref="A2:N2"/>
    <mergeCell ref="A3:N3"/>
    <mergeCell ref="B7:C7"/>
    <mergeCell ref="B47:C47"/>
    <mergeCell ref="B128:C128"/>
    <mergeCell ref="B129:C129"/>
    <mergeCell ref="B130:C130"/>
    <mergeCell ref="B87:C87"/>
    <mergeCell ref="B125:C125"/>
    <mergeCell ref="B126:C126"/>
    <mergeCell ref="B127:C127"/>
  </mergeCells>
  <printOptions/>
  <pageMargins left="0.5905511811023623" right="0.5905511811023623" top="0.5905511811023623" bottom="0.5905511811023623" header="0.5905511811023623" footer="0.5905511811023623"/>
  <pageSetup fitToHeight="1" fitToWidth="1" horizontalDpi="600" verticalDpi="600" orientation="portrait" paperSize="9" scale="56" r:id="rId1"/>
  <headerFooter alignWithMargins="0">
    <oddFooter>&amp;R&amp;P</oddFooter>
  </headerFooter>
</worksheet>
</file>

<file path=xl/worksheets/sheet46.xml><?xml version="1.0" encoding="utf-8"?>
<worksheet xmlns="http://schemas.openxmlformats.org/spreadsheetml/2006/main" xmlns:r="http://schemas.openxmlformats.org/officeDocument/2006/relationships">
  <dimension ref="A1:Z105"/>
  <sheetViews>
    <sheetView tabSelected="1" view="pageBreakPreview" zoomScale="75" zoomScaleNormal="75" zoomScaleSheetLayoutView="75" zoomScalePageLayoutView="0" workbookViewId="0" topLeftCell="A1">
      <selection activeCell="A84" sqref="A84"/>
    </sheetView>
  </sheetViews>
  <sheetFormatPr defaultColWidth="8.75390625" defaultRowHeight="14.25"/>
  <cols>
    <col min="1" max="1" width="1.25" style="1598" customWidth="1"/>
    <col min="2" max="2" width="1.875" style="1598" customWidth="1"/>
    <col min="3" max="3" width="21.25390625" style="1598" customWidth="1"/>
    <col min="4" max="4" width="6.75390625" style="1598" customWidth="1"/>
    <col min="5" max="5" width="1.00390625" style="1598" customWidth="1"/>
    <col min="6" max="6" width="7.625" style="1598" customWidth="1"/>
    <col min="7" max="7" width="2.125" style="1598" customWidth="1"/>
    <col min="8" max="8" width="1.625" style="1598" customWidth="1"/>
    <col min="9" max="9" width="4.125" style="1598" customWidth="1"/>
    <col min="10" max="10" width="7.625" style="1598" customWidth="1"/>
    <col min="11" max="11" width="7.25390625" style="1598" customWidth="1"/>
    <col min="12" max="12" width="3.75390625" style="1598" customWidth="1"/>
    <col min="13" max="13" width="3.625" style="1598" customWidth="1"/>
    <col min="14" max="14" width="6.75390625" style="1598" customWidth="1"/>
    <col min="15" max="15" width="8.125" style="1598" customWidth="1"/>
    <col min="16" max="16" width="5.00390625" style="1598" customWidth="1"/>
    <col min="17" max="17" width="1.75390625" style="1598" customWidth="1"/>
    <col min="18" max="18" width="7.25390625" style="1598" customWidth="1"/>
    <col min="19" max="19" width="0.6171875" style="1598" customWidth="1"/>
    <col min="20" max="20" width="8.125" style="1598" customWidth="1"/>
    <col min="21" max="21" width="2.75390625" style="1598" customWidth="1"/>
    <col min="22" max="22" width="1.75390625" style="1598" customWidth="1"/>
    <col min="23" max="23" width="2.75390625" style="1598" customWidth="1"/>
    <col min="24" max="24" width="7.25390625" style="1598" customWidth="1"/>
    <col min="25" max="25" width="0.5" style="1598" customWidth="1"/>
    <col min="26" max="16384" width="8.75390625" style="1598" customWidth="1"/>
  </cols>
  <sheetData>
    <row r="1" spans="1:25" s="1790" customFormat="1" ht="15" customHeight="1">
      <c r="A1" s="2110" t="s">
        <v>1571</v>
      </c>
      <c r="B1" s="2111"/>
      <c r="C1" s="2112"/>
      <c r="D1" s="1992"/>
      <c r="E1" s="1992"/>
      <c r="F1" s="1992"/>
      <c r="G1" s="1992"/>
      <c r="H1" s="1992"/>
      <c r="I1" s="1992"/>
      <c r="J1" s="1992"/>
      <c r="K1" s="1992"/>
      <c r="L1" s="1992"/>
      <c r="M1" s="1992"/>
      <c r="N1" s="1992"/>
      <c r="O1" s="1992"/>
      <c r="P1" s="1992"/>
      <c r="Q1" s="1992"/>
      <c r="R1" s="1992"/>
      <c r="S1" s="1992"/>
      <c r="T1" s="1992"/>
      <c r="U1" s="1992"/>
      <c r="V1" s="1992"/>
      <c r="W1" s="1992"/>
      <c r="X1" s="1992"/>
      <c r="Y1" s="1991" t="s">
        <v>504</v>
      </c>
    </row>
    <row r="2" spans="1:25" s="1790" customFormat="1" ht="16.5" customHeight="1">
      <c r="A2" s="2111"/>
      <c r="B2" s="3155" t="s">
        <v>1426</v>
      </c>
      <c r="C2" s="3156"/>
      <c r="D2" s="3157"/>
      <c r="E2" s="3157"/>
      <c r="F2" s="3157"/>
      <c r="G2" s="3157"/>
      <c r="H2" s="3157"/>
      <c r="I2" s="3157"/>
      <c r="J2" s="3157"/>
      <c r="K2" s="3157"/>
      <c r="L2" s="3157"/>
      <c r="M2" s="3157"/>
      <c r="N2" s="3157"/>
      <c r="O2" s="3157"/>
      <c r="P2" s="3157"/>
      <c r="Q2" s="3157"/>
      <c r="R2" s="3157"/>
      <c r="S2" s="3157"/>
      <c r="T2" s="3157"/>
      <c r="U2" s="3157"/>
      <c r="V2" s="3157"/>
      <c r="W2" s="3157"/>
      <c r="X2" s="3157"/>
      <c r="Y2" s="3158"/>
    </row>
    <row r="3" spans="1:25" s="1791" customFormat="1" ht="15.75" customHeight="1">
      <c r="A3" s="2113"/>
      <c r="B3" s="3229" t="s">
        <v>730</v>
      </c>
      <c r="C3" s="3230"/>
      <c r="D3" s="3170"/>
      <c r="E3" s="3170"/>
      <c r="F3" s="3170"/>
      <c r="G3" s="3170"/>
      <c r="H3" s="3170"/>
      <c r="I3" s="3170"/>
      <c r="J3" s="3170"/>
      <c r="K3" s="3170"/>
      <c r="L3" s="3170"/>
      <c r="M3" s="3170"/>
      <c r="N3" s="3170"/>
      <c r="O3" s="3170"/>
      <c r="P3" s="3170"/>
      <c r="Q3" s="3170"/>
      <c r="R3" s="3170"/>
      <c r="S3" s="3170"/>
      <c r="T3" s="3170"/>
      <c r="U3" s="3170"/>
      <c r="V3" s="3170"/>
      <c r="W3" s="3170"/>
      <c r="X3" s="3170"/>
      <c r="Y3" s="3170"/>
    </row>
    <row r="4" spans="1:25" ht="12.75" customHeight="1">
      <c r="A4" s="2109"/>
      <c r="B4" s="2082"/>
      <c r="C4" s="3231"/>
      <c r="D4" s="3153"/>
      <c r="E4" s="3153"/>
      <c r="F4" s="1658"/>
      <c r="G4" s="3232" t="s">
        <v>721</v>
      </c>
      <c r="H4" s="3153"/>
      <c r="I4" s="3153"/>
      <c r="J4" s="1658"/>
      <c r="K4" s="1658"/>
      <c r="L4" s="3232" t="s">
        <v>722</v>
      </c>
      <c r="M4" s="3153"/>
      <c r="N4" s="1658"/>
      <c r="O4" s="1658"/>
      <c r="P4" s="3232" t="s">
        <v>556</v>
      </c>
      <c r="Q4" s="3153"/>
      <c r="R4" s="1658"/>
      <c r="S4" s="1658"/>
      <c r="T4" s="3164" t="s">
        <v>1427</v>
      </c>
      <c r="U4" s="3153"/>
      <c r="V4" s="3153"/>
      <c r="W4" s="3153"/>
      <c r="X4" s="3153"/>
      <c r="Y4" s="3154"/>
    </row>
    <row r="5" spans="1:25" ht="12.75" customHeight="1">
      <c r="A5" s="2109"/>
      <c r="B5" s="2084"/>
      <c r="C5" s="3198"/>
      <c r="D5" s="3170"/>
      <c r="E5" s="3170"/>
      <c r="F5" s="1646" t="s">
        <v>1428</v>
      </c>
      <c r="G5" s="3226" t="s">
        <v>706</v>
      </c>
      <c r="H5" s="3161"/>
      <c r="I5" s="3161"/>
      <c r="J5" s="1646" t="s">
        <v>727</v>
      </c>
      <c r="K5" s="1646" t="s">
        <v>1428</v>
      </c>
      <c r="L5" s="3226" t="s">
        <v>706</v>
      </c>
      <c r="M5" s="3161"/>
      <c r="N5" s="1646" t="s">
        <v>727</v>
      </c>
      <c r="O5" s="1646" t="s">
        <v>1428</v>
      </c>
      <c r="P5" s="3226" t="s">
        <v>706</v>
      </c>
      <c r="Q5" s="3161"/>
      <c r="R5" s="1646" t="s">
        <v>727</v>
      </c>
      <c r="S5" s="1644"/>
      <c r="T5" s="1667" t="s">
        <v>1428</v>
      </c>
      <c r="U5" s="3226" t="s">
        <v>706</v>
      </c>
      <c r="V5" s="3161"/>
      <c r="W5" s="3161"/>
      <c r="X5" s="1646" t="s">
        <v>727</v>
      </c>
      <c r="Y5" s="1663"/>
    </row>
    <row r="6" spans="1:25" ht="12.75" customHeight="1">
      <c r="A6" s="2109"/>
      <c r="B6" s="2084"/>
      <c r="C6" s="3198"/>
      <c r="D6" s="3170"/>
      <c r="E6" s="3170"/>
      <c r="F6" s="1647" t="s">
        <v>1400</v>
      </c>
      <c r="G6" s="3169" t="s">
        <v>1400</v>
      </c>
      <c r="H6" s="3170"/>
      <c r="I6" s="3170"/>
      <c r="J6" s="1647"/>
      <c r="K6" s="1647" t="s">
        <v>1400</v>
      </c>
      <c r="L6" s="3169" t="s">
        <v>1400</v>
      </c>
      <c r="M6" s="3170"/>
      <c r="N6" s="1647"/>
      <c r="O6" s="1647" t="s">
        <v>1400</v>
      </c>
      <c r="P6" s="3169" t="s">
        <v>1400</v>
      </c>
      <c r="Q6" s="3170"/>
      <c r="R6" s="1647"/>
      <c r="S6" s="1647"/>
      <c r="T6" s="1669" t="s">
        <v>1400</v>
      </c>
      <c r="U6" s="3233" t="s">
        <v>1400</v>
      </c>
      <c r="V6" s="3234"/>
      <c r="W6" s="3234"/>
      <c r="X6" s="1665"/>
      <c r="Y6" s="1666"/>
    </row>
    <row r="7" spans="1:25" ht="12.75" customHeight="1">
      <c r="A7" s="2109"/>
      <c r="B7" s="2082"/>
      <c r="C7" s="3231" t="s">
        <v>661</v>
      </c>
      <c r="D7" s="3153"/>
      <c r="E7" s="3153"/>
      <c r="F7" s="1659"/>
      <c r="G7" s="3232"/>
      <c r="H7" s="3153"/>
      <c r="I7" s="3153"/>
      <c r="J7" s="1659"/>
      <c r="K7" s="1659"/>
      <c r="L7" s="3232"/>
      <c r="M7" s="3153"/>
      <c r="N7" s="1659"/>
      <c r="O7" s="1659"/>
      <c r="P7" s="3232"/>
      <c r="Q7" s="3153"/>
      <c r="R7" s="1659"/>
      <c r="S7" s="1680"/>
      <c r="T7" s="1686"/>
      <c r="U7" s="3235"/>
      <c r="V7" s="3170"/>
      <c r="W7" s="3170"/>
      <c r="X7" s="1643"/>
      <c r="Y7" s="1663"/>
    </row>
    <row r="8" spans="1:25" ht="12.75" customHeight="1">
      <c r="A8" s="2109"/>
      <c r="B8" s="2084"/>
      <c r="C8" s="3198" t="s">
        <v>644</v>
      </c>
      <c r="D8" s="3170"/>
      <c r="E8" s="3170"/>
      <c r="F8" s="1643"/>
      <c r="G8" s="3235"/>
      <c r="H8" s="3170"/>
      <c r="I8" s="3170"/>
      <c r="J8" s="1643"/>
      <c r="K8" s="1643"/>
      <c r="L8" s="3235"/>
      <c r="M8" s="3170"/>
      <c r="N8" s="1643"/>
      <c r="O8" s="1643"/>
      <c r="P8" s="3235"/>
      <c r="Q8" s="3170"/>
      <c r="R8" s="1643"/>
      <c r="S8" s="1663"/>
      <c r="T8" s="1686"/>
      <c r="U8" s="3235"/>
      <c r="V8" s="3170"/>
      <c r="W8" s="3170"/>
      <c r="X8" s="1643"/>
      <c r="Y8" s="1663"/>
    </row>
    <row r="9" spans="1:25" ht="12.75" customHeight="1">
      <c r="A9" s="2109"/>
      <c r="B9" s="2088"/>
      <c r="C9" s="3228" t="s">
        <v>698</v>
      </c>
      <c r="D9" s="3177"/>
      <c r="E9" s="3177"/>
      <c r="F9" s="1648">
        <v>471</v>
      </c>
      <c r="G9" s="3176">
        <v>369</v>
      </c>
      <c r="H9" s="3177"/>
      <c r="I9" s="3177"/>
      <c r="J9" s="1654">
        <v>27.64227642276423</v>
      </c>
      <c r="K9" s="1648">
        <v>0</v>
      </c>
      <c r="L9" s="3176">
        <v>0</v>
      </c>
      <c r="M9" s="3177"/>
      <c r="N9" s="1654" t="s">
        <v>304</v>
      </c>
      <c r="O9" s="1648">
        <v>471</v>
      </c>
      <c r="P9" s="3176">
        <v>369</v>
      </c>
      <c r="Q9" s="3177"/>
      <c r="R9" s="1654">
        <v>27.64227642276423</v>
      </c>
      <c r="S9" s="1682"/>
      <c r="T9" s="1747">
        <v>47</v>
      </c>
      <c r="U9" s="3176">
        <v>37</v>
      </c>
      <c r="V9" s="3177"/>
      <c r="W9" s="3177"/>
      <c r="X9" s="1654">
        <v>27.027027027027028</v>
      </c>
      <c r="Y9" s="1682"/>
    </row>
    <row r="10" spans="1:25" ht="12.75" customHeight="1">
      <c r="A10" s="2109"/>
      <c r="B10" s="2088"/>
      <c r="C10" s="3228" t="s">
        <v>645</v>
      </c>
      <c r="D10" s="3177"/>
      <c r="E10" s="3177"/>
      <c r="F10" s="1648">
        <v>153</v>
      </c>
      <c r="G10" s="3176">
        <v>184</v>
      </c>
      <c r="H10" s="3177"/>
      <c r="I10" s="3177"/>
      <c r="J10" s="1654">
        <v>-16.847826086956523</v>
      </c>
      <c r="K10" s="1648">
        <v>0</v>
      </c>
      <c r="L10" s="3176">
        <v>0</v>
      </c>
      <c r="M10" s="3177"/>
      <c r="N10" s="1654" t="s">
        <v>304</v>
      </c>
      <c r="O10" s="1648">
        <v>153</v>
      </c>
      <c r="P10" s="3176">
        <v>184</v>
      </c>
      <c r="Q10" s="3177"/>
      <c r="R10" s="1654">
        <v>-16.847826086956523</v>
      </c>
      <c r="S10" s="1682"/>
      <c r="T10" s="1747">
        <v>15</v>
      </c>
      <c r="U10" s="3176">
        <v>18</v>
      </c>
      <c r="V10" s="3177"/>
      <c r="W10" s="3177"/>
      <c r="X10" s="1654">
        <v>-16.666666666666664</v>
      </c>
      <c r="Y10" s="1682"/>
    </row>
    <row r="11" spans="1:25" ht="12.75" customHeight="1">
      <c r="A11" s="2109"/>
      <c r="B11" s="2088"/>
      <c r="C11" s="3228" t="s">
        <v>646</v>
      </c>
      <c r="D11" s="3177"/>
      <c r="E11" s="3177"/>
      <c r="F11" s="1696">
        <v>96</v>
      </c>
      <c r="G11" s="3179">
        <v>126</v>
      </c>
      <c r="H11" s="3180"/>
      <c r="I11" s="3180"/>
      <c r="J11" s="1698">
        <v>-23.809523809523807</v>
      </c>
      <c r="K11" s="1696">
        <v>0</v>
      </c>
      <c r="L11" s="3179">
        <v>0</v>
      </c>
      <c r="M11" s="3180"/>
      <c r="N11" s="1698" t="s">
        <v>304</v>
      </c>
      <c r="O11" s="1696">
        <v>96</v>
      </c>
      <c r="P11" s="3179">
        <v>126</v>
      </c>
      <c r="Q11" s="3180"/>
      <c r="R11" s="1698">
        <v>-23.809523809523807</v>
      </c>
      <c r="S11" s="1699"/>
      <c r="T11" s="1748">
        <v>10</v>
      </c>
      <c r="U11" s="3179">
        <v>13</v>
      </c>
      <c r="V11" s="3180"/>
      <c r="W11" s="3180"/>
      <c r="X11" s="1698">
        <v>-23.076923076923077</v>
      </c>
      <c r="Y11" s="1699"/>
    </row>
    <row r="12" spans="1:25" ht="12.75" customHeight="1">
      <c r="A12" s="2109"/>
      <c r="B12" s="2084"/>
      <c r="C12" s="3198" t="s">
        <v>647</v>
      </c>
      <c r="D12" s="3170"/>
      <c r="E12" s="3170"/>
      <c r="F12" s="1652">
        <v>720</v>
      </c>
      <c r="G12" s="3236">
        <v>679</v>
      </c>
      <c r="H12" s="3168"/>
      <c r="I12" s="3168"/>
      <c r="J12" s="1650">
        <v>6.0382916053019144</v>
      </c>
      <c r="K12" s="1652">
        <v>0</v>
      </c>
      <c r="L12" s="3237">
        <v>0</v>
      </c>
      <c r="M12" s="3170"/>
      <c r="N12" s="1650" t="s">
        <v>304</v>
      </c>
      <c r="O12" s="1652">
        <v>720</v>
      </c>
      <c r="P12" s="3236">
        <v>679</v>
      </c>
      <c r="Q12" s="3168"/>
      <c r="R12" s="1650">
        <v>6.0382916053019144</v>
      </c>
      <c r="S12" s="1689"/>
      <c r="T12" s="1789">
        <v>72</v>
      </c>
      <c r="U12" s="3236">
        <v>68</v>
      </c>
      <c r="V12" s="3168"/>
      <c r="W12" s="3168"/>
      <c r="X12" s="1650">
        <v>5.88235294117647</v>
      </c>
      <c r="Y12" s="1689"/>
    </row>
    <row r="13" spans="1:25" ht="12.75" customHeight="1">
      <c r="A13" s="2109"/>
      <c r="B13" s="2084"/>
      <c r="C13" s="3198"/>
      <c r="D13" s="3170"/>
      <c r="E13" s="3170"/>
      <c r="F13" s="1643"/>
      <c r="G13" s="3235"/>
      <c r="H13" s="3170"/>
      <c r="I13" s="3170"/>
      <c r="J13" s="1643"/>
      <c r="K13" s="1643"/>
      <c r="L13" s="3235"/>
      <c r="M13" s="3170"/>
      <c r="N13" s="1643"/>
      <c r="O13" s="1643"/>
      <c r="P13" s="3235"/>
      <c r="Q13" s="3170"/>
      <c r="R13" s="1643"/>
      <c r="S13" s="1663"/>
      <c r="T13" s="1686"/>
      <c r="U13" s="3235"/>
      <c r="V13" s="3170"/>
      <c r="W13" s="3170"/>
      <c r="X13" s="1643"/>
      <c r="Y13" s="1663"/>
    </row>
    <row r="14" spans="1:25" ht="12.75" customHeight="1">
      <c r="A14" s="2109"/>
      <c r="B14" s="2088"/>
      <c r="C14" s="3228" t="s">
        <v>275</v>
      </c>
      <c r="D14" s="3177"/>
      <c r="E14" s="3177"/>
      <c r="F14" s="1648">
        <v>21</v>
      </c>
      <c r="G14" s="3176">
        <v>14</v>
      </c>
      <c r="H14" s="3177"/>
      <c r="I14" s="3177"/>
      <c r="J14" s="1654">
        <v>50</v>
      </c>
      <c r="K14" s="1648">
        <v>0</v>
      </c>
      <c r="L14" s="3176">
        <v>0</v>
      </c>
      <c r="M14" s="3177"/>
      <c r="N14" s="1654" t="s">
        <v>304</v>
      </c>
      <c r="O14" s="1648">
        <v>21</v>
      </c>
      <c r="P14" s="3176">
        <v>14</v>
      </c>
      <c r="Q14" s="3177"/>
      <c r="R14" s="1654">
        <v>50</v>
      </c>
      <c r="S14" s="1682"/>
      <c r="T14" s="1747">
        <v>2</v>
      </c>
      <c r="U14" s="3176">
        <v>1</v>
      </c>
      <c r="V14" s="3177"/>
      <c r="W14" s="3177"/>
      <c r="X14" s="1654">
        <v>100</v>
      </c>
      <c r="Y14" s="1682"/>
    </row>
    <row r="15" spans="1:25" ht="12.75" customHeight="1">
      <c r="A15" s="2109"/>
      <c r="B15" s="2088"/>
      <c r="C15" s="3228" t="s">
        <v>648</v>
      </c>
      <c r="D15" s="3177"/>
      <c r="E15" s="3177"/>
      <c r="F15" s="1648">
        <v>54</v>
      </c>
      <c r="G15" s="3176">
        <v>48</v>
      </c>
      <c r="H15" s="3177"/>
      <c r="I15" s="3177"/>
      <c r="J15" s="1654">
        <v>12.5</v>
      </c>
      <c r="K15" s="1648">
        <v>0</v>
      </c>
      <c r="L15" s="3176">
        <v>0</v>
      </c>
      <c r="M15" s="3177"/>
      <c r="N15" s="1654" t="s">
        <v>304</v>
      </c>
      <c r="O15" s="1648">
        <v>54</v>
      </c>
      <c r="P15" s="3176">
        <v>48</v>
      </c>
      <c r="Q15" s="3177"/>
      <c r="R15" s="1654">
        <v>12.5</v>
      </c>
      <c r="S15" s="1682"/>
      <c r="T15" s="1747">
        <v>5</v>
      </c>
      <c r="U15" s="3176">
        <v>5</v>
      </c>
      <c r="V15" s="3177"/>
      <c r="W15" s="3177"/>
      <c r="X15" s="1654">
        <v>0</v>
      </c>
      <c r="Y15" s="1682"/>
    </row>
    <row r="16" spans="1:25" ht="12.75" customHeight="1">
      <c r="A16" s="2109"/>
      <c r="B16" s="2088"/>
      <c r="C16" s="3228" t="s">
        <v>830</v>
      </c>
      <c r="D16" s="3177"/>
      <c r="E16" s="3177"/>
      <c r="F16" s="1648">
        <v>63</v>
      </c>
      <c r="G16" s="3176">
        <v>11</v>
      </c>
      <c r="H16" s="3177"/>
      <c r="I16" s="3177"/>
      <c r="J16" s="1654">
        <v>472.72727272727275</v>
      </c>
      <c r="K16" s="1648">
        <v>1</v>
      </c>
      <c r="L16" s="3176">
        <v>0</v>
      </c>
      <c r="M16" s="3177"/>
      <c r="N16" s="1654" t="s">
        <v>304</v>
      </c>
      <c r="O16" s="1648">
        <v>64</v>
      </c>
      <c r="P16" s="3176">
        <v>11</v>
      </c>
      <c r="Q16" s="3177"/>
      <c r="R16" s="1654">
        <v>481.8181818181818</v>
      </c>
      <c r="S16" s="1682"/>
      <c r="T16" s="1747">
        <v>7</v>
      </c>
      <c r="U16" s="3176">
        <v>1</v>
      </c>
      <c r="V16" s="3177"/>
      <c r="W16" s="3177"/>
      <c r="X16" s="1654">
        <v>600</v>
      </c>
      <c r="Y16" s="1682"/>
    </row>
    <row r="17" spans="1:25" ht="12.75" customHeight="1">
      <c r="A17" s="2109"/>
      <c r="B17" s="2088"/>
      <c r="C17" s="3228" t="s">
        <v>1354</v>
      </c>
      <c r="D17" s="3177"/>
      <c r="E17" s="3177"/>
      <c r="F17" s="1648">
        <v>67</v>
      </c>
      <c r="G17" s="3176">
        <v>162</v>
      </c>
      <c r="H17" s="3177"/>
      <c r="I17" s="3177"/>
      <c r="J17" s="1654">
        <v>-58.64197530864198</v>
      </c>
      <c r="K17" s="1648">
        <v>24</v>
      </c>
      <c r="L17" s="3176">
        <v>26</v>
      </c>
      <c r="M17" s="3177"/>
      <c r="N17" s="1654">
        <v>-7.6923076923076925</v>
      </c>
      <c r="O17" s="1648">
        <v>91</v>
      </c>
      <c r="P17" s="3176">
        <v>188</v>
      </c>
      <c r="Q17" s="3177"/>
      <c r="R17" s="1654">
        <v>-51.59574468085106</v>
      </c>
      <c r="S17" s="1682"/>
      <c r="T17" s="1747">
        <v>31</v>
      </c>
      <c r="U17" s="3176">
        <v>42</v>
      </c>
      <c r="V17" s="3177"/>
      <c r="W17" s="3177"/>
      <c r="X17" s="1654">
        <v>-26.190476190476193</v>
      </c>
      <c r="Y17" s="1682"/>
    </row>
    <row r="18" spans="1:25" ht="12.75" customHeight="1">
      <c r="A18" s="2109"/>
      <c r="B18" s="2088"/>
      <c r="C18" s="3228" t="s">
        <v>699</v>
      </c>
      <c r="D18" s="3177"/>
      <c r="E18" s="3177"/>
      <c r="F18" s="1648">
        <v>21</v>
      </c>
      <c r="G18" s="3176">
        <v>43</v>
      </c>
      <c r="H18" s="3177"/>
      <c r="I18" s="3177"/>
      <c r="J18" s="1654">
        <v>-51.162790697674424</v>
      </c>
      <c r="K18" s="1648">
        <v>0</v>
      </c>
      <c r="L18" s="3176">
        <v>0</v>
      </c>
      <c r="M18" s="3177"/>
      <c r="N18" s="1654" t="s">
        <v>304</v>
      </c>
      <c r="O18" s="1648">
        <v>21</v>
      </c>
      <c r="P18" s="3176">
        <v>43</v>
      </c>
      <c r="Q18" s="3177"/>
      <c r="R18" s="1654">
        <v>-51.162790697674424</v>
      </c>
      <c r="S18" s="1682"/>
      <c r="T18" s="1747">
        <v>2</v>
      </c>
      <c r="U18" s="3176">
        <v>4</v>
      </c>
      <c r="V18" s="3177"/>
      <c r="W18" s="3177"/>
      <c r="X18" s="1654">
        <v>-50</v>
      </c>
      <c r="Y18" s="1682"/>
    </row>
    <row r="19" spans="1:25" ht="12.75" customHeight="1">
      <c r="A19" s="2109"/>
      <c r="B19" s="2088"/>
      <c r="C19" s="3228" t="s">
        <v>700</v>
      </c>
      <c r="D19" s="3177"/>
      <c r="E19" s="3177"/>
      <c r="F19" s="1648">
        <v>218</v>
      </c>
      <c r="G19" s="3176">
        <v>114</v>
      </c>
      <c r="H19" s="3177"/>
      <c r="I19" s="3177"/>
      <c r="J19" s="1654">
        <v>91.22807017543859</v>
      </c>
      <c r="K19" s="1648">
        <v>0</v>
      </c>
      <c r="L19" s="3176">
        <v>0</v>
      </c>
      <c r="M19" s="3177"/>
      <c r="N19" s="1654" t="s">
        <v>304</v>
      </c>
      <c r="O19" s="1648">
        <v>218</v>
      </c>
      <c r="P19" s="3176">
        <v>114</v>
      </c>
      <c r="Q19" s="3177"/>
      <c r="R19" s="1654">
        <v>91.22807017543859</v>
      </c>
      <c r="S19" s="1682"/>
      <c r="T19" s="1747">
        <v>22</v>
      </c>
      <c r="U19" s="3176">
        <v>11</v>
      </c>
      <c r="V19" s="3177"/>
      <c r="W19" s="3177"/>
      <c r="X19" s="1654">
        <v>100</v>
      </c>
      <c r="Y19" s="1682"/>
    </row>
    <row r="20" spans="1:25" ht="12.75" customHeight="1">
      <c r="A20" s="2109"/>
      <c r="B20" s="2088"/>
      <c r="C20" s="3228" t="s">
        <v>649</v>
      </c>
      <c r="D20" s="3177"/>
      <c r="E20" s="3177"/>
      <c r="F20" s="1648">
        <v>0</v>
      </c>
      <c r="G20" s="3176">
        <v>0</v>
      </c>
      <c r="H20" s="3177"/>
      <c r="I20" s="3177"/>
      <c r="J20" s="1654" t="s">
        <v>304</v>
      </c>
      <c r="K20" s="1648">
        <v>2</v>
      </c>
      <c r="L20" s="3176">
        <v>2</v>
      </c>
      <c r="M20" s="3177"/>
      <c r="N20" s="1654">
        <v>0</v>
      </c>
      <c r="O20" s="1648">
        <v>2</v>
      </c>
      <c r="P20" s="3176">
        <v>2</v>
      </c>
      <c r="Q20" s="3177"/>
      <c r="R20" s="1654">
        <v>0</v>
      </c>
      <c r="S20" s="1682"/>
      <c r="T20" s="1747">
        <v>2</v>
      </c>
      <c r="U20" s="3176">
        <v>2</v>
      </c>
      <c r="V20" s="3177"/>
      <c r="W20" s="3177"/>
      <c r="X20" s="1654">
        <v>0</v>
      </c>
      <c r="Y20" s="1682"/>
    </row>
    <row r="21" spans="1:25" ht="12.75" customHeight="1">
      <c r="A21" s="2109"/>
      <c r="B21" s="2088"/>
      <c r="C21" s="3228" t="s">
        <v>650</v>
      </c>
      <c r="D21" s="3177"/>
      <c r="E21" s="3177"/>
      <c r="F21" s="1648">
        <v>104</v>
      </c>
      <c r="G21" s="3176">
        <v>129</v>
      </c>
      <c r="H21" s="3177"/>
      <c r="I21" s="3177"/>
      <c r="J21" s="1654">
        <v>-19.379844961240313</v>
      </c>
      <c r="K21" s="1648">
        <v>1</v>
      </c>
      <c r="L21" s="3176">
        <v>1</v>
      </c>
      <c r="M21" s="3177"/>
      <c r="N21" s="1654">
        <v>0</v>
      </c>
      <c r="O21" s="1648">
        <v>105</v>
      </c>
      <c r="P21" s="3176">
        <v>130</v>
      </c>
      <c r="Q21" s="3177"/>
      <c r="R21" s="1654">
        <v>-19.230769230769234</v>
      </c>
      <c r="S21" s="1682"/>
      <c r="T21" s="1747">
        <v>11</v>
      </c>
      <c r="U21" s="3176">
        <v>14</v>
      </c>
      <c r="V21" s="3177"/>
      <c r="W21" s="3177"/>
      <c r="X21" s="1654">
        <v>-21.428571428571427</v>
      </c>
      <c r="Y21" s="1682"/>
    </row>
    <row r="22" spans="1:25" ht="12.75" customHeight="1">
      <c r="A22" s="2109"/>
      <c r="B22" s="2088"/>
      <c r="C22" s="3228" t="s">
        <v>276</v>
      </c>
      <c r="D22" s="3177"/>
      <c r="E22" s="3177"/>
      <c r="F22" s="1648">
        <v>0</v>
      </c>
      <c r="G22" s="3176">
        <v>0</v>
      </c>
      <c r="H22" s="3177"/>
      <c r="I22" s="3177"/>
      <c r="J22" s="1654" t="s">
        <v>304</v>
      </c>
      <c r="K22" s="1648">
        <v>2</v>
      </c>
      <c r="L22" s="3176">
        <v>3</v>
      </c>
      <c r="M22" s="3177"/>
      <c r="N22" s="1654">
        <v>-33.33333333333333</v>
      </c>
      <c r="O22" s="1648">
        <v>2</v>
      </c>
      <c r="P22" s="3176">
        <v>3</v>
      </c>
      <c r="Q22" s="3177"/>
      <c r="R22" s="1654">
        <v>-33.33333333333333</v>
      </c>
      <c r="S22" s="1682"/>
      <c r="T22" s="1747">
        <v>2</v>
      </c>
      <c r="U22" s="3176">
        <v>3</v>
      </c>
      <c r="V22" s="3177"/>
      <c r="W22" s="3177"/>
      <c r="X22" s="1654">
        <v>-33.33333333333333</v>
      </c>
      <c r="Y22" s="1682"/>
    </row>
    <row r="23" spans="1:25" ht="12.75" customHeight="1">
      <c r="A23" s="2109"/>
      <c r="B23" s="2090"/>
      <c r="C23" s="3238"/>
      <c r="D23" s="3161"/>
      <c r="E23" s="3161"/>
      <c r="F23" s="1647"/>
      <c r="G23" s="3167"/>
      <c r="H23" s="3168"/>
      <c r="I23" s="3168"/>
      <c r="J23" s="1651"/>
      <c r="K23" s="1647"/>
      <c r="L23" s="3167"/>
      <c r="M23" s="3168"/>
      <c r="N23" s="1651"/>
      <c r="O23" s="1647"/>
      <c r="P23" s="3167"/>
      <c r="Q23" s="3168"/>
      <c r="R23" s="1651"/>
      <c r="S23" s="1678"/>
      <c r="T23" s="1668"/>
      <c r="U23" s="3167"/>
      <c r="V23" s="3168"/>
      <c r="W23" s="3168"/>
      <c r="X23" s="1651"/>
      <c r="Y23" s="1678"/>
    </row>
    <row r="24" spans="1:25" ht="12.75" customHeight="1">
      <c r="A24" s="2109"/>
      <c r="B24" s="2090"/>
      <c r="C24" s="3238" t="s">
        <v>701</v>
      </c>
      <c r="D24" s="3161"/>
      <c r="E24" s="3161"/>
      <c r="F24" s="1692">
        <v>1268</v>
      </c>
      <c r="G24" s="3239">
        <v>1200</v>
      </c>
      <c r="H24" s="3240"/>
      <c r="I24" s="3240"/>
      <c r="J24" s="1671">
        <v>5.666666666666666</v>
      </c>
      <c r="K24" s="1692">
        <v>30</v>
      </c>
      <c r="L24" s="3239">
        <v>32</v>
      </c>
      <c r="M24" s="3240"/>
      <c r="N24" s="1671">
        <v>-6.25</v>
      </c>
      <c r="O24" s="1692">
        <v>1298</v>
      </c>
      <c r="P24" s="3239">
        <v>1232</v>
      </c>
      <c r="Q24" s="3240"/>
      <c r="R24" s="1671">
        <v>5.357142857142857</v>
      </c>
      <c r="S24" s="1672"/>
      <c r="T24" s="1785">
        <v>157</v>
      </c>
      <c r="U24" s="3239">
        <v>152</v>
      </c>
      <c r="V24" s="3240"/>
      <c r="W24" s="3240"/>
      <c r="X24" s="1671">
        <v>3.289473684210526</v>
      </c>
      <c r="Y24" s="1672"/>
    </row>
    <row r="25" spans="1:25" ht="12.75" customHeight="1">
      <c r="A25" s="2109"/>
      <c r="B25" s="2090"/>
      <c r="C25" s="3238"/>
      <c r="D25" s="3161"/>
      <c r="E25" s="3161"/>
      <c r="F25" s="1647"/>
      <c r="G25" s="3167"/>
      <c r="H25" s="3168"/>
      <c r="I25" s="3168"/>
      <c r="J25" s="1651"/>
      <c r="K25" s="1647"/>
      <c r="L25" s="3167"/>
      <c r="M25" s="3168"/>
      <c r="N25" s="1651"/>
      <c r="O25" s="1647"/>
      <c r="P25" s="3167"/>
      <c r="Q25" s="3168"/>
      <c r="R25" s="1651"/>
      <c r="S25" s="1678"/>
      <c r="T25" s="1668"/>
      <c r="U25" s="3167"/>
      <c r="V25" s="3168"/>
      <c r="W25" s="3168"/>
      <c r="X25" s="1651"/>
      <c r="Y25" s="1678"/>
    </row>
    <row r="26" spans="1:25" ht="12.75" customHeight="1">
      <c r="A26" s="2109"/>
      <c r="B26" s="2088"/>
      <c r="C26" s="3228" t="s">
        <v>284</v>
      </c>
      <c r="D26" s="3177"/>
      <c r="E26" s="3177"/>
      <c r="F26" s="1648">
        <v>0</v>
      </c>
      <c r="G26" s="3176">
        <v>30</v>
      </c>
      <c r="H26" s="3177"/>
      <c r="I26" s="3177"/>
      <c r="J26" s="1654" t="s">
        <v>304</v>
      </c>
      <c r="K26" s="1648">
        <v>28</v>
      </c>
      <c r="L26" s="3176">
        <v>29</v>
      </c>
      <c r="M26" s="3177"/>
      <c r="N26" s="1654">
        <v>-3.4482758620689653</v>
      </c>
      <c r="O26" s="1648">
        <v>28</v>
      </c>
      <c r="P26" s="3176">
        <v>59</v>
      </c>
      <c r="Q26" s="3177"/>
      <c r="R26" s="1654">
        <v>-52.54237288135594</v>
      </c>
      <c r="S26" s="1682"/>
      <c r="T26" s="1747">
        <v>28</v>
      </c>
      <c r="U26" s="3176">
        <v>32</v>
      </c>
      <c r="V26" s="3177"/>
      <c r="W26" s="3177"/>
      <c r="X26" s="1654">
        <v>-12.5</v>
      </c>
      <c r="Y26" s="1682"/>
    </row>
    <row r="27" spans="1:25" ht="12.75" customHeight="1">
      <c r="A27" s="2109"/>
      <c r="B27" s="2088"/>
      <c r="C27" s="3228" t="s">
        <v>651</v>
      </c>
      <c r="D27" s="3177"/>
      <c r="E27" s="3177"/>
      <c r="F27" s="1648">
        <v>19</v>
      </c>
      <c r="G27" s="3176">
        <v>47</v>
      </c>
      <c r="H27" s="3177"/>
      <c r="I27" s="3177"/>
      <c r="J27" s="1654">
        <v>-59.57446808510638</v>
      </c>
      <c r="K27" s="1648">
        <v>4</v>
      </c>
      <c r="L27" s="3176">
        <v>5</v>
      </c>
      <c r="M27" s="3177"/>
      <c r="N27" s="1654">
        <v>-20</v>
      </c>
      <c r="O27" s="1648">
        <v>23</v>
      </c>
      <c r="P27" s="3176">
        <v>52</v>
      </c>
      <c r="Q27" s="3177"/>
      <c r="R27" s="1654">
        <v>-55.769230769230774</v>
      </c>
      <c r="S27" s="1682"/>
      <c r="T27" s="1747">
        <v>6</v>
      </c>
      <c r="U27" s="3176">
        <v>10</v>
      </c>
      <c r="V27" s="3177"/>
      <c r="W27" s="3177"/>
      <c r="X27" s="1654">
        <v>-40</v>
      </c>
      <c r="Y27" s="1682"/>
    </row>
    <row r="28" spans="1:25" ht="12.75" customHeight="1">
      <c r="A28" s="2109"/>
      <c r="B28" s="2088"/>
      <c r="C28" s="3228" t="s">
        <v>1353</v>
      </c>
      <c r="D28" s="3177"/>
      <c r="E28" s="3177"/>
      <c r="F28" s="1648">
        <v>50</v>
      </c>
      <c r="G28" s="3176">
        <v>14</v>
      </c>
      <c r="H28" s="3177"/>
      <c r="I28" s="3177"/>
      <c r="J28" s="1654">
        <v>257.14285714285717</v>
      </c>
      <c r="K28" s="1648">
        <v>0</v>
      </c>
      <c r="L28" s="3176">
        <v>0</v>
      </c>
      <c r="M28" s="3177"/>
      <c r="N28" s="1654" t="s">
        <v>304</v>
      </c>
      <c r="O28" s="1648">
        <v>50</v>
      </c>
      <c r="P28" s="3176">
        <v>14</v>
      </c>
      <c r="Q28" s="3177"/>
      <c r="R28" s="1654">
        <v>257.14285714285717</v>
      </c>
      <c r="S28" s="1682"/>
      <c r="T28" s="1747">
        <v>5</v>
      </c>
      <c r="U28" s="3176">
        <v>1</v>
      </c>
      <c r="V28" s="3177"/>
      <c r="W28" s="3177"/>
      <c r="X28" s="1654">
        <v>400</v>
      </c>
      <c r="Y28" s="1682"/>
    </row>
    <row r="29" spans="1:25" ht="12.75" customHeight="1">
      <c r="A29" s="2109"/>
      <c r="B29" s="2084"/>
      <c r="C29" s="3198" t="s">
        <v>652</v>
      </c>
      <c r="D29" s="3170"/>
      <c r="E29" s="3170"/>
      <c r="F29" s="1676">
        <v>69</v>
      </c>
      <c r="G29" s="3239">
        <v>91</v>
      </c>
      <c r="H29" s="3240"/>
      <c r="I29" s="3240"/>
      <c r="J29" s="1671">
        <v>-24.175824175824175</v>
      </c>
      <c r="K29" s="1692">
        <v>32</v>
      </c>
      <c r="L29" s="3241">
        <v>34</v>
      </c>
      <c r="M29" s="3242"/>
      <c r="N29" s="1786">
        <v>-5.88235294117647</v>
      </c>
      <c r="O29" s="1692">
        <v>101</v>
      </c>
      <c r="P29" s="3239">
        <v>125</v>
      </c>
      <c r="Q29" s="3240"/>
      <c r="R29" s="1671">
        <v>-19.2</v>
      </c>
      <c r="S29" s="1787"/>
      <c r="T29" s="1785">
        <v>39</v>
      </c>
      <c r="U29" s="3239">
        <v>43</v>
      </c>
      <c r="V29" s="3240"/>
      <c r="W29" s="3240"/>
      <c r="X29" s="1671">
        <v>-9.30232558139535</v>
      </c>
      <c r="Y29" s="1672"/>
    </row>
    <row r="30" spans="1:25" ht="12.75" customHeight="1">
      <c r="A30" s="2109"/>
      <c r="B30" s="2088"/>
      <c r="C30" s="3238"/>
      <c r="D30" s="3161"/>
      <c r="E30" s="3161"/>
      <c r="F30" s="1644"/>
      <c r="G30" s="3192"/>
      <c r="H30" s="3177"/>
      <c r="I30" s="3177"/>
      <c r="J30" s="1655"/>
      <c r="K30" s="1644"/>
      <c r="L30" s="3192"/>
      <c r="M30" s="3177"/>
      <c r="N30" s="1655"/>
      <c r="O30" s="1644"/>
      <c r="P30" s="3192"/>
      <c r="Q30" s="3177"/>
      <c r="R30" s="1655"/>
      <c r="S30" s="1682"/>
      <c r="T30" s="1709"/>
      <c r="U30" s="3192"/>
      <c r="V30" s="3177"/>
      <c r="W30" s="3177"/>
      <c r="X30" s="1655"/>
      <c r="Y30" s="1682"/>
    </row>
    <row r="31" spans="1:25" ht="8.25" customHeight="1">
      <c r="A31" s="2109"/>
      <c r="B31" s="2090"/>
      <c r="C31" s="3238"/>
      <c r="D31" s="3161"/>
      <c r="E31" s="3161"/>
      <c r="F31" s="1647"/>
      <c r="G31" s="3167"/>
      <c r="H31" s="3168"/>
      <c r="I31" s="3168"/>
      <c r="J31" s="1651"/>
      <c r="K31" s="1647"/>
      <c r="L31" s="3167"/>
      <c r="M31" s="3168"/>
      <c r="N31" s="1651"/>
      <c r="O31" s="1647"/>
      <c r="P31" s="3167"/>
      <c r="Q31" s="3168"/>
      <c r="R31" s="1651"/>
      <c r="S31" s="1678"/>
      <c r="T31" s="1668"/>
      <c r="U31" s="3167"/>
      <c r="V31" s="3168"/>
      <c r="W31" s="3168"/>
      <c r="X31" s="1651"/>
      <c r="Y31" s="1678"/>
    </row>
    <row r="32" spans="1:25" ht="12.75" customHeight="1">
      <c r="A32" s="2109"/>
      <c r="B32" s="2090"/>
      <c r="C32" s="3238" t="s">
        <v>702</v>
      </c>
      <c r="D32" s="3161"/>
      <c r="E32" s="3161"/>
      <c r="F32" s="1692">
        <v>1337</v>
      </c>
      <c r="G32" s="3239">
        <v>1291</v>
      </c>
      <c r="H32" s="3240"/>
      <c r="I32" s="3240"/>
      <c r="J32" s="1671">
        <v>3.5631293570875293</v>
      </c>
      <c r="K32" s="1692">
        <v>62</v>
      </c>
      <c r="L32" s="3239">
        <v>66</v>
      </c>
      <c r="M32" s="3240"/>
      <c r="N32" s="1671">
        <v>-6.0606060606060606</v>
      </c>
      <c r="O32" s="1692">
        <v>1399</v>
      </c>
      <c r="P32" s="3239">
        <v>1357</v>
      </c>
      <c r="Q32" s="3240"/>
      <c r="R32" s="1671">
        <v>3.0950626381724393</v>
      </c>
      <c r="S32" s="1672"/>
      <c r="T32" s="1785">
        <v>196</v>
      </c>
      <c r="U32" s="3239">
        <v>195</v>
      </c>
      <c r="V32" s="3240"/>
      <c r="W32" s="3240"/>
      <c r="X32" s="1671">
        <v>0.5128205128205128</v>
      </c>
      <c r="Y32" s="1672"/>
    </row>
    <row r="33" spans="1:25" ht="6.75" customHeight="1">
      <c r="A33" s="2109"/>
      <c r="B33" s="2090"/>
      <c r="C33" s="3238"/>
      <c r="D33" s="3161"/>
      <c r="E33" s="3161"/>
      <c r="F33" s="1647"/>
      <c r="G33" s="3167"/>
      <c r="H33" s="3168"/>
      <c r="I33" s="3168"/>
      <c r="J33" s="1651"/>
      <c r="K33" s="1647"/>
      <c r="L33" s="3167"/>
      <c r="M33" s="3168"/>
      <c r="N33" s="1651"/>
      <c r="O33" s="1647"/>
      <c r="P33" s="3167"/>
      <c r="Q33" s="3168"/>
      <c r="R33" s="1651"/>
      <c r="S33" s="1678"/>
      <c r="T33" s="1668"/>
      <c r="U33" s="3167"/>
      <c r="V33" s="3168"/>
      <c r="W33" s="3168"/>
      <c r="X33" s="1651"/>
      <c r="Y33" s="1678"/>
    </row>
    <row r="34" spans="1:25" ht="12.75" customHeight="1">
      <c r="A34" s="2109"/>
      <c r="B34" s="2088"/>
      <c r="C34" s="3228" t="s">
        <v>653</v>
      </c>
      <c r="D34" s="3177"/>
      <c r="E34" s="3177"/>
      <c r="F34" s="1648">
        <v>47</v>
      </c>
      <c r="G34" s="3176">
        <v>1754</v>
      </c>
      <c r="H34" s="3177"/>
      <c r="I34" s="3177"/>
      <c r="J34" s="1654">
        <v>-97.32041049030786</v>
      </c>
      <c r="K34" s="1648">
        <v>0</v>
      </c>
      <c r="L34" s="3176">
        <v>0</v>
      </c>
      <c r="M34" s="3177"/>
      <c r="N34" s="1654" t="s">
        <v>304</v>
      </c>
      <c r="O34" s="1648">
        <v>47</v>
      </c>
      <c r="P34" s="3176">
        <v>1754</v>
      </c>
      <c r="Q34" s="3177"/>
      <c r="R34" s="1654">
        <v>-97.32041049030786</v>
      </c>
      <c r="S34" s="1682"/>
      <c r="T34" s="1747">
        <v>5</v>
      </c>
      <c r="U34" s="3176">
        <v>175</v>
      </c>
      <c r="V34" s="3177"/>
      <c r="W34" s="3177"/>
      <c r="X34" s="1654">
        <v>-97.14285714285714</v>
      </c>
      <c r="Y34" s="1682"/>
    </row>
    <row r="35" spans="1:25" ht="6" customHeight="1">
      <c r="A35" s="2109"/>
      <c r="B35" s="2088"/>
      <c r="C35" s="3228"/>
      <c r="D35" s="3177"/>
      <c r="E35" s="3177"/>
      <c r="F35" s="1644"/>
      <c r="G35" s="3192"/>
      <c r="H35" s="3177"/>
      <c r="I35" s="3177"/>
      <c r="J35" s="1655"/>
      <c r="K35" s="1644"/>
      <c r="L35" s="3192"/>
      <c r="M35" s="3177"/>
      <c r="N35" s="1655"/>
      <c r="O35" s="1644"/>
      <c r="P35" s="3192"/>
      <c r="Q35" s="3177"/>
      <c r="R35" s="1655"/>
      <c r="S35" s="1682"/>
      <c r="T35" s="1709"/>
      <c r="U35" s="3192"/>
      <c r="V35" s="3177"/>
      <c r="W35" s="3177"/>
      <c r="X35" s="1655"/>
      <c r="Y35" s="1682"/>
    </row>
    <row r="36" spans="1:25" ht="9.75" customHeight="1">
      <c r="A36" s="2109"/>
      <c r="B36" s="2088"/>
      <c r="C36" s="3228" t="s">
        <v>703</v>
      </c>
      <c r="D36" s="3177"/>
      <c r="E36" s="3177"/>
      <c r="F36" s="1648">
        <v>7</v>
      </c>
      <c r="G36" s="3176">
        <v>4</v>
      </c>
      <c r="H36" s="3177"/>
      <c r="I36" s="3177"/>
      <c r="J36" s="1654">
        <v>75</v>
      </c>
      <c r="K36" s="1648">
        <v>0</v>
      </c>
      <c r="L36" s="3176">
        <v>0</v>
      </c>
      <c r="M36" s="3177"/>
      <c r="N36" s="1654" t="s">
        <v>304</v>
      </c>
      <c r="O36" s="1648">
        <v>7</v>
      </c>
      <c r="P36" s="3176">
        <v>4</v>
      </c>
      <c r="Q36" s="3177"/>
      <c r="R36" s="1654">
        <v>75</v>
      </c>
      <c r="S36" s="1682"/>
      <c r="T36" s="1747">
        <v>1</v>
      </c>
      <c r="U36" s="3176">
        <v>0</v>
      </c>
      <c r="V36" s="3177"/>
      <c r="W36" s="3177"/>
      <c r="X36" s="1654" t="s">
        <v>304</v>
      </c>
      <c r="Y36" s="1682"/>
    </row>
    <row r="37" spans="1:25" ht="12.75" customHeight="1">
      <c r="A37" s="2109"/>
      <c r="B37" s="2088"/>
      <c r="C37" s="3228"/>
      <c r="D37" s="3177"/>
      <c r="E37" s="3177"/>
      <c r="F37" s="1644"/>
      <c r="G37" s="3192"/>
      <c r="H37" s="3177"/>
      <c r="I37" s="3177"/>
      <c r="J37" s="1655"/>
      <c r="K37" s="1644"/>
      <c r="L37" s="3192"/>
      <c r="M37" s="3177"/>
      <c r="N37" s="1655"/>
      <c r="O37" s="1644"/>
      <c r="P37" s="3192"/>
      <c r="Q37" s="3177"/>
      <c r="R37" s="1655"/>
      <c r="S37" s="1682"/>
      <c r="T37" s="1709"/>
      <c r="U37" s="3192"/>
      <c r="V37" s="3177"/>
      <c r="W37" s="3177"/>
      <c r="X37" s="1655"/>
      <c r="Y37" s="1682"/>
    </row>
    <row r="38" spans="1:25" ht="12.75" customHeight="1">
      <c r="A38" s="2109"/>
      <c r="B38" s="2090"/>
      <c r="C38" s="3238"/>
      <c r="D38" s="3161"/>
      <c r="E38" s="3161"/>
      <c r="F38" s="1647"/>
      <c r="G38" s="3167"/>
      <c r="H38" s="3168"/>
      <c r="I38" s="3168"/>
      <c r="J38" s="1651"/>
      <c r="K38" s="1647"/>
      <c r="L38" s="3167"/>
      <c r="M38" s="3168"/>
      <c r="N38" s="1651"/>
      <c r="O38" s="1647"/>
      <c r="P38" s="3167"/>
      <c r="Q38" s="3168"/>
      <c r="R38" s="1651"/>
      <c r="S38" s="1678"/>
      <c r="T38" s="1668"/>
      <c r="U38" s="3167"/>
      <c r="V38" s="3168"/>
      <c r="W38" s="3168"/>
      <c r="X38" s="1651"/>
      <c r="Y38" s="1678"/>
    </row>
    <row r="39" spans="1:25" ht="12.75" customHeight="1">
      <c r="A39" s="2109"/>
      <c r="B39" s="2090"/>
      <c r="C39" s="3238" t="s">
        <v>1355</v>
      </c>
      <c r="D39" s="3161"/>
      <c r="E39" s="3161"/>
      <c r="F39" s="1692">
        <v>1391</v>
      </c>
      <c r="G39" s="3239">
        <v>3049</v>
      </c>
      <c r="H39" s="3240"/>
      <c r="I39" s="3240"/>
      <c r="J39" s="1671">
        <v>-54.378484749098064</v>
      </c>
      <c r="K39" s="1692">
        <v>62</v>
      </c>
      <c r="L39" s="3239">
        <v>66</v>
      </c>
      <c r="M39" s="3240"/>
      <c r="N39" s="1671">
        <v>-6.0606060606060606</v>
      </c>
      <c r="O39" s="1692">
        <v>1453</v>
      </c>
      <c r="P39" s="3239">
        <v>3115</v>
      </c>
      <c r="Q39" s="3240"/>
      <c r="R39" s="1671">
        <v>-53.35473515248796</v>
      </c>
      <c r="S39" s="1672"/>
      <c r="T39" s="1785">
        <v>201</v>
      </c>
      <c r="U39" s="3239">
        <v>371</v>
      </c>
      <c r="V39" s="3240"/>
      <c r="W39" s="3240"/>
      <c r="X39" s="1671">
        <v>-45.82210242587601</v>
      </c>
      <c r="Y39" s="1672"/>
    </row>
    <row r="40" spans="1:25" ht="12.75" customHeight="1">
      <c r="A40" s="2109"/>
      <c r="B40" s="2090"/>
      <c r="C40" s="3238"/>
      <c r="D40" s="3161"/>
      <c r="E40" s="3161"/>
      <c r="F40" s="1647"/>
      <c r="G40" s="3167"/>
      <c r="H40" s="3168"/>
      <c r="I40" s="3168"/>
      <c r="J40" s="1651"/>
      <c r="K40" s="1647"/>
      <c r="L40" s="3167"/>
      <c r="M40" s="3168"/>
      <c r="N40" s="1651"/>
      <c r="O40" s="1647"/>
      <c r="P40" s="3167"/>
      <c r="Q40" s="3168"/>
      <c r="R40" s="1651"/>
      <c r="S40" s="1678"/>
      <c r="T40" s="1668"/>
      <c r="U40" s="3167"/>
      <c r="V40" s="3168"/>
      <c r="W40" s="3168"/>
      <c r="X40" s="1651"/>
      <c r="Y40" s="1678"/>
    </row>
    <row r="41" spans="1:25" ht="12.75" customHeight="1">
      <c r="A41" s="2109"/>
      <c r="B41" s="2084"/>
      <c r="C41" s="3198" t="s">
        <v>654</v>
      </c>
      <c r="D41" s="3170"/>
      <c r="E41" s="3170"/>
      <c r="F41" s="1645"/>
      <c r="G41" s="3175"/>
      <c r="H41" s="3170"/>
      <c r="I41" s="3170"/>
      <c r="J41" s="1645"/>
      <c r="K41" s="1645"/>
      <c r="L41" s="3175"/>
      <c r="M41" s="3170"/>
      <c r="N41" s="1645"/>
      <c r="O41" s="1645"/>
      <c r="P41" s="3175"/>
      <c r="Q41" s="3170"/>
      <c r="R41" s="1645"/>
      <c r="S41" s="1685"/>
      <c r="T41" s="1661"/>
      <c r="U41" s="3175"/>
      <c r="V41" s="3170"/>
      <c r="W41" s="3170"/>
      <c r="X41" s="1645"/>
      <c r="Y41" s="1685"/>
    </row>
    <row r="42" spans="1:25" ht="12.75" customHeight="1">
      <c r="A42" s="2109"/>
      <c r="B42" s="2088"/>
      <c r="C42" s="3228" t="s">
        <v>655</v>
      </c>
      <c r="D42" s="3177"/>
      <c r="E42" s="3177"/>
      <c r="F42" s="1648">
        <v>623</v>
      </c>
      <c r="G42" s="3176">
        <v>648</v>
      </c>
      <c r="H42" s="3177"/>
      <c r="I42" s="3177"/>
      <c r="J42" s="1654">
        <v>-3.8580246913580245</v>
      </c>
      <c r="K42" s="1648">
        <v>54</v>
      </c>
      <c r="L42" s="3176">
        <v>59</v>
      </c>
      <c r="M42" s="3177"/>
      <c r="N42" s="1654">
        <v>-8.47457627118644</v>
      </c>
      <c r="O42" s="1648">
        <v>677</v>
      </c>
      <c r="P42" s="3176">
        <v>707</v>
      </c>
      <c r="Q42" s="3177"/>
      <c r="R42" s="1654">
        <v>-4.243281471004243</v>
      </c>
      <c r="S42" s="1682"/>
      <c r="T42" s="1747">
        <v>116</v>
      </c>
      <c r="U42" s="3176">
        <v>124</v>
      </c>
      <c r="V42" s="3177"/>
      <c r="W42" s="3177"/>
      <c r="X42" s="1654">
        <v>-6.451612903225806</v>
      </c>
      <c r="Y42" s="1682"/>
    </row>
    <row r="43" spans="1:25" ht="12.75" customHeight="1">
      <c r="A43" s="2109"/>
      <c r="B43" s="2088"/>
      <c r="C43" s="3228" t="s">
        <v>656</v>
      </c>
      <c r="D43" s="3177"/>
      <c r="E43" s="3177"/>
      <c r="F43" s="1648">
        <v>664</v>
      </c>
      <c r="G43" s="3176">
        <v>627</v>
      </c>
      <c r="H43" s="3177"/>
      <c r="I43" s="3177"/>
      <c r="J43" s="1654">
        <v>5.901116427432217</v>
      </c>
      <c r="K43" s="1648">
        <v>8</v>
      </c>
      <c r="L43" s="3176">
        <v>7</v>
      </c>
      <c r="M43" s="3177"/>
      <c r="N43" s="1654">
        <v>14.285714285714285</v>
      </c>
      <c r="O43" s="1648">
        <v>672</v>
      </c>
      <c r="P43" s="3176">
        <v>634</v>
      </c>
      <c r="Q43" s="3177"/>
      <c r="R43" s="1654">
        <v>5.993690851735016</v>
      </c>
      <c r="S43" s="1682"/>
      <c r="T43" s="1747">
        <v>74</v>
      </c>
      <c r="U43" s="3176">
        <v>70</v>
      </c>
      <c r="V43" s="3177"/>
      <c r="W43" s="3177"/>
      <c r="X43" s="1654">
        <v>5.714285714285714</v>
      </c>
      <c r="Y43" s="1682"/>
    </row>
    <row r="44" spans="1:25" ht="12.75" customHeight="1">
      <c r="A44" s="2109"/>
      <c r="B44" s="2088"/>
      <c r="C44" s="3228" t="s">
        <v>657</v>
      </c>
      <c r="D44" s="3177"/>
      <c r="E44" s="3177"/>
      <c r="F44" s="1696">
        <v>54</v>
      </c>
      <c r="G44" s="3179">
        <v>1760</v>
      </c>
      <c r="H44" s="3180"/>
      <c r="I44" s="3180"/>
      <c r="J44" s="1698">
        <v>-96.93181818181819</v>
      </c>
      <c r="K44" s="1696">
        <v>0</v>
      </c>
      <c r="L44" s="3179">
        <v>0</v>
      </c>
      <c r="M44" s="3180"/>
      <c r="N44" s="1698" t="s">
        <v>304</v>
      </c>
      <c r="O44" s="1696">
        <v>54</v>
      </c>
      <c r="P44" s="3179">
        <v>1760</v>
      </c>
      <c r="Q44" s="3180"/>
      <c r="R44" s="1698">
        <v>-96.93181818181819</v>
      </c>
      <c r="S44" s="1699"/>
      <c r="T44" s="1748">
        <v>5</v>
      </c>
      <c r="U44" s="3179">
        <v>176</v>
      </c>
      <c r="V44" s="3180"/>
      <c r="W44" s="3180"/>
      <c r="X44" s="1698">
        <v>-97.1590909090909</v>
      </c>
      <c r="Y44" s="1699"/>
    </row>
    <row r="45" spans="1:25" ht="12.75" customHeight="1">
      <c r="A45" s="2109"/>
      <c r="B45" s="2084"/>
      <c r="C45" s="3198" t="s">
        <v>1352</v>
      </c>
      <c r="D45" s="3170"/>
      <c r="E45" s="3170"/>
      <c r="F45" s="1652">
        <v>1341</v>
      </c>
      <c r="G45" s="3236">
        <v>3035</v>
      </c>
      <c r="H45" s="3168"/>
      <c r="I45" s="3168"/>
      <c r="J45" s="1650">
        <v>-55.81548599670511</v>
      </c>
      <c r="K45" s="1652">
        <v>62</v>
      </c>
      <c r="L45" s="3237">
        <v>66</v>
      </c>
      <c r="M45" s="3170"/>
      <c r="N45" s="1650">
        <v>-6.0606060606060606</v>
      </c>
      <c r="O45" s="1652">
        <v>1403</v>
      </c>
      <c r="P45" s="3236">
        <v>3101</v>
      </c>
      <c r="Q45" s="3168"/>
      <c r="R45" s="1650">
        <v>-54.75653015156401</v>
      </c>
      <c r="S45" s="1689"/>
      <c r="T45" s="1789">
        <v>196</v>
      </c>
      <c r="U45" s="3236">
        <v>370</v>
      </c>
      <c r="V45" s="3168"/>
      <c r="W45" s="3168"/>
      <c r="X45" s="1650">
        <v>-47.02702702702703</v>
      </c>
      <c r="Y45" s="1689"/>
    </row>
    <row r="46" spans="1:25" ht="12.75" customHeight="1">
      <c r="A46" s="2109"/>
      <c r="B46" s="2088"/>
      <c r="C46" s="3238"/>
      <c r="D46" s="3161"/>
      <c r="E46" s="3161"/>
      <c r="F46" s="1644"/>
      <c r="G46" s="3192"/>
      <c r="H46" s="3177"/>
      <c r="I46" s="3177"/>
      <c r="J46" s="1655"/>
      <c r="K46" s="1644"/>
      <c r="L46" s="3192"/>
      <c r="M46" s="3177"/>
      <c r="N46" s="1655"/>
      <c r="O46" s="1644"/>
      <c r="P46" s="3192"/>
      <c r="Q46" s="3177"/>
      <c r="R46" s="1655"/>
      <c r="S46" s="1682"/>
      <c r="T46" s="1709"/>
      <c r="U46" s="3192"/>
      <c r="V46" s="3177"/>
      <c r="W46" s="3177"/>
      <c r="X46" s="1655"/>
      <c r="Y46" s="1682"/>
    </row>
    <row r="47" spans="1:25" ht="12.75" customHeight="1">
      <c r="A47" s="2109"/>
      <c r="B47" s="2088"/>
      <c r="C47" s="3228" t="s">
        <v>1353</v>
      </c>
      <c r="D47" s="3177"/>
      <c r="E47" s="3177"/>
      <c r="F47" s="1648">
        <v>50</v>
      </c>
      <c r="G47" s="3176">
        <v>14</v>
      </c>
      <c r="H47" s="3177"/>
      <c r="I47" s="3177"/>
      <c r="J47" s="1654">
        <v>257.14285714285717</v>
      </c>
      <c r="K47" s="1648">
        <v>0</v>
      </c>
      <c r="L47" s="3176">
        <v>0</v>
      </c>
      <c r="M47" s="3177"/>
      <c r="N47" s="1654" t="s">
        <v>304</v>
      </c>
      <c r="O47" s="1648">
        <v>50</v>
      </c>
      <c r="P47" s="3176">
        <v>14</v>
      </c>
      <c r="Q47" s="3177"/>
      <c r="R47" s="1654">
        <v>257.14285714285717</v>
      </c>
      <c r="S47" s="1682"/>
      <c r="T47" s="1747">
        <v>5</v>
      </c>
      <c r="U47" s="3176">
        <v>1</v>
      </c>
      <c r="V47" s="3177"/>
      <c r="W47" s="3177"/>
      <c r="X47" s="1654">
        <v>400</v>
      </c>
      <c r="Y47" s="1689"/>
    </row>
    <row r="48" spans="1:25" ht="12.75" customHeight="1">
      <c r="A48" s="2109"/>
      <c r="B48" s="2090"/>
      <c r="C48" s="3238"/>
      <c r="D48" s="3161"/>
      <c r="E48" s="3161"/>
      <c r="F48" s="1647"/>
      <c r="G48" s="3167"/>
      <c r="H48" s="3168"/>
      <c r="I48" s="3168"/>
      <c r="J48" s="1651"/>
      <c r="K48" s="1647"/>
      <c r="L48" s="3167"/>
      <c r="M48" s="3168"/>
      <c r="N48" s="1651"/>
      <c r="O48" s="1647"/>
      <c r="P48" s="3167"/>
      <c r="Q48" s="3168"/>
      <c r="R48" s="1651"/>
      <c r="S48" s="1678"/>
      <c r="T48" s="1668"/>
      <c r="U48" s="3167"/>
      <c r="V48" s="3168"/>
      <c r="W48" s="3168"/>
      <c r="X48" s="1651"/>
      <c r="Y48" s="1678"/>
    </row>
    <row r="49" spans="1:25" ht="12.75" customHeight="1">
      <c r="A49" s="2109"/>
      <c r="B49" s="2090"/>
      <c r="C49" s="3238" t="s">
        <v>1355</v>
      </c>
      <c r="D49" s="3161"/>
      <c r="E49" s="3161"/>
      <c r="F49" s="1692">
        <v>1391</v>
      </c>
      <c r="G49" s="3239">
        <v>3049</v>
      </c>
      <c r="H49" s="3240"/>
      <c r="I49" s="3240"/>
      <c r="J49" s="1671">
        <v>-54.378484749098064</v>
      </c>
      <c r="K49" s="1692">
        <v>62</v>
      </c>
      <c r="L49" s="3239">
        <v>66</v>
      </c>
      <c r="M49" s="3240"/>
      <c r="N49" s="1671">
        <v>-6.0606060606060606</v>
      </c>
      <c r="O49" s="1692">
        <v>1453</v>
      </c>
      <c r="P49" s="3239">
        <v>3115</v>
      </c>
      <c r="Q49" s="3240"/>
      <c r="R49" s="1671">
        <v>-53.35473515248796</v>
      </c>
      <c r="S49" s="1672"/>
      <c r="T49" s="1785">
        <v>201</v>
      </c>
      <c r="U49" s="3239">
        <v>371</v>
      </c>
      <c r="V49" s="3240"/>
      <c r="W49" s="3240"/>
      <c r="X49" s="1671">
        <v>-45.82210242587601</v>
      </c>
      <c r="Y49" s="1672"/>
    </row>
    <row r="50" spans="1:25" ht="12.75" customHeight="1">
      <c r="A50" s="2109"/>
      <c r="B50" s="2090"/>
      <c r="C50" s="3238"/>
      <c r="D50" s="3161"/>
      <c r="E50" s="3161"/>
      <c r="F50" s="1647"/>
      <c r="G50" s="3167"/>
      <c r="H50" s="3168"/>
      <c r="I50" s="3168"/>
      <c r="J50" s="1651"/>
      <c r="K50" s="1647"/>
      <c r="L50" s="3167"/>
      <c r="M50" s="3168"/>
      <c r="N50" s="1651"/>
      <c r="O50" s="1647"/>
      <c r="P50" s="3167"/>
      <c r="Q50" s="3168"/>
      <c r="R50" s="1651"/>
      <c r="S50" s="1678"/>
      <c r="T50" s="1668"/>
      <c r="U50" s="3167"/>
      <c r="V50" s="3168"/>
      <c r="W50" s="3168"/>
      <c r="X50" s="1651"/>
      <c r="Y50" s="1678"/>
    </row>
    <row r="51" spans="1:25" ht="12.75" customHeight="1">
      <c r="A51" s="2109"/>
      <c r="B51" s="2084"/>
      <c r="C51" s="3198" t="s">
        <v>285</v>
      </c>
      <c r="D51" s="3170"/>
      <c r="E51" s="3170"/>
      <c r="F51" s="1645"/>
      <c r="G51" s="3175"/>
      <c r="H51" s="3170"/>
      <c r="I51" s="3170"/>
      <c r="J51" s="1645"/>
      <c r="K51" s="1645"/>
      <c r="L51" s="3175"/>
      <c r="M51" s="3170"/>
      <c r="N51" s="1645"/>
      <c r="O51" s="1645"/>
      <c r="P51" s="3175"/>
      <c r="Q51" s="3170"/>
      <c r="R51" s="1645"/>
      <c r="S51" s="1685"/>
      <c r="T51" s="1661"/>
      <c r="U51" s="3175"/>
      <c r="V51" s="3170"/>
      <c r="W51" s="3170"/>
      <c r="X51" s="1645"/>
      <c r="Y51" s="1685"/>
    </row>
    <row r="52" spans="1:25" ht="12.75" customHeight="1">
      <c r="A52" s="2109"/>
      <c r="B52" s="2088"/>
      <c r="C52" s="3228" t="s">
        <v>1356</v>
      </c>
      <c r="D52" s="3177"/>
      <c r="E52" s="3177"/>
      <c r="F52" s="1648">
        <v>583</v>
      </c>
      <c r="G52" s="3176">
        <v>152</v>
      </c>
      <c r="H52" s="3177"/>
      <c r="I52" s="3177"/>
      <c r="J52" s="1654">
        <v>283.5526315789474</v>
      </c>
      <c r="K52" s="1648">
        <v>0</v>
      </c>
      <c r="L52" s="3176">
        <v>0</v>
      </c>
      <c r="M52" s="3177"/>
      <c r="N52" s="1654" t="s">
        <v>304</v>
      </c>
      <c r="O52" s="1648">
        <v>583</v>
      </c>
      <c r="P52" s="3176">
        <v>152</v>
      </c>
      <c r="Q52" s="3177"/>
      <c r="R52" s="1654">
        <v>283.5526315789474</v>
      </c>
      <c r="S52" s="1682"/>
      <c r="T52" s="1747">
        <v>58</v>
      </c>
      <c r="U52" s="3176">
        <v>15</v>
      </c>
      <c r="V52" s="3177"/>
      <c r="W52" s="3177"/>
      <c r="X52" s="1654">
        <v>286.6666666666667</v>
      </c>
      <c r="Y52" s="1682"/>
    </row>
    <row r="53" spans="1:25" ht="12.75" customHeight="1">
      <c r="A53" s="2109"/>
      <c r="B53" s="2088"/>
      <c r="C53" s="3228" t="s">
        <v>1357</v>
      </c>
      <c r="D53" s="3177"/>
      <c r="E53" s="3177"/>
      <c r="F53" s="1648">
        <v>184</v>
      </c>
      <c r="G53" s="3176">
        <v>104</v>
      </c>
      <c r="H53" s="3177"/>
      <c r="I53" s="3177"/>
      <c r="J53" s="1654">
        <v>76.92307692307693</v>
      </c>
      <c r="K53" s="1648">
        <v>0</v>
      </c>
      <c r="L53" s="3176">
        <v>0</v>
      </c>
      <c r="M53" s="3177"/>
      <c r="N53" s="1654" t="s">
        <v>304</v>
      </c>
      <c r="O53" s="1648">
        <v>184</v>
      </c>
      <c r="P53" s="3176">
        <v>104</v>
      </c>
      <c r="Q53" s="3177"/>
      <c r="R53" s="1654">
        <v>76.92307692307693</v>
      </c>
      <c r="S53" s="1682"/>
      <c r="T53" s="1747">
        <v>18</v>
      </c>
      <c r="U53" s="3176">
        <v>10</v>
      </c>
      <c r="V53" s="3177"/>
      <c r="W53" s="3177"/>
      <c r="X53" s="1654">
        <v>80</v>
      </c>
      <c r="Y53" s="1682"/>
    </row>
    <row r="54" spans="1:25" ht="12.75" customHeight="1">
      <c r="A54" s="2109"/>
      <c r="B54" s="2088"/>
      <c r="C54" s="3228" t="s">
        <v>1358</v>
      </c>
      <c r="D54" s="3177"/>
      <c r="E54" s="3177"/>
      <c r="F54" s="1648">
        <v>895</v>
      </c>
      <c r="G54" s="3176">
        <v>1137</v>
      </c>
      <c r="H54" s="3177"/>
      <c r="I54" s="3177"/>
      <c r="J54" s="1654">
        <v>-21.284080914687774</v>
      </c>
      <c r="K54" s="1648">
        <v>0</v>
      </c>
      <c r="L54" s="3176">
        <v>0</v>
      </c>
      <c r="M54" s="3177"/>
      <c r="N54" s="1654" t="s">
        <v>304</v>
      </c>
      <c r="O54" s="1648">
        <v>895</v>
      </c>
      <c r="P54" s="3176">
        <v>1137</v>
      </c>
      <c r="Q54" s="3177"/>
      <c r="R54" s="1654">
        <v>-21.284080914687774</v>
      </c>
      <c r="S54" s="1682"/>
      <c r="T54" s="1747">
        <v>90</v>
      </c>
      <c r="U54" s="3176">
        <v>114</v>
      </c>
      <c r="V54" s="3177"/>
      <c r="W54" s="3177"/>
      <c r="X54" s="1654">
        <v>-21.052631578947366</v>
      </c>
      <c r="Y54" s="1682"/>
    </row>
    <row r="55" spans="1:25" ht="12.75" customHeight="1">
      <c r="A55" s="2109"/>
      <c r="B55" s="2088"/>
      <c r="C55" s="3228" t="s">
        <v>1623</v>
      </c>
      <c r="D55" s="3177"/>
      <c r="E55" s="3177"/>
      <c r="F55" s="1696">
        <v>1</v>
      </c>
      <c r="G55" s="3179">
        <v>2</v>
      </c>
      <c r="H55" s="3180"/>
      <c r="I55" s="3180"/>
      <c r="J55" s="1698">
        <v>-50</v>
      </c>
      <c r="K55" s="1696">
        <v>6</v>
      </c>
      <c r="L55" s="3179">
        <v>6</v>
      </c>
      <c r="M55" s="3180"/>
      <c r="N55" s="1698">
        <v>0</v>
      </c>
      <c r="O55" s="1696">
        <v>7</v>
      </c>
      <c r="P55" s="3179">
        <v>8</v>
      </c>
      <c r="Q55" s="3180"/>
      <c r="R55" s="1698">
        <v>-12.5</v>
      </c>
      <c r="S55" s="1699"/>
      <c r="T55" s="1748">
        <v>6</v>
      </c>
      <c r="U55" s="3179">
        <v>6</v>
      </c>
      <c r="V55" s="3180"/>
      <c r="W55" s="3180"/>
      <c r="X55" s="1698">
        <v>0</v>
      </c>
      <c r="Y55" s="1699"/>
    </row>
    <row r="56" spans="1:25" ht="12.75" customHeight="1">
      <c r="A56" s="2109"/>
      <c r="B56" s="2084"/>
      <c r="C56" s="3198" t="s">
        <v>1359</v>
      </c>
      <c r="D56" s="3170"/>
      <c r="E56" s="3170"/>
      <c r="F56" s="1652">
        <v>1663</v>
      </c>
      <c r="G56" s="3236">
        <v>1395</v>
      </c>
      <c r="H56" s="3168"/>
      <c r="I56" s="3168"/>
      <c r="J56" s="1650">
        <v>19.21146953405018</v>
      </c>
      <c r="K56" s="1652">
        <v>6</v>
      </c>
      <c r="L56" s="3237">
        <v>6</v>
      </c>
      <c r="M56" s="3170"/>
      <c r="N56" s="1650">
        <v>0</v>
      </c>
      <c r="O56" s="1652">
        <v>1669</v>
      </c>
      <c r="P56" s="3236">
        <v>1401</v>
      </c>
      <c r="Q56" s="3168"/>
      <c r="R56" s="1650">
        <v>19.129193433261957</v>
      </c>
      <c r="S56" s="1689"/>
      <c r="T56" s="1789">
        <v>172</v>
      </c>
      <c r="U56" s="3236">
        <v>146</v>
      </c>
      <c r="V56" s="3168"/>
      <c r="W56" s="3168"/>
      <c r="X56" s="1650">
        <v>17.80821917808219</v>
      </c>
      <c r="Y56" s="1689"/>
    </row>
    <row r="57" spans="1:25" ht="12.75" customHeight="1">
      <c r="A57" s="2109"/>
      <c r="B57" s="2088"/>
      <c r="C57" s="3228" t="s">
        <v>1360</v>
      </c>
      <c r="D57" s="3177"/>
      <c r="E57" s="3177"/>
      <c r="F57" s="1648">
        <v>42</v>
      </c>
      <c r="G57" s="3176">
        <v>148</v>
      </c>
      <c r="H57" s="3177"/>
      <c r="I57" s="3177"/>
      <c r="J57" s="1654">
        <v>-71.62162162162163</v>
      </c>
      <c r="K57" s="1648">
        <v>0</v>
      </c>
      <c r="L57" s="3176">
        <v>0</v>
      </c>
      <c r="M57" s="3177"/>
      <c r="N57" s="1654" t="s">
        <v>304</v>
      </c>
      <c r="O57" s="1648">
        <v>42</v>
      </c>
      <c r="P57" s="3176">
        <v>148</v>
      </c>
      <c r="Q57" s="3177"/>
      <c r="R57" s="1654">
        <v>-71.62162162162163</v>
      </c>
      <c r="S57" s="1682"/>
      <c r="T57" s="1747">
        <v>4</v>
      </c>
      <c r="U57" s="3176">
        <v>15</v>
      </c>
      <c r="V57" s="3177"/>
      <c r="W57" s="3177"/>
      <c r="X57" s="1654">
        <v>-73.33333333333333</v>
      </c>
      <c r="Y57" s="1682"/>
    </row>
    <row r="58" spans="1:25" ht="12.75" customHeight="1">
      <c r="A58" s="2109"/>
      <c r="B58" s="2088"/>
      <c r="C58" s="3228" t="s">
        <v>1361</v>
      </c>
      <c r="D58" s="3177"/>
      <c r="E58" s="3177"/>
      <c r="F58" s="1648">
        <v>16</v>
      </c>
      <c r="G58" s="3176">
        <v>-4</v>
      </c>
      <c r="H58" s="3177"/>
      <c r="I58" s="3177"/>
      <c r="J58" s="1654">
        <v>500</v>
      </c>
      <c r="K58" s="1648">
        <v>0</v>
      </c>
      <c r="L58" s="3176">
        <v>0</v>
      </c>
      <c r="M58" s="3177"/>
      <c r="N58" s="1654" t="s">
        <v>304</v>
      </c>
      <c r="O58" s="1648">
        <v>16</v>
      </c>
      <c r="P58" s="3176">
        <v>-4</v>
      </c>
      <c r="Q58" s="3177"/>
      <c r="R58" s="1654">
        <v>500</v>
      </c>
      <c r="S58" s="1682"/>
      <c r="T58" s="1747">
        <v>2</v>
      </c>
      <c r="U58" s="3176">
        <v>0</v>
      </c>
      <c r="V58" s="3177"/>
      <c r="W58" s="3177"/>
      <c r="X58" s="1654" t="s">
        <v>304</v>
      </c>
      <c r="Y58" s="1682"/>
    </row>
    <row r="59" spans="1:25" ht="12.75" customHeight="1">
      <c r="A59" s="2109"/>
      <c r="B59" s="2092"/>
      <c r="C59" s="3198" t="s">
        <v>1362</v>
      </c>
      <c r="D59" s="3170"/>
      <c r="E59" s="3170"/>
      <c r="F59" s="1676">
        <v>1721</v>
      </c>
      <c r="G59" s="3183">
        <v>1539</v>
      </c>
      <c r="H59" s="3184"/>
      <c r="I59" s="3184"/>
      <c r="J59" s="1694">
        <v>11.825860948667966</v>
      </c>
      <c r="K59" s="1676">
        <v>6</v>
      </c>
      <c r="L59" s="3183">
        <v>6</v>
      </c>
      <c r="M59" s="3184"/>
      <c r="N59" s="1694">
        <v>0</v>
      </c>
      <c r="O59" s="1676">
        <v>1727</v>
      </c>
      <c r="P59" s="3183">
        <v>1545</v>
      </c>
      <c r="Q59" s="3184"/>
      <c r="R59" s="1694">
        <v>11.779935275080906</v>
      </c>
      <c r="S59" s="1695"/>
      <c r="T59" s="1741">
        <v>178</v>
      </c>
      <c r="U59" s="3183">
        <v>160</v>
      </c>
      <c r="V59" s="3184"/>
      <c r="W59" s="3184"/>
      <c r="X59" s="1694">
        <v>11.25</v>
      </c>
      <c r="Y59" s="1788"/>
    </row>
    <row r="60" spans="1:25" ht="12.75" customHeight="1">
      <c r="A60" s="2109"/>
      <c r="B60" s="2092"/>
      <c r="C60" s="3229"/>
      <c r="D60" s="3170"/>
      <c r="E60" s="3170"/>
      <c r="F60" s="1644"/>
      <c r="G60" s="3192"/>
      <c r="H60" s="3177"/>
      <c r="I60" s="3177"/>
      <c r="J60" s="1655"/>
      <c r="K60" s="1644"/>
      <c r="L60" s="3192"/>
      <c r="M60" s="3177"/>
      <c r="N60" s="1655"/>
      <c r="O60" s="1644"/>
      <c r="P60" s="3192"/>
      <c r="Q60" s="3177"/>
      <c r="R60" s="1655"/>
      <c r="S60" s="1682"/>
      <c r="T60" s="1709"/>
      <c r="U60" s="3192"/>
      <c r="V60" s="3177"/>
      <c r="W60" s="3177"/>
      <c r="X60" s="1655"/>
      <c r="Y60" s="1663"/>
    </row>
    <row r="61" spans="1:25" ht="12.75" customHeight="1">
      <c r="A61" s="2109"/>
      <c r="B61" s="2084"/>
      <c r="C61" s="3198" t="s">
        <v>286</v>
      </c>
      <c r="D61" s="3170"/>
      <c r="E61" s="3170"/>
      <c r="F61" s="1645"/>
      <c r="G61" s="3175"/>
      <c r="H61" s="3170"/>
      <c r="I61" s="3170"/>
      <c r="J61" s="1645"/>
      <c r="K61" s="1645"/>
      <c r="L61" s="3175"/>
      <c r="M61" s="3170"/>
      <c r="N61" s="1645"/>
      <c r="O61" s="1645"/>
      <c r="P61" s="3175"/>
      <c r="Q61" s="3170"/>
      <c r="R61" s="1645"/>
      <c r="S61" s="1685"/>
      <c r="T61" s="1661"/>
      <c r="U61" s="3175"/>
      <c r="V61" s="3170"/>
      <c r="W61" s="3170"/>
      <c r="X61" s="1645"/>
      <c r="Y61" s="1685"/>
    </row>
    <row r="62" spans="1:25" ht="12.75" customHeight="1">
      <c r="A62" s="2109"/>
      <c r="B62" s="2088"/>
      <c r="C62" s="3228" t="s">
        <v>279</v>
      </c>
      <c r="D62" s="3177"/>
      <c r="E62" s="3177"/>
      <c r="F62" s="1648">
        <v>16</v>
      </c>
      <c r="G62" s="3176">
        <v>18</v>
      </c>
      <c r="H62" s="3177"/>
      <c r="I62" s="3177"/>
      <c r="J62" s="1654">
        <v>-11.11111111111111</v>
      </c>
      <c r="K62" s="1648">
        <v>9</v>
      </c>
      <c r="L62" s="3176">
        <v>8</v>
      </c>
      <c r="M62" s="3177"/>
      <c r="N62" s="1654">
        <v>12.5</v>
      </c>
      <c r="O62" s="1648">
        <v>25</v>
      </c>
      <c r="P62" s="3176">
        <v>26</v>
      </c>
      <c r="Q62" s="3177"/>
      <c r="R62" s="1654">
        <v>-3.8461538461538463</v>
      </c>
      <c r="S62" s="1682"/>
      <c r="T62" s="1747">
        <v>11</v>
      </c>
      <c r="U62" s="3176">
        <v>10</v>
      </c>
      <c r="V62" s="3177"/>
      <c r="W62" s="3177"/>
      <c r="X62" s="1654">
        <v>10</v>
      </c>
      <c r="Y62" s="1682"/>
    </row>
    <row r="63" spans="1:25" ht="12.75" customHeight="1">
      <c r="A63" s="2109"/>
      <c r="B63" s="2088"/>
      <c r="C63" s="3228" t="s">
        <v>41</v>
      </c>
      <c r="D63" s="3177"/>
      <c r="E63" s="3177"/>
      <c r="F63" s="1648">
        <v>47</v>
      </c>
      <c r="G63" s="3176">
        <v>178</v>
      </c>
      <c r="H63" s="3177"/>
      <c r="I63" s="3177"/>
      <c r="J63" s="1654">
        <v>-73.59550561797754</v>
      </c>
      <c r="K63" s="1648">
        <v>41</v>
      </c>
      <c r="L63" s="3176">
        <v>35</v>
      </c>
      <c r="M63" s="3177"/>
      <c r="N63" s="1654">
        <v>17.142857142857142</v>
      </c>
      <c r="O63" s="1648">
        <v>88</v>
      </c>
      <c r="P63" s="3176">
        <v>213</v>
      </c>
      <c r="Q63" s="3177"/>
      <c r="R63" s="1654">
        <v>-58.68544600938967</v>
      </c>
      <c r="S63" s="1682"/>
      <c r="T63" s="1747">
        <v>46</v>
      </c>
      <c r="U63" s="3176">
        <v>53</v>
      </c>
      <c r="V63" s="3177"/>
      <c r="W63" s="3177"/>
      <c r="X63" s="1654">
        <v>-13.20754716981132</v>
      </c>
      <c r="Y63" s="1682"/>
    </row>
    <row r="64" spans="1:25" ht="12.75" customHeight="1">
      <c r="A64" s="2109"/>
      <c r="B64" s="2088"/>
      <c r="C64" s="3228" t="s">
        <v>280</v>
      </c>
      <c r="D64" s="3177"/>
      <c r="E64" s="3177"/>
      <c r="F64" s="1648">
        <v>7</v>
      </c>
      <c r="G64" s="3176">
        <v>6</v>
      </c>
      <c r="H64" s="3177"/>
      <c r="I64" s="3177"/>
      <c r="J64" s="1654">
        <v>16.666666666666664</v>
      </c>
      <c r="K64" s="1648">
        <v>34</v>
      </c>
      <c r="L64" s="3176">
        <v>53</v>
      </c>
      <c r="M64" s="3177"/>
      <c r="N64" s="1654">
        <v>-35.84905660377358</v>
      </c>
      <c r="O64" s="1648">
        <v>41</v>
      </c>
      <c r="P64" s="3176">
        <v>59</v>
      </c>
      <c r="Q64" s="3177"/>
      <c r="R64" s="1654">
        <v>-30.508474576271187</v>
      </c>
      <c r="S64" s="1682"/>
      <c r="T64" s="1747">
        <v>35</v>
      </c>
      <c r="U64" s="3176">
        <v>54</v>
      </c>
      <c r="V64" s="3177"/>
      <c r="W64" s="3177"/>
      <c r="X64" s="1654">
        <v>-35.18518518518518</v>
      </c>
      <c r="Y64" s="1682"/>
    </row>
    <row r="65" spans="1:25" ht="12.75" customHeight="1">
      <c r="A65" s="2109"/>
      <c r="B65" s="2088"/>
      <c r="C65" s="3228" t="s">
        <v>6</v>
      </c>
      <c r="D65" s="3177"/>
      <c r="E65" s="3177"/>
      <c r="F65" s="1648">
        <v>9</v>
      </c>
      <c r="G65" s="3176">
        <v>53</v>
      </c>
      <c r="H65" s="3177"/>
      <c r="I65" s="3177"/>
      <c r="J65" s="1654">
        <v>-83.01886792452831</v>
      </c>
      <c r="K65" s="1648">
        <v>46</v>
      </c>
      <c r="L65" s="3176">
        <v>38</v>
      </c>
      <c r="M65" s="3177"/>
      <c r="N65" s="1654">
        <v>21.052631578947366</v>
      </c>
      <c r="O65" s="1648">
        <v>55</v>
      </c>
      <c r="P65" s="3176">
        <v>91</v>
      </c>
      <c r="Q65" s="3177"/>
      <c r="R65" s="1654">
        <v>-39.56043956043956</v>
      </c>
      <c r="S65" s="1682"/>
      <c r="T65" s="1747">
        <v>47</v>
      </c>
      <c r="U65" s="3176">
        <v>43</v>
      </c>
      <c r="V65" s="3177"/>
      <c r="W65" s="3177"/>
      <c r="X65" s="1654">
        <v>9.30232558139535</v>
      </c>
      <c r="Y65" s="1682"/>
    </row>
    <row r="66" spans="1:25" ht="12.75" customHeight="1">
      <c r="A66" s="2109"/>
      <c r="B66" s="2088"/>
      <c r="C66" s="3228" t="s">
        <v>7</v>
      </c>
      <c r="D66" s="3177"/>
      <c r="E66" s="3177"/>
      <c r="F66" s="1648">
        <v>21</v>
      </c>
      <c r="G66" s="3176">
        <v>40</v>
      </c>
      <c r="H66" s="3177"/>
      <c r="I66" s="3177"/>
      <c r="J66" s="1654">
        <v>-47.5</v>
      </c>
      <c r="K66" s="1648">
        <v>6</v>
      </c>
      <c r="L66" s="3176">
        <v>6</v>
      </c>
      <c r="M66" s="3177"/>
      <c r="N66" s="1654">
        <v>0</v>
      </c>
      <c r="O66" s="1648">
        <v>27</v>
      </c>
      <c r="P66" s="3176">
        <v>46</v>
      </c>
      <c r="Q66" s="3177"/>
      <c r="R66" s="1654">
        <v>-41.30434782608695</v>
      </c>
      <c r="S66" s="1682"/>
      <c r="T66" s="1747">
        <v>8</v>
      </c>
      <c r="U66" s="3176">
        <v>10</v>
      </c>
      <c r="V66" s="3177"/>
      <c r="W66" s="3177"/>
      <c r="X66" s="1654">
        <v>-20</v>
      </c>
      <c r="Y66" s="1682"/>
    </row>
    <row r="67" spans="1:25" ht="12.75" customHeight="1">
      <c r="A67" s="2109"/>
      <c r="B67" s="2088"/>
      <c r="C67" s="3228" t="s">
        <v>8</v>
      </c>
      <c r="D67" s="3177"/>
      <c r="E67" s="3177"/>
      <c r="F67" s="1648">
        <v>15</v>
      </c>
      <c r="G67" s="3176">
        <v>60</v>
      </c>
      <c r="H67" s="3177"/>
      <c r="I67" s="3177"/>
      <c r="J67" s="1654">
        <v>-75</v>
      </c>
      <c r="K67" s="1648">
        <v>35</v>
      </c>
      <c r="L67" s="3176">
        <v>61</v>
      </c>
      <c r="M67" s="3177"/>
      <c r="N67" s="1654">
        <v>-42.62295081967213</v>
      </c>
      <c r="O67" s="1648">
        <v>50</v>
      </c>
      <c r="P67" s="3176">
        <v>121</v>
      </c>
      <c r="Q67" s="3177"/>
      <c r="R67" s="1654">
        <v>-58.67768595041323</v>
      </c>
      <c r="S67" s="1682"/>
      <c r="T67" s="1747">
        <v>37</v>
      </c>
      <c r="U67" s="3176">
        <v>67</v>
      </c>
      <c r="V67" s="3177"/>
      <c r="W67" s="3177"/>
      <c r="X67" s="1654">
        <v>-44.776119402985074</v>
      </c>
      <c r="Y67" s="1682"/>
    </row>
    <row r="68" spans="1:25" ht="12.75" customHeight="1">
      <c r="A68" s="2109"/>
      <c r="B68" s="2088"/>
      <c r="C68" s="3228" t="s">
        <v>9</v>
      </c>
      <c r="D68" s="3177"/>
      <c r="E68" s="3177"/>
      <c r="F68" s="1648">
        <v>6</v>
      </c>
      <c r="G68" s="3176">
        <v>21</v>
      </c>
      <c r="H68" s="3177"/>
      <c r="I68" s="3177"/>
      <c r="J68" s="1654">
        <v>-71.42857142857143</v>
      </c>
      <c r="K68" s="1648">
        <v>35</v>
      </c>
      <c r="L68" s="3176">
        <v>29</v>
      </c>
      <c r="M68" s="3177"/>
      <c r="N68" s="1654">
        <v>20.689655172413794</v>
      </c>
      <c r="O68" s="1648">
        <v>41</v>
      </c>
      <c r="P68" s="3176">
        <v>50</v>
      </c>
      <c r="Q68" s="3177"/>
      <c r="R68" s="1654">
        <v>-18</v>
      </c>
      <c r="S68" s="1682"/>
      <c r="T68" s="1747">
        <v>36</v>
      </c>
      <c r="U68" s="3176">
        <v>31</v>
      </c>
      <c r="V68" s="3177"/>
      <c r="W68" s="3177"/>
      <c r="X68" s="1654">
        <v>16.129032258064516</v>
      </c>
      <c r="Y68" s="1682"/>
    </row>
    <row r="69" spans="1:25" ht="12.75" customHeight="1">
      <c r="A69" s="2109"/>
      <c r="B69" s="2088"/>
      <c r="C69" s="3228" t="s">
        <v>11</v>
      </c>
      <c r="D69" s="3177"/>
      <c r="E69" s="3177"/>
      <c r="F69" s="1648">
        <v>35</v>
      </c>
      <c r="G69" s="3176">
        <v>168</v>
      </c>
      <c r="H69" s="3177"/>
      <c r="I69" s="3177"/>
      <c r="J69" s="1654">
        <v>-79.16666666666666</v>
      </c>
      <c r="K69" s="1648">
        <v>22</v>
      </c>
      <c r="L69" s="3176">
        <v>21</v>
      </c>
      <c r="M69" s="3177"/>
      <c r="N69" s="1654">
        <v>4.761904761904762</v>
      </c>
      <c r="O69" s="1648">
        <v>57</v>
      </c>
      <c r="P69" s="3176">
        <v>189</v>
      </c>
      <c r="Q69" s="3177"/>
      <c r="R69" s="1654">
        <v>-69.84126984126983</v>
      </c>
      <c r="S69" s="1682"/>
      <c r="T69" s="1747">
        <v>26</v>
      </c>
      <c r="U69" s="3176">
        <v>38</v>
      </c>
      <c r="V69" s="3177"/>
      <c r="W69" s="3177"/>
      <c r="X69" s="1654">
        <v>-31.57894736842105</v>
      </c>
      <c r="Y69" s="1682"/>
    </row>
    <row r="70" spans="1:25" ht="12.75" customHeight="1">
      <c r="A70" s="2109"/>
      <c r="B70" s="2088"/>
      <c r="C70" s="3228" t="s">
        <v>263</v>
      </c>
      <c r="D70" s="3177"/>
      <c r="E70" s="3177"/>
      <c r="F70" s="1648">
        <v>10</v>
      </c>
      <c r="G70" s="3176">
        <v>33</v>
      </c>
      <c r="H70" s="3177"/>
      <c r="I70" s="3177"/>
      <c r="J70" s="1654">
        <v>-69.6969696969697</v>
      </c>
      <c r="K70" s="1648">
        <v>70</v>
      </c>
      <c r="L70" s="3176">
        <v>36</v>
      </c>
      <c r="M70" s="3177"/>
      <c r="N70" s="1654">
        <v>94.44444444444444</v>
      </c>
      <c r="O70" s="1648">
        <v>80</v>
      </c>
      <c r="P70" s="3176">
        <v>69</v>
      </c>
      <c r="Q70" s="3177"/>
      <c r="R70" s="1654">
        <v>15.942028985507244</v>
      </c>
      <c r="S70" s="1682"/>
      <c r="T70" s="1747">
        <v>71</v>
      </c>
      <c r="U70" s="3176">
        <v>39</v>
      </c>
      <c r="V70" s="3177"/>
      <c r="W70" s="3177"/>
      <c r="X70" s="1654">
        <v>82.05128205128204</v>
      </c>
      <c r="Y70" s="1682"/>
    </row>
    <row r="71" spans="1:25" ht="12.75" customHeight="1">
      <c r="A71" s="2109"/>
      <c r="B71" s="2088"/>
      <c r="C71" s="3228" t="s">
        <v>281</v>
      </c>
      <c r="D71" s="3177"/>
      <c r="E71" s="3177"/>
      <c r="F71" s="1648">
        <v>4</v>
      </c>
      <c r="G71" s="3176">
        <v>15</v>
      </c>
      <c r="H71" s="3177"/>
      <c r="I71" s="3177"/>
      <c r="J71" s="1654">
        <v>-73.33333333333333</v>
      </c>
      <c r="K71" s="1648">
        <v>14</v>
      </c>
      <c r="L71" s="3176">
        <v>22</v>
      </c>
      <c r="M71" s="3177"/>
      <c r="N71" s="1654">
        <v>-36.36363636363637</v>
      </c>
      <c r="O71" s="1648">
        <v>18</v>
      </c>
      <c r="P71" s="3176">
        <v>37</v>
      </c>
      <c r="Q71" s="3177"/>
      <c r="R71" s="1654">
        <v>-51.35135135135135</v>
      </c>
      <c r="S71" s="1682"/>
      <c r="T71" s="1747">
        <v>14</v>
      </c>
      <c r="U71" s="3176">
        <v>24</v>
      </c>
      <c r="V71" s="3177"/>
      <c r="W71" s="3177"/>
      <c r="X71" s="1654">
        <v>-41.66666666666667</v>
      </c>
      <c r="Y71" s="1682"/>
    </row>
    <row r="72" spans="1:25" ht="12.75" customHeight="1">
      <c r="A72" s="2109"/>
      <c r="B72" s="2084"/>
      <c r="C72" s="3198" t="s">
        <v>1363</v>
      </c>
      <c r="D72" s="3170"/>
      <c r="E72" s="3170"/>
      <c r="F72" s="1676">
        <v>170</v>
      </c>
      <c r="G72" s="3239">
        <v>592</v>
      </c>
      <c r="H72" s="3240"/>
      <c r="I72" s="3240"/>
      <c r="J72" s="1671">
        <v>-71.28378378378379</v>
      </c>
      <c r="K72" s="1692">
        <v>312</v>
      </c>
      <c r="L72" s="3241">
        <v>309</v>
      </c>
      <c r="M72" s="3242"/>
      <c r="N72" s="1786">
        <v>0.9708737864077669</v>
      </c>
      <c r="O72" s="1692">
        <v>482</v>
      </c>
      <c r="P72" s="3239">
        <v>901</v>
      </c>
      <c r="Q72" s="3240"/>
      <c r="R72" s="1671">
        <v>-46.503884572697004</v>
      </c>
      <c r="S72" s="1787"/>
      <c r="T72" s="1785">
        <v>329</v>
      </c>
      <c r="U72" s="3239">
        <v>368</v>
      </c>
      <c r="V72" s="3240"/>
      <c r="W72" s="3240"/>
      <c r="X72" s="1671">
        <v>-10.597826086956522</v>
      </c>
      <c r="Y72" s="1672"/>
    </row>
    <row r="73" spans="1:25" ht="12.75" customHeight="1">
      <c r="A73" s="2109"/>
      <c r="B73" s="2084"/>
      <c r="C73" s="3198"/>
      <c r="D73" s="3170"/>
      <c r="E73" s="3170"/>
      <c r="F73" s="1647"/>
      <c r="G73" s="3167"/>
      <c r="H73" s="3168"/>
      <c r="I73" s="3168"/>
      <c r="J73" s="1651"/>
      <c r="K73" s="1647"/>
      <c r="L73" s="3167"/>
      <c r="M73" s="3168"/>
      <c r="N73" s="1651"/>
      <c r="O73" s="1647"/>
      <c r="P73" s="3167"/>
      <c r="Q73" s="3168"/>
      <c r="R73" s="1651"/>
      <c r="S73" s="1678"/>
      <c r="T73" s="1668"/>
      <c r="U73" s="3167"/>
      <c r="V73" s="3168"/>
      <c r="W73" s="3168"/>
      <c r="X73" s="1651"/>
      <c r="Y73" s="1678"/>
    </row>
    <row r="74" spans="1:25" ht="12.75" customHeight="1">
      <c r="A74" s="2109"/>
      <c r="B74" s="2090"/>
      <c r="C74" s="3238"/>
      <c r="D74" s="3161"/>
      <c r="E74" s="3161"/>
      <c r="F74" s="1647"/>
      <c r="G74" s="3167"/>
      <c r="H74" s="3168"/>
      <c r="I74" s="3168"/>
      <c r="J74" s="1651"/>
      <c r="K74" s="1647"/>
      <c r="L74" s="3167"/>
      <c r="M74" s="3168"/>
      <c r="N74" s="1651"/>
      <c r="O74" s="1647"/>
      <c r="P74" s="3167"/>
      <c r="Q74" s="3168"/>
      <c r="R74" s="1651"/>
      <c r="S74" s="1678"/>
      <c r="T74" s="1668"/>
      <c r="U74" s="3167"/>
      <c r="V74" s="3168"/>
      <c r="W74" s="3168"/>
      <c r="X74" s="1651"/>
      <c r="Y74" s="1678"/>
    </row>
    <row r="75" spans="1:25" ht="12.75" customHeight="1">
      <c r="A75" s="2109"/>
      <c r="B75" s="2090"/>
      <c r="C75" s="3238" t="s">
        <v>729</v>
      </c>
      <c r="D75" s="3161"/>
      <c r="E75" s="3161"/>
      <c r="F75" s="1692">
        <v>3282</v>
      </c>
      <c r="G75" s="3239">
        <v>5180</v>
      </c>
      <c r="H75" s="3240"/>
      <c r="I75" s="3240"/>
      <c r="J75" s="1671">
        <v>-36.640926640926644</v>
      </c>
      <c r="K75" s="1692">
        <v>380</v>
      </c>
      <c r="L75" s="3239">
        <v>381</v>
      </c>
      <c r="M75" s="3240"/>
      <c r="N75" s="1671">
        <v>-0.26246719160104987</v>
      </c>
      <c r="O75" s="1692">
        <v>3662</v>
      </c>
      <c r="P75" s="3239">
        <v>5561</v>
      </c>
      <c r="Q75" s="3240"/>
      <c r="R75" s="1671">
        <v>-34.14853443625247</v>
      </c>
      <c r="S75" s="1672"/>
      <c r="T75" s="1785">
        <v>708</v>
      </c>
      <c r="U75" s="3239">
        <v>899</v>
      </c>
      <c r="V75" s="3240"/>
      <c r="W75" s="3240"/>
      <c r="X75" s="1671">
        <v>-21.245828698553947</v>
      </c>
      <c r="Y75" s="1672"/>
    </row>
    <row r="76" spans="1:25" ht="12.75" customHeight="1">
      <c r="A76" s="2109"/>
      <c r="B76" s="2094"/>
      <c r="C76" s="3255"/>
      <c r="D76" s="3182"/>
      <c r="E76" s="3182"/>
      <c r="F76" s="1665"/>
      <c r="G76" s="3247"/>
      <c r="H76" s="3246"/>
      <c r="I76" s="3246"/>
      <c r="J76" s="1690"/>
      <c r="K76" s="1665"/>
      <c r="L76" s="3247"/>
      <c r="M76" s="3246"/>
      <c r="N76" s="1690"/>
      <c r="O76" s="1665"/>
      <c r="P76" s="3247"/>
      <c r="Q76" s="3246"/>
      <c r="R76" s="1690"/>
      <c r="S76" s="1691"/>
      <c r="T76" s="1669"/>
      <c r="U76" s="3247"/>
      <c r="V76" s="3246"/>
      <c r="W76" s="3246"/>
      <c r="X76" s="1690"/>
      <c r="Y76" s="1691"/>
    </row>
    <row r="77" spans="1:26" ht="12.75" customHeight="1">
      <c r="A77" s="2114"/>
      <c r="B77" s="2091"/>
      <c r="C77" s="3238"/>
      <c r="D77" s="3161"/>
      <c r="E77" s="3161"/>
      <c r="F77" s="1647"/>
      <c r="G77" s="3167"/>
      <c r="H77" s="3168"/>
      <c r="I77" s="3168"/>
      <c r="J77" s="1651"/>
      <c r="K77" s="1647"/>
      <c r="L77" s="3167"/>
      <c r="M77" s="3168"/>
      <c r="N77" s="1651"/>
      <c r="O77" s="1647"/>
      <c r="P77" s="3167"/>
      <c r="Q77" s="3168"/>
      <c r="R77" s="1651"/>
      <c r="S77" s="1651"/>
      <c r="T77" s="1647"/>
      <c r="U77" s="3167"/>
      <c r="V77" s="3168"/>
      <c r="W77" s="3168"/>
      <c r="X77" s="1651"/>
      <c r="Y77" s="1651"/>
      <c r="Z77" s="1610"/>
    </row>
    <row r="78" spans="1:26" ht="12.75" customHeight="1">
      <c r="A78" s="2114"/>
      <c r="B78" s="3159" t="s">
        <v>1364</v>
      </c>
      <c r="C78" s="3160"/>
      <c r="D78" s="3161"/>
      <c r="E78" s="3161"/>
      <c r="F78" s="3161"/>
      <c r="G78" s="3161"/>
      <c r="H78" s="3161"/>
      <c r="I78" s="3161"/>
      <c r="J78" s="3161"/>
      <c r="K78" s="3161"/>
      <c r="L78" s="3161"/>
      <c r="M78" s="3161"/>
      <c r="N78" s="3161"/>
      <c r="O78" s="3161"/>
      <c r="P78" s="3161"/>
      <c r="Q78" s="3161"/>
      <c r="R78" s="3161"/>
      <c r="S78" s="3161"/>
      <c r="T78" s="3161"/>
      <c r="U78" s="3161"/>
      <c r="V78" s="3161"/>
      <c r="W78" s="3161"/>
      <c r="X78" s="3161"/>
      <c r="Y78" s="3161"/>
      <c r="Z78" s="1610"/>
    </row>
    <row r="79" spans="1:25" ht="12.75" customHeight="1">
      <c r="A79" s="2109"/>
      <c r="B79" s="2082"/>
      <c r="C79" s="3231" t="s">
        <v>272</v>
      </c>
      <c r="D79" s="3154"/>
      <c r="E79" s="3173"/>
      <c r="F79" s="3153"/>
      <c r="G79" s="3153"/>
      <c r="H79" s="1717"/>
      <c r="I79" s="3243"/>
      <c r="J79" s="3172"/>
      <c r="K79" s="3171"/>
      <c r="L79" s="3172"/>
      <c r="M79" s="3173"/>
      <c r="N79" s="3153"/>
      <c r="O79" s="3171"/>
      <c r="P79" s="3172"/>
      <c r="Q79" s="3171" t="s">
        <v>1365</v>
      </c>
      <c r="R79" s="3172"/>
      <c r="S79" s="3172"/>
      <c r="T79" s="3173" t="s">
        <v>1366</v>
      </c>
      <c r="U79" s="3153"/>
      <c r="V79" s="1677"/>
      <c r="W79" s="3173"/>
      <c r="X79" s="3153"/>
      <c r="Y79" s="1677"/>
    </row>
    <row r="80" spans="1:25" ht="12.75" customHeight="1">
      <c r="A80" s="2109"/>
      <c r="B80" s="2084"/>
      <c r="C80" s="3198"/>
      <c r="D80" s="3207"/>
      <c r="E80" s="3169" t="s">
        <v>1367</v>
      </c>
      <c r="F80" s="3170"/>
      <c r="G80" s="3170"/>
      <c r="H80" s="1651"/>
      <c r="I80" s="3244"/>
      <c r="J80" s="3168"/>
      <c r="K80" s="3167"/>
      <c r="L80" s="3168"/>
      <c r="M80" s="3169"/>
      <c r="N80" s="3170"/>
      <c r="O80" s="3167" t="s">
        <v>789</v>
      </c>
      <c r="P80" s="3168"/>
      <c r="Q80" s="3167" t="s">
        <v>1368</v>
      </c>
      <c r="R80" s="3168"/>
      <c r="S80" s="3168"/>
      <c r="T80" s="3169" t="s">
        <v>1369</v>
      </c>
      <c r="U80" s="3170"/>
      <c r="V80" s="1688"/>
      <c r="W80" s="3169" t="s">
        <v>1370</v>
      </c>
      <c r="X80" s="3170"/>
      <c r="Y80" s="1688"/>
    </row>
    <row r="81" spans="1:25" ht="12.75" customHeight="1">
      <c r="A81" s="2109"/>
      <c r="B81" s="2084"/>
      <c r="C81" s="3198"/>
      <c r="D81" s="3207"/>
      <c r="E81" s="3169" t="s">
        <v>1371</v>
      </c>
      <c r="F81" s="3170"/>
      <c r="G81" s="3170"/>
      <c r="H81" s="1651"/>
      <c r="I81" s="3244" t="s">
        <v>1372</v>
      </c>
      <c r="J81" s="3168"/>
      <c r="K81" s="3167" t="s">
        <v>1373</v>
      </c>
      <c r="L81" s="3168"/>
      <c r="M81" s="3169" t="s">
        <v>1374</v>
      </c>
      <c r="N81" s="3170"/>
      <c r="O81" s="3167" t="s">
        <v>1375</v>
      </c>
      <c r="P81" s="3168"/>
      <c r="Q81" s="3167" t="s">
        <v>1375</v>
      </c>
      <c r="R81" s="3168"/>
      <c r="S81" s="3168"/>
      <c r="T81" s="3169" t="s">
        <v>1376</v>
      </c>
      <c r="U81" s="3170"/>
      <c r="V81" s="1688"/>
      <c r="W81" s="3169" t="s">
        <v>1371</v>
      </c>
      <c r="X81" s="3170"/>
      <c r="Y81" s="1688"/>
    </row>
    <row r="82" spans="1:25" ht="12.75" customHeight="1">
      <c r="A82" s="2109"/>
      <c r="B82" s="2086"/>
      <c r="C82" s="3256"/>
      <c r="D82" s="3210"/>
      <c r="E82" s="3169" t="s">
        <v>1400</v>
      </c>
      <c r="F82" s="3170"/>
      <c r="G82" s="3170"/>
      <c r="H82" s="1651"/>
      <c r="I82" s="3245" t="s">
        <v>1400</v>
      </c>
      <c r="J82" s="3246"/>
      <c r="K82" s="3247" t="s">
        <v>1400</v>
      </c>
      <c r="L82" s="3246"/>
      <c r="M82" s="3233" t="s">
        <v>1400</v>
      </c>
      <c r="N82" s="3234"/>
      <c r="O82" s="3247" t="s">
        <v>1400</v>
      </c>
      <c r="P82" s="3246"/>
      <c r="Q82" s="3247" t="s">
        <v>1400</v>
      </c>
      <c r="R82" s="3246"/>
      <c r="S82" s="3246"/>
      <c r="T82" s="3233" t="s">
        <v>1400</v>
      </c>
      <c r="U82" s="3234"/>
      <c r="V82" s="1666"/>
      <c r="W82" s="3169" t="s">
        <v>1400</v>
      </c>
      <c r="X82" s="3170"/>
      <c r="Y82" s="1688"/>
    </row>
    <row r="83" spans="1:25" ht="12.75" customHeight="1">
      <c r="A83" s="2109"/>
      <c r="B83" s="2084"/>
      <c r="C83" s="3198"/>
      <c r="D83" s="3170"/>
      <c r="E83" s="3248"/>
      <c r="F83" s="3153"/>
      <c r="G83" s="3153"/>
      <c r="H83" s="1781"/>
      <c r="I83" s="3174"/>
      <c r="J83" s="3168"/>
      <c r="K83" s="3174"/>
      <c r="L83" s="3168"/>
      <c r="M83" s="3175"/>
      <c r="N83" s="3170"/>
      <c r="O83" s="3174"/>
      <c r="P83" s="3168"/>
      <c r="Q83" s="3174"/>
      <c r="R83" s="3168"/>
      <c r="S83" s="3168"/>
      <c r="T83" s="3175"/>
      <c r="U83" s="3170"/>
      <c r="V83" s="1645"/>
      <c r="W83" s="3248"/>
      <c r="X83" s="3153"/>
      <c r="Y83" s="1675"/>
    </row>
    <row r="84" spans="1:25" ht="12.75" customHeight="1">
      <c r="A84" s="2109"/>
      <c r="B84" s="2100"/>
      <c r="C84" s="2091" t="s">
        <v>287</v>
      </c>
      <c r="D84" s="1780" t="s">
        <v>1428</v>
      </c>
      <c r="E84" s="3227">
        <v>49994</v>
      </c>
      <c r="F84" s="3161"/>
      <c r="G84" s="3161"/>
      <c r="H84" s="1682"/>
      <c r="I84" s="3176">
        <v>4040</v>
      </c>
      <c r="J84" s="3177"/>
      <c r="K84" s="3176">
        <v>-4775</v>
      </c>
      <c r="L84" s="3177"/>
      <c r="M84" s="3178">
        <v>-735</v>
      </c>
      <c r="N84" s="3161"/>
      <c r="O84" s="3176">
        <v>110</v>
      </c>
      <c r="P84" s="3177"/>
      <c r="Q84" s="3176">
        <v>-2372</v>
      </c>
      <c r="R84" s="3177"/>
      <c r="S84" s="3177"/>
      <c r="T84" s="3178">
        <v>-2997</v>
      </c>
      <c r="U84" s="3161"/>
      <c r="V84" s="1644"/>
      <c r="W84" s="3249">
        <v>46997</v>
      </c>
      <c r="X84" s="3161"/>
      <c r="Y84" s="1711"/>
    </row>
    <row r="85" spans="1:25" ht="12.75" customHeight="1">
      <c r="A85" s="2109"/>
      <c r="B85" s="2100"/>
      <c r="C85" s="2102"/>
      <c r="D85" s="1780" t="s">
        <v>706</v>
      </c>
      <c r="E85" s="3227">
        <v>49907</v>
      </c>
      <c r="F85" s="3161"/>
      <c r="G85" s="3161"/>
      <c r="H85" s="1682"/>
      <c r="I85" s="3176">
        <v>3933</v>
      </c>
      <c r="J85" s="3177"/>
      <c r="K85" s="3176">
        <v>-2568</v>
      </c>
      <c r="L85" s="3177"/>
      <c r="M85" s="3178">
        <v>1365</v>
      </c>
      <c r="N85" s="3161"/>
      <c r="O85" s="3176">
        <v>-123</v>
      </c>
      <c r="P85" s="3177"/>
      <c r="Q85" s="3176">
        <v>72</v>
      </c>
      <c r="R85" s="3177"/>
      <c r="S85" s="3177"/>
      <c r="T85" s="3178">
        <v>1314</v>
      </c>
      <c r="U85" s="3161"/>
      <c r="V85" s="1644"/>
      <c r="W85" s="3249">
        <v>51221</v>
      </c>
      <c r="X85" s="3161"/>
      <c r="Y85" s="1711"/>
    </row>
    <row r="86" spans="1:25" ht="12.75" customHeight="1">
      <c r="A86" s="2109"/>
      <c r="B86" s="2100"/>
      <c r="C86" s="2102"/>
      <c r="D86" s="1780" t="s">
        <v>727</v>
      </c>
      <c r="E86" s="3250">
        <v>0.17432424309215142</v>
      </c>
      <c r="F86" s="3161"/>
      <c r="G86" s="3161"/>
      <c r="H86" s="1682"/>
      <c r="I86" s="3199">
        <v>2.7205695397915077</v>
      </c>
      <c r="J86" s="3177"/>
      <c r="K86" s="3199">
        <v>-85.9423676012461</v>
      </c>
      <c r="L86" s="3177"/>
      <c r="M86" s="3200">
        <v>-153.84615384615387</v>
      </c>
      <c r="N86" s="3161"/>
      <c r="O86" s="3199">
        <v>189.4308943089431</v>
      </c>
      <c r="P86" s="3177"/>
      <c r="Q86" s="3199">
        <v>-3394.4444444444443</v>
      </c>
      <c r="R86" s="3177"/>
      <c r="S86" s="3177"/>
      <c r="T86" s="3200">
        <v>-328.0821917808219</v>
      </c>
      <c r="U86" s="3161"/>
      <c r="V86" s="1644"/>
      <c r="W86" s="3250">
        <v>-8.246617598250717</v>
      </c>
      <c r="X86" s="3161"/>
      <c r="Y86" s="1711"/>
    </row>
    <row r="87" spans="1:25" ht="12.75" customHeight="1">
      <c r="A87" s="2109"/>
      <c r="B87" s="2100"/>
      <c r="C87" s="2091" t="s">
        <v>288</v>
      </c>
      <c r="D87" s="1780" t="s">
        <v>1428</v>
      </c>
      <c r="E87" s="3227">
        <v>13594</v>
      </c>
      <c r="F87" s="3161"/>
      <c r="G87" s="3161"/>
      <c r="H87" s="1682"/>
      <c r="I87" s="3176">
        <v>12529</v>
      </c>
      <c r="J87" s="3177"/>
      <c r="K87" s="3176">
        <v>-12618</v>
      </c>
      <c r="L87" s="3177"/>
      <c r="M87" s="3178">
        <v>-89</v>
      </c>
      <c r="N87" s="3161"/>
      <c r="O87" s="3176">
        <v>-6</v>
      </c>
      <c r="P87" s="3177"/>
      <c r="Q87" s="3176">
        <v>944</v>
      </c>
      <c r="R87" s="3177"/>
      <c r="S87" s="3177"/>
      <c r="T87" s="3178">
        <v>849</v>
      </c>
      <c r="U87" s="3161"/>
      <c r="V87" s="1644"/>
      <c r="W87" s="3249">
        <v>14443</v>
      </c>
      <c r="X87" s="3161"/>
      <c r="Y87" s="1711"/>
    </row>
    <row r="88" spans="1:25" ht="12.75" customHeight="1">
      <c r="A88" s="2109"/>
      <c r="B88" s="2100"/>
      <c r="C88" s="2102"/>
      <c r="D88" s="1780" t="s">
        <v>706</v>
      </c>
      <c r="E88" s="3227">
        <v>15120</v>
      </c>
      <c r="F88" s="3161"/>
      <c r="G88" s="3161"/>
      <c r="H88" s="1682"/>
      <c r="I88" s="3176">
        <v>10842</v>
      </c>
      <c r="J88" s="3177"/>
      <c r="K88" s="3176">
        <v>-10346</v>
      </c>
      <c r="L88" s="3177"/>
      <c r="M88" s="3178">
        <v>496</v>
      </c>
      <c r="N88" s="3161"/>
      <c r="O88" s="3176">
        <v>-125</v>
      </c>
      <c r="P88" s="3177"/>
      <c r="Q88" s="3176">
        <v>786</v>
      </c>
      <c r="R88" s="3177"/>
      <c r="S88" s="3177"/>
      <c r="T88" s="3178">
        <v>1157</v>
      </c>
      <c r="U88" s="3161"/>
      <c r="V88" s="1644"/>
      <c r="W88" s="3249">
        <v>16277</v>
      </c>
      <c r="X88" s="3161"/>
      <c r="Y88" s="1711"/>
    </row>
    <row r="89" spans="1:25" ht="12.75" customHeight="1">
      <c r="A89" s="2109"/>
      <c r="B89" s="2100"/>
      <c r="C89" s="2102"/>
      <c r="D89" s="1780" t="s">
        <v>727</v>
      </c>
      <c r="E89" s="3250">
        <v>-10.092592592592593</v>
      </c>
      <c r="F89" s="3161"/>
      <c r="G89" s="3161"/>
      <c r="H89" s="1682"/>
      <c r="I89" s="3199">
        <v>15.559859804464121</v>
      </c>
      <c r="J89" s="3177"/>
      <c r="K89" s="3199">
        <v>-21.960177846510728</v>
      </c>
      <c r="L89" s="3177"/>
      <c r="M89" s="3200">
        <v>-117.94354838709677</v>
      </c>
      <c r="N89" s="3161"/>
      <c r="O89" s="3199">
        <v>95.2</v>
      </c>
      <c r="P89" s="3177"/>
      <c r="Q89" s="3199">
        <v>20.10178117048346</v>
      </c>
      <c r="R89" s="3177"/>
      <c r="S89" s="3177"/>
      <c r="T89" s="3200">
        <v>-26.62057044079516</v>
      </c>
      <c r="U89" s="3161"/>
      <c r="V89" s="1644"/>
      <c r="W89" s="3250">
        <v>-11.267432573570067</v>
      </c>
      <c r="X89" s="3161"/>
      <c r="Y89" s="1711"/>
    </row>
    <row r="90" spans="1:25" ht="12.75" customHeight="1">
      <c r="A90" s="2109"/>
      <c r="B90" s="2100"/>
      <c r="C90" s="2091" t="s">
        <v>717</v>
      </c>
      <c r="D90" s="1780" t="s">
        <v>1428</v>
      </c>
      <c r="E90" s="3227">
        <v>755</v>
      </c>
      <c r="F90" s="3161"/>
      <c r="G90" s="3161"/>
      <c r="H90" s="1682"/>
      <c r="I90" s="3176">
        <v>16</v>
      </c>
      <c r="J90" s="3177"/>
      <c r="K90" s="3176">
        <v>-24</v>
      </c>
      <c r="L90" s="3177"/>
      <c r="M90" s="3178">
        <v>-8</v>
      </c>
      <c r="N90" s="3161"/>
      <c r="O90" s="3176">
        <v>0</v>
      </c>
      <c r="P90" s="3177"/>
      <c r="Q90" s="3176">
        <v>42</v>
      </c>
      <c r="R90" s="3177"/>
      <c r="S90" s="3177"/>
      <c r="T90" s="3178">
        <v>34</v>
      </c>
      <c r="U90" s="3161"/>
      <c r="V90" s="1644"/>
      <c r="W90" s="3249">
        <v>789</v>
      </c>
      <c r="X90" s="3161"/>
      <c r="Y90" s="1711"/>
    </row>
    <row r="91" spans="1:25" ht="12.75" customHeight="1">
      <c r="A91" s="2109"/>
      <c r="B91" s="2100"/>
      <c r="C91" s="2102"/>
      <c r="D91" s="1780" t="s">
        <v>706</v>
      </c>
      <c r="E91" s="3227">
        <v>980</v>
      </c>
      <c r="F91" s="3161"/>
      <c r="G91" s="3161"/>
      <c r="H91" s="1682"/>
      <c r="I91" s="3176">
        <v>167</v>
      </c>
      <c r="J91" s="3177"/>
      <c r="K91" s="3176">
        <v>-76</v>
      </c>
      <c r="L91" s="3177"/>
      <c r="M91" s="3178">
        <v>91</v>
      </c>
      <c r="N91" s="3161"/>
      <c r="O91" s="3176">
        <v>0</v>
      </c>
      <c r="P91" s="3177"/>
      <c r="Q91" s="3176">
        <v>45</v>
      </c>
      <c r="R91" s="3177"/>
      <c r="S91" s="3177"/>
      <c r="T91" s="3178">
        <v>136</v>
      </c>
      <c r="U91" s="3161"/>
      <c r="V91" s="1644"/>
      <c r="W91" s="3249">
        <v>1116</v>
      </c>
      <c r="X91" s="3161"/>
      <c r="Y91" s="1711"/>
    </row>
    <row r="92" spans="1:25" ht="12.75" customHeight="1">
      <c r="A92" s="2109"/>
      <c r="B92" s="2100"/>
      <c r="C92" s="2102"/>
      <c r="D92" s="1780" t="s">
        <v>727</v>
      </c>
      <c r="E92" s="3250">
        <v>-22.95918367346939</v>
      </c>
      <c r="F92" s="3161"/>
      <c r="G92" s="3161"/>
      <c r="H92" s="1682"/>
      <c r="I92" s="3199">
        <v>-90.41916167664671</v>
      </c>
      <c r="J92" s="3177"/>
      <c r="K92" s="3199">
        <v>68.42105263157895</v>
      </c>
      <c r="L92" s="3177"/>
      <c r="M92" s="3200">
        <v>-108.79120879120879</v>
      </c>
      <c r="N92" s="3161"/>
      <c r="O92" s="3199" t="s">
        <v>304</v>
      </c>
      <c r="P92" s="3177"/>
      <c r="Q92" s="3199">
        <v>-6.666666666666667</v>
      </c>
      <c r="R92" s="3177"/>
      <c r="S92" s="3177"/>
      <c r="T92" s="3200">
        <v>-75</v>
      </c>
      <c r="U92" s="3161"/>
      <c r="V92" s="1644"/>
      <c r="W92" s="3250">
        <v>-29.301075268817204</v>
      </c>
      <c r="X92" s="3161"/>
      <c r="Y92" s="1711"/>
    </row>
    <row r="93" spans="1:25" ht="12.75" customHeight="1">
      <c r="A93" s="2109"/>
      <c r="B93" s="2100"/>
      <c r="C93" s="2091" t="s">
        <v>707</v>
      </c>
      <c r="D93" s="1780" t="s">
        <v>1428</v>
      </c>
      <c r="E93" s="3227">
        <v>58</v>
      </c>
      <c r="F93" s="3161"/>
      <c r="G93" s="3161"/>
      <c r="H93" s="1682"/>
      <c r="I93" s="3176">
        <v>4</v>
      </c>
      <c r="J93" s="3177"/>
      <c r="K93" s="3176">
        <v>-8</v>
      </c>
      <c r="L93" s="3177"/>
      <c r="M93" s="3178">
        <v>-4</v>
      </c>
      <c r="N93" s="3161"/>
      <c r="O93" s="3176">
        <v>2</v>
      </c>
      <c r="P93" s="3177"/>
      <c r="Q93" s="3176">
        <v>-6</v>
      </c>
      <c r="R93" s="3177"/>
      <c r="S93" s="3177"/>
      <c r="T93" s="3178">
        <v>-8</v>
      </c>
      <c r="U93" s="3161"/>
      <c r="V93" s="1644"/>
      <c r="W93" s="3249">
        <v>50</v>
      </c>
      <c r="X93" s="3161"/>
      <c r="Y93" s="1711"/>
    </row>
    <row r="94" spans="1:25" ht="12.75" customHeight="1">
      <c r="A94" s="2109"/>
      <c r="B94" s="2100"/>
      <c r="C94" s="2102"/>
      <c r="D94" s="1780" t="s">
        <v>706</v>
      </c>
      <c r="E94" s="3227">
        <v>32</v>
      </c>
      <c r="F94" s="3161"/>
      <c r="G94" s="3161"/>
      <c r="H94" s="1682"/>
      <c r="I94" s="3176">
        <v>27</v>
      </c>
      <c r="J94" s="3177"/>
      <c r="K94" s="3176">
        <v>-2</v>
      </c>
      <c r="L94" s="3177"/>
      <c r="M94" s="3178">
        <v>25</v>
      </c>
      <c r="N94" s="3161"/>
      <c r="O94" s="3176">
        <v>0</v>
      </c>
      <c r="P94" s="3177"/>
      <c r="Q94" s="3176">
        <v>-2</v>
      </c>
      <c r="R94" s="3177"/>
      <c r="S94" s="3177"/>
      <c r="T94" s="3178">
        <v>23</v>
      </c>
      <c r="U94" s="3161"/>
      <c r="V94" s="1644"/>
      <c r="W94" s="3249">
        <v>55</v>
      </c>
      <c r="X94" s="3161"/>
      <c r="Y94" s="1711"/>
    </row>
    <row r="95" spans="1:25" ht="12.75" customHeight="1">
      <c r="A95" s="2109"/>
      <c r="B95" s="2100"/>
      <c r="C95" s="2102"/>
      <c r="D95" s="1780" t="s">
        <v>727</v>
      </c>
      <c r="E95" s="3250">
        <v>81.25</v>
      </c>
      <c r="F95" s="3161"/>
      <c r="G95" s="3161"/>
      <c r="H95" s="1682"/>
      <c r="I95" s="3199">
        <v>-85.18518518518519</v>
      </c>
      <c r="J95" s="3177"/>
      <c r="K95" s="3199">
        <v>-300</v>
      </c>
      <c r="L95" s="3177"/>
      <c r="M95" s="3200">
        <v>-116</v>
      </c>
      <c r="N95" s="3161"/>
      <c r="O95" s="3199" t="s">
        <v>304</v>
      </c>
      <c r="P95" s="3177"/>
      <c r="Q95" s="3199">
        <v>-200</v>
      </c>
      <c r="R95" s="3177"/>
      <c r="S95" s="3177"/>
      <c r="T95" s="3200">
        <v>-134.7826086956522</v>
      </c>
      <c r="U95" s="3161"/>
      <c r="V95" s="1644"/>
      <c r="W95" s="3250">
        <v>-9.090909090909092</v>
      </c>
      <c r="X95" s="3161"/>
      <c r="Y95" s="1711"/>
    </row>
    <row r="96" spans="1:25" ht="12.75" customHeight="1">
      <c r="A96" s="2109"/>
      <c r="B96" s="2100"/>
      <c r="C96" s="2102"/>
      <c r="D96" s="1780"/>
      <c r="E96" s="3251"/>
      <c r="F96" s="3182"/>
      <c r="G96" s="3182"/>
      <c r="H96" s="1699"/>
      <c r="I96" s="3192"/>
      <c r="J96" s="3177"/>
      <c r="K96" s="3192"/>
      <c r="L96" s="3177"/>
      <c r="M96" s="3193"/>
      <c r="N96" s="3161"/>
      <c r="O96" s="3192"/>
      <c r="P96" s="3177"/>
      <c r="Q96" s="3192"/>
      <c r="R96" s="3177"/>
      <c r="S96" s="3177"/>
      <c r="T96" s="3193"/>
      <c r="U96" s="3161"/>
      <c r="V96" s="1644"/>
      <c r="W96" s="3251"/>
      <c r="X96" s="3182"/>
      <c r="Y96" s="1715"/>
    </row>
    <row r="97" spans="1:25" ht="12.75" customHeight="1">
      <c r="A97" s="2109"/>
      <c r="B97" s="2106"/>
      <c r="C97" s="2107"/>
      <c r="D97" s="1782"/>
      <c r="E97" s="3193"/>
      <c r="F97" s="3161"/>
      <c r="G97" s="3161"/>
      <c r="H97" s="1655"/>
      <c r="I97" s="3252"/>
      <c r="J97" s="3189"/>
      <c r="K97" s="3188"/>
      <c r="L97" s="3189"/>
      <c r="M97" s="3190"/>
      <c r="N97" s="3191"/>
      <c r="O97" s="3188"/>
      <c r="P97" s="3189"/>
      <c r="Q97" s="3188"/>
      <c r="R97" s="3189"/>
      <c r="S97" s="3189"/>
      <c r="T97" s="3190"/>
      <c r="U97" s="3191"/>
      <c r="V97" s="1779"/>
      <c r="W97" s="3253"/>
      <c r="X97" s="3191"/>
      <c r="Y97" s="1779"/>
    </row>
    <row r="98" spans="1:25" ht="12.75" customHeight="1">
      <c r="A98" s="2109"/>
      <c r="B98" s="2100"/>
      <c r="C98" s="2091" t="s">
        <v>1385</v>
      </c>
      <c r="D98" s="1783" t="s">
        <v>1428</v>
      </c>
      <c r="E98" s="3178">
        <v>64401</v>
      </c>
      <c r="F98" s="3161"/>
      <c r="G98" s="3161"/>
      <c r="H98" s="1655"/>
      <c r="I98" s="3254">
        <v>16589</v>
      </c>
      <c r="J98" s="3177"/>
      <c r="K98" s="3176">
        <v>-17425</v>
      </c>
      <c r="L98" s="3177"/>
      <c r="M98" s="3178">
        <v>-836</v>
      </c>
      <c r="N98" s="3161"/>
      <c r="O98" s="3176">
        <v>106</v>
      </c>
      <c r="P98" s="3177"/>
      <c r="Q98" s="3176">
        <v>-1392</v>
      </c>
      <c r="R98" s="3177"/>
      <c r="S98" s="3177"/>
      <c r="T98" s="3178">
        <v>-2122</v>
      </c>
      <c r="U98" s="3161"/>
      <c r="V98" s="1711"/>
      <c r="W98" s="3249">
        <v>62279</v>
      </c>
      <c r="X98" s="3161"/>
      <c r="Y98" s="1711"/>
    </row>
    <row r="99" spans="1:25" ht="12.75" customHeight="1">
      <c r="A99" s="2109"/>
      <c r="B99" s="2100"/>
      <c r="C99" s="2102"/>
      <c r="D99" s="1783" t="s">
        <v>706</v>
      </c>
      <c r="E99" s="3178">
        <v>66039</v>
      </c>
      <c r="F99" s="3161"/>
      <c r="G99" s="3161"/>
      <c r="H99" s="1655"/>
      <c r="I99" s="3254">
        <v>14969</v>
      </c>
      <c r="J99" s="3177"/>
      <c r="K99" s="3176">
        <v>-12992</v>
      </c>
      <c r="L99" s="3177"/>
      <c r="M99" s="3178">
        <v>1977</v>
      </c>
      <c r="N99" s="3161"/>
      <c r="O99" s="3176">
        <v>-248</v>
      </c>
      <c r="P99" s="3177"/>
      <c r="Q99" s="3176">
        <v>901</v>
      </c>
      <c r="R99" s="3177"/>
      <c r="S99" s="3177"/>
      <c r="T99" s="3178">
        <v>2630</v>
      </c>
      <c r="U99" s="3161"/>
      <c r="V99" s="1711"/>
      <c r="W99" s="3249">
        <v>68669</v>
      </c>
      <c r="X99" s="3161"/>
      <c r="Y99" s="1711"/>
    </row>
    <row r="100" spans="1:25" ht="12.75">
      <c r="A100" s="2109"/>
      <c r="B100" s="2100"/>
      <c r="C100" s="2102"/>
      <c r="D100" s="1783" t="s">
        <v>727</v>
      </c>
      <c r="E100" s="3200">
        <v>-2.4803525189660656</v>
      </c>
      <c r="F100" s="3161"/>
      <c r="G100" s="3161"/>
      <c r="H100" s="1655"/>
      <c r="I100" s="3257">
        <v>10.822366223528626</v>
      </c>
      <c r="J100" s="3177"/>
      <c r="K100" s="3199">
        <v>-34.120997536945815</v>
      </c>
      <c r="L100" s="3177"/>
      <c r="M100" s="3200">
        <v>-142.28629236216491</v>
      </c>
      <c r="N100" s="3161"/>
      <c r="O100" s="3199">
        <v>142.74193548387098</v>
      </c>
      <c r="P100" s="3177"/>
      <c r="Q100" s="3199">
        <v>-254.4950055493896</v>
      </c>
      <c r="R100" s="3177"/>
      <c r="S100" s="3177"/>
      <c r="T100" s="3200">
        <v>-180.68441064638782</v>
      </c>
      <c r="U100" s="3161"/>
      <c r="V100" s="1711"/>
      <c r="W100" s="3250">
        <v>-9.305509036100714</v>
      </c>
      <c r="X100" s="3161"/>
      <c r="Y100" s="1711"/>
    </row>
    <row r="101" spans="1:25" ht="12.75">
      <c r="A101" s="2109"/>
      <c r="B101" s="2103"/>
      <c r="C101" s="2104"/>
      <c r="D101" s="1784"/>
      <c r="E101" s="3195"/>
      <c r="F101" s="3182"/>
      <c r="G101" s="3182"/>
      <c r="H101" s="1733"/>
      <c r="I101" s="3258"/>
      <c r="J101" s="3180"/>
      <c r="K101" s="3194"/>
      <c r="L101" s="3180"/>
      <c r="M101" s="3195"/>
      <c r="N101" s="3182"/>
      <c r="O101" s="3194"/>
      <c r="P101" s="3180"/>
      <c r="Q101" s="3194"/>
      <c r="R101" s="3180"/>
      <c r="S101" s="3180"/>
      <c r="T101" s="3195"/>
      <c r="U101" s="3182"/>
      <c r="V101" s="1715"/>
      <c r="W101" s="3251"/>
      <c r="X101" s="3182"/>
      <c r="Y101" s="1715"/>
    </row>
    <row r="102" spans="1:3" ht="12.75">
      <c r="A102" s="2109"/>
      <c r="B102" s="2109"/>
      <c r="C102" s="2109"/>
    </row>
    <row r="103" spans="1:3" ht="12.75">
      <c r="A103" s="2109"/>
      <c r="B103" s="2109"/>
      <c r="C103" s="2109"/>
    </row>
    <row r="104" spans="1:3" ht="12.75">
      <c r="A104" s="2109"/>
      <c r="B104" s="2109"/>
      <c r="C104" s="2109"/>
    </row>
    <row r="105" spans="1:3" ht="12.75">
      <c r="A105" s="2109"/>
      <c r="B105" s="2109"/>
      <c r="C105" s="2109"/>
    </row>
  </sheetData>
  <sheetProtection/>
  <mergeCells count="562">
    <mergeCell ref="W100:X100"/>
    <mergeCell ref="E101:G101"/>
    <mergeCell ref="I101:J101"/>
    <mergeCell ref="K101:L101"/>
    <mergeCell ref="M101:N101"/>
    <mergeCell ref="O101:P101"/>
    <mergeCell ref="Q101:S101"/>
    <mergeCell ref="T101:U101"/>
    <mergeCell ref="W101:X101"/>
    <mergeCell ref="B78:Y78"/>
    <mergeCell ref="C82:D82"/>
    <mergeCell ref="C83:D83"/>
    <mergeCell ref="E100:G100"/>
    <mergeCell ref="I100:J100"/>
    <mergeCell ref="K100:L100"/>
    <mergeCell ref="M100:N100"/>
    <mergeCell ref="O100:P100"/>
    <mergeCell ref="Q100:S100"/>
    <mergeCell ref="T100:U100"/>
    <mergeCell ref="U76:W76"/>
    <mergeCell ref="C77:E77"/>
    <mergeCell ref="G77:I77"/>
    <mergeCell ref="L77:M77"/>
    <mergeCell ref="P77:Q77"/>
    <mergeCell ref="U77:W77"/>
    <mergeCell ref="C76:E76"/>
    <mergeCell ref="G76:I76"/>
    <mergeCell ref="L76:M76"/>
    <mergeCell ref="P76:Q76"/>
    <mergeCell ref="T98:U98"/>
    <mergeCell ref="W98:X98"/>
    <mergeCell ref="E99:G99"/>
    <mergeCell ref="I99:J99"/>
    <mergeCell ref="K99:L99"/>
    <mergeCell ref="M99:N99"/>
    <mergeCell ref="O99:P99"/>
    <mergeCell ref="Q99:S99"/>
    <mergeCell ref="T99:U99"/>
    <mergeCell ref="W99:X99"/>
    <mergeCell ref="E98:G98"/>
    <mergeCell ref="I98:J98"/>
    <mergeCell ref="K98:L98"/>
    <mergeCell ref="M98:N98"/>
    <mergeCell ref="O98:P98"/>
    <mergeCell ref="Q98:S98"/>
    <mergeCell ref="T96:U96"/>
    <mergeCell ref="W96:X96"/>
    <mergeCell ref="E97:G97"/>
    <mergeCell ref="I97:J97"/>
    <mergeCell ref="K97:L97"/>
    <mergeCell ref="M97:N97"/>
    <mergeCell ref="O97:P97"/>
    <mergeCell ref="Q97:S97"/>
    <mergeCell ref="T97:U97"/>
    <mergeCell ref="W97:X97"/>
    <mergeCell ref="E96:G96"/>
    <mergeCell ref="I96:J96"/>
    <mergeCell ref="K96:L96"/>
    <mergeCell ref="M96:N96"/>
    <mergeCell ref="O96:P96"/>
    <mergeCell ref="Q96:S96"/>
    <mergeCell ref="T94:U94"/>
    <mergeCell ref="W94:X94"/>
    <mergeCell ref="E95:G95"/>
    <mergeCell ref="I95:J95"/>
    <mergeCell ref="K95:L95"/>
    <mergeCell ref="M95:N95"/>
    <mergeCell ref="O95:P95"/>
    <mergeCell ref="Q95:S95"/>
    <mergeCell ref="T95:U95"/>
    <mergeCell ref="W95:X95"/>
    <mergeCell ref="E94:G94"/>
    <mergeCell ref="I94:J94"/>
    <mergeCell ref="K94:L94"/>
    <mergeCell ref="M94:N94"/>
    <mergeCell ref="O94:P94"/>
    <mergeCell ref="Q94:S94"/>
    <mergeCell ref="T92:U92"/>
    <mergeCell ref="W92:X92"/>
    <mergeCell ref="E93:G93"/>
    <mergeCell ref="I93:J93"/>
    <mergeCell ref="K93:L93"/>
    <mergeCell ref="M93:N93"/>
    <mergeCell ref="O93:P93"/>
    <mergeCell ref="Q93:S93"/>
    <mergeCell ref="T93:U93"/>
    <mergeCell ref="W93:X93"/>
    <mergeCell ref="E92:G92"/>
    <mergeCell ref="I92:J92"/>
    <mergeCell ref="K92:L92"/>
    <mergeCell ref="M92:N92"/>
    <mergeCell ref="O92:P92"/>
    <mergeCell ref="Q92:S92"/>
    <mergeCell ref="W90:X90"/>
    <mergeCell ref="E91:G91"/>
    <mergeCell ref="I91:J91"/>
    <mergeCell ref="K91:L91"/>
    <mergeCell ref="M91:N91"/>
    <mergeCell ref="O91:P91"/>
    <mergeCell ref="Q91:S91"/>
    <mergeCell ref="T91:U91"/>
    <mergeCell ref="W91:X91"/>
    <mergeCell ref="Q89:S89"/>
    <mergeCell ref="T89:U89"/>
    <mergeCell ref="W89:X89"/>
    <mergeCell ref="E90:G90"/>
    <mergeCell ref="I90:J90"/>
    <mergeCell ref="K90:L90"/>
    <mergeCell ref="M90:N90"/>
    <mergeCell ref="O90:P90"/>
    <mergeCell ref="Q90:S90"/>
    <mergeCell ref="T90:U90"/>
    <mergeCell ref="T87:U87"/>
    <mergeCell ref="W87:X87"/>
    <mergeCell ref="Q88:S88"/>
    <mergeCell ref="T88:U88"/>
    <mergeCell ref="W88:X88"/>
    <mergeCell ref="E89:G89"/>
    <mergeCell ref="I89:J89"/>
    <mergeCell ref="K89:L89"/>
    <mergeCell ref="M89:N89"/>
    <mergeCell ref="O89:P89"/>
    <mergeCell ref="E87:G87"/>
    <mergeCell ref="I87:J87"/>
    <mergeCell ref="K87:L87"/>
    <mergeCell ref="M87:N87"/>
    <mergeCell ref="O87:P87"/>
    <mergeCell ref="Q87:S87"/>
    <mergeCell ref="T85:U85"/>
    <mergeCell ref="W85:X85"/>
    <mergeCell ref="E86:G86"/>
    <mergeCell ref="I86:J86"/>
    <mergeCell ref="K86:L86"/>
    <mergeCell ref="M86:N86"/>
    <mergeCell ref="O86:P86"/>
    <mergeCell ref="Q86:S86"/>
    <mergeCell ref="T86:U86"/>
    <mergeCell ref="W86:X86"/>
    <mergeCell ref="E85:G85"/>
    <mergeCell ref="I85:J85"/>
    <mergeCell ref="K85:L85"/>
    <mergeCell ref="M85:N85"/>
    <mergeCell ref="O85:P85"/>
    <mergeCell ref="Q85:S85"/>
    <mergeCell ref="T83:U83"/>
    <mergeCell ref="W83:X83"/>
    <mergeCell ref="E84:G84"/>
    <mergeCell ref="I84:J84"/>
    <mergeCell ref="K84:L84"/>
    <mergeCell ref="M84:N84"/>
    <mergeCell ref="O84:P84"/>
    <mergeCell ref="Q84:S84"/>
    <mergeCell ref="T84:U84"/>
    <mergeCell ref="W84:X84"/>
    <mergeCell ref="Q82:S82"/>
    <mergeCell ref="T82:U82"/>
    <mergeCell ref="W82:X82"/>
    <mergeCell ref="M81:N81"/>
    <mergeCell ref="E83:G83"/>
    <mergeCell ref="I83:J83"/>
    <mergeCell ref="K83:L83"/>
    <mergeCell ref="M83:N83"/>
    <mergeCell ref="O83:P83"/>
    <mergeCell ref="Q83:S83"/>
    <mergeCell ref="C81:D81"/>
    <mergeCell ref="E81:G81"/>
    <mergeCell ref="I81:J81"/>
    <mergeCell ref="K81:L81"/>
    <mergeCell ref="W81:X81"/>
    <mergeCell ref="E82:G82"/>
    <mergeCell ref="I82:J82"/>
    <mergeCell ref="K82:L82"/>
    <mergeCell ref="M82:N82"/>
    <mergeCell ref="O82:P82"/>
    <mergeCell ref="Q80:S80"/>
    <mergeCell ref="T80:U80"/>
    <mergeCell ref="W80:X80"/>
    <mergeCell ref="O81:P81"/>
    <mergeCell ref="Q81:S81"/>
    <mergeCell ref="T81:U81"/>
    <mergeCell ref="O79:P79"/>
    <mergeCell ref="Q79:S79"/>
    <mergeCell ref="T79:U79"/>
    <mergeCell ref="W79:X79"/>
    <mergeCell ref="C80:D80"/>
    <mergeCell ref="E80:G80"/>
    <mergeCell ref="I80:J80"/>
    <mergeCell ref="K80:L80"/>
    <mergeCell ref="M80:N80"/>
    <mergeCell ref="O80:P80"/>
    <mergeCell ref="U75:W75"/>
    <mergeCell ref="C75:E75"/>
    <mergeCell ref="G75:I75"/>
    <mergeCell ref="L75:M75"/>
    <mergeCell ref="P75:Q75"/>
    <mergeCell ref="C79:D79"/>
    <mergeCell ref="E79:G79"/>
    <mergeCell ref="I79:J79"/>
    <mergeCell ref="K79:L79"/>
    <mergeCell ref="M79:N79"/>
    <mergeCell ref="U73:W73"/>
    <mergeCell ref="C74:E74"/>
    <mergeCell ref="G74:I74"/>
    <mergeCell ref="L74:M74"/>
    <mergeCell ref="P74:Q74"/>
    <mergeCell ref="U74:W74"/>
    <mergeCell ref="C73:E73"/>
    <mergeCell ref="G73:I73"/>
    <mergeCell ref="L73:M73"/>
    <mergeCell ref="P73:Q73"/>
    <mergeCell ref="U71:W71"/>
    <mergeCell ref="C72:E72"/>
    <mergeCell ref="G72:I72"/>
    <mergeCell ref="L72:M72"/>
    <mergeCell ref="P72:Q72"/>
    <mergeCell ref="U72:W72"/>
    <mergeCell ref="C71:E71"/>
    <mergeCell ref="G71:I71"/>
    <mergeCell ref="L71:M71"/>
    <mergeCell ref="P71:Q71"/>
    <mergeCell ref="U69:W69"/>
    <mergeCell ref="C70:E70"/>
    <mergeCell ref="G70:I70"/>
    <mergeCell ref="L70:M70"/>
    <mergeCell ref="P70:Q70"/>
    <mergeCell ref="U70:W70"/>
    <mergeCell ref="C69:E69"/>
    <mergeCell ref="G69:I69"/>
    <mergeCell ref="L69:M69"/>
    <mergeCell ref="P69:Q69"/>
    <mergeCell ref="U67:W67"/>
    <mergeCell ref="C68:E68"/>
    <mergeCell ref="G68:I68"/>
    <mergeCell ref="L68:M68"/>
    <mergeCell ref="P68:Q68"/>
    <mergeCell ref="U68:W68"/>
    <mergeCell ref="C67:E67"/>
    <mergeCell ref="G67:I67"/>
    <mergeCell ref="L67:M67"/>
    <mergeCell ref="P67:Q67"/>
    <mergeCell ref="U65:W65"/>
    <mergeCell ref="C66:E66"/>
    <mergeCell ref="G66:I66"/>
    <mergeCell ref="L66:M66"/>
    <mergeCell ref="P66:Q66"/>
    <mergeCell ref="U66:W66"/>
    <mergeCell ref="C65:E65"/>
    <mergeCell ref="G65:I65"/>
    <mergeCell ref="L65:M65"/>
    <mergeCell ref="P65:Q65"/>
    <mergeCell ref="U63:W63"/>
    <mergeCell ref="C64:E64"/>
    <mergeCell ref="G64:I64"/>
    <mergeCell ref="L64:M64"/>
    <mergeCell ref="P64:Q64"/>
    <mergeCell ref="U64:W64"/>
    <mergeCell ref="C63:E63"/>
    <mergeCell ref="G63:I63"/>
    <mergeCell ref="L63:M63"/>
    <mergeCell ref="P63:Q63"/>
    <mergeCell ref="U61:W61"/>
    <mergeCell ref="C62:E62"/>
    <mergeCell ref="G62:I62"/>
    <mergeCell ref="L62:M62"/>
    <mergeCell ref="P62:Q62"/>
    <mergeCell ref="U62:W62"/>
    <mergeCell ref="C61:E61"/>
    <mergeCell ref="G61:I61"/>
    <mergeCell ref="L61:M61"/>
    <mergeCell ref="P61:Q61"/>
    <mergeCell ref="U59:W59"/>
    <mergeCell ref="C60:E60"/>
    <mergeCell ref="G60:I60"/>
    <mergeCell ref="L60:M60"/>
    <mergeCell ref="P60:Q60"/>
    <mergeCell ref="U60:W60"/>
    <mergeCell ref="C59:E59"/>
    <mergeCell ref="G59:I59"/>
    <mergeCell ref="L59:M59"/>
    <mergeCell ref="P59:Q59"/>
    <mergeCell ref="U57:W57"/>
    <mergeCell ref="C58:E58"/>
    <mergeCell ref="G58:I58"/>
    <mergeCell ref="L58:M58"/>
    <mergeCell ref="P58:Q58"/>
    <mergeCell ref="U58:W58"/>
    <mergeCell ref="C57:E57"/>
    <mergeCell ref="G57:I57"/>
    <mergeCell ref="L57:M57"/>
    <mergeCell ref="P57:Q57"/>
    <mergeCell ref="C55:E55"/>
    <mergeCell ref="G55:I55"/>
    <mergeCell ref="P55:Q55"/>
    <mergeCell ref="U55:W55"/>
    <mergeCell ref="L55:M55"/>
    <mergeCell ref="C56:E56"/>
    <mergeCell ref="G56:I56"/>
    <mergeCell ref="P56:Q56"/>
    <mergeCell ref="U56:W56"/>
    <mergeCell ref="L56:M56"/>
    <mergeCell ref="C54:E54"/>
    <mergeCell ref="G54:I54"/>
    <mergeCell ref="L54:M54"/>
    <mergeCell ref="P54:Q54"/>
    <mergeCell ref="U54:W54"/>
    <mergeCell ref="C53:E53"/>
    <mergeCell ref="G53:I53"/>
    <mergeCell ref="L53:M53"/>
    <mergeCell ref="P53:Q53"/>
    <mergeCell ref="C52:E52"/>
    <mergeCell ref="G52:I52"/>
    <mergeCell ref="P52:Q52"/>
    <mergeCell ref="U52:W52"/>
    <mergeCell ref="L52:M52"/>
    <mergeCell ref="U53:W53"/>
    <mergeCell ref="C50:E50"/>
    <mergeCell ref="G50:I50"/>
    <mergeCell ref="P50:Q50"/>
    <mergeCell ref="U50:W50"/>
    <mergeCell ref="L50:M50"/>
    <mergeCell ref="C51:E51"/>
    <mergeCell ref="G51:I51"/>
    <mergeCell ref="P51:Q51"/>
    <mergeCell ref="U51:W51"/>
    <mergeCell ref="L51:M51"/>
    <mergeCell ref="U48:W48"/>
    <mergeCell ref="C49:E49"/>
    <mergeCell ref="G49:I49"/>
    <mergeCell ref="L49:M49"/>
    <mergeCell ref="P49:Q49"/>
    <mergeCell ref="U49:W49"/>
    <mergeCell ref="C48:E48"/>
    <mergeCell ref="G48:I48"/>
    <mergeCell ref="L48:M48"/>
    <mergeCell ref="P48:Q48"/>
    <mergeCell ref="C47:E47"/>
    <mergeCell ref="G47:I47"/>
    <mergeCell ref="L47:M47"/>
    <mergeCell ref="P47:Q47"/>
    <mergeCell ref="U47:W47"/>
    <mergeCell ref="C46:E46"/>
    <mergeCell ref="G46:I46"/>
    <mergeCell ref="L46:M46"/>
    <mergeCell ref="P46:Q46"/>
    <mergeCell ref="C45:E45"/>
    <mergeCell ref="G45:I45"/>
    <mergeCell ref="P45:Q45"/>
    <mergeCell ref="U45:W45"/>
    <mergeCell ref="L45:M45"/>
    <mergeCell ref="U46:W46"/>
    <mergeCell ref="U43:W43"/>
    <mergeCell ref="C44:E44"/>
    <mergeCell ref="G44:I44"/>
    <mergeCell ref="L44:M44"/>
    <mergeCell ref="P44:Q44"/>
    <mergeCell ref="U44:W44"/>
    <mergeCell ref="C43:E43"/>
    <mergeCell ref="G43:I43"/>
    <mergeCell ref="L43:M43"/>
    <mergeCell ref="P43:Q43"/>
    <mergeCell ref="U41:W41"/>
    <mergeCell ref="C42:E42"/>
    <mergeCell ref="G42:I42"/>
    <mergeCell ref="P42:Q42"/>
    <mergeCell ref="U42:W42"/>
    <mergeCell ref="C41:E41"/>
    <mergeCell ref="G41:I41"/>
    <mergeCell ref="L41:M41"/>
    <mergeCell ref="P41:Q41"/>
    <mergeCell ref="L42:M42"/>
    <mergeCell ref="U39:W39"/>
    <mergeCell ref="C40:E40"/>
    <mergeCell ref="G40:I40"/>
    <mergeCell ref="L40:M40"/>
    <mergeCell ref="P40:Q40"/>
    <mergeCell ref="U40:W40"/>
    <mergeCell ref="C39:E39"/>
    <mergeCell ref="G39:I39"/>
    <mergeCell ref="L39:M39"/>
    <mergeCell ref="P39:Q39"/>
    <mergeCell ref="U37:W37"/>
    <mergeCell ref="C38:E38"/>
    <mergeCell ref="G38:I38"/>
    <mergeCell ref="L38:M38"/>
    <mergeCell ref="P38:Q38"/>
    <mergeCell ref="U38:W38"/>
    <mergeCell ref="C37:E37"/>
    <mergeCell ref="G37:I37"/>
    <mergeCell ref="L37:M37"/>
    <mergeCell ref="P37:Q37"/>
    <mergeCell ref="U35:W35"/>
    <mergeCell ref="C36:E36"/>
    <mergeCell ref="G36:I36"/>
    <mergeCell ref="L36:M36"/>
    <mergeCell ref="P36:Q36"/>
    <mergeCell ref="U36:W36"/>
    <mergeCell ref="C35:E35"/>
    <mergeCell ref="G35:I35"/>
    <mergeCell ref="L35:M35"/>
    <mergeCell ref="P35:Q35"/>
    <mergeCell ref="C33:E33"/>
    <mergeCell ref="G33:I33"/>
    <mergeCell ref="P33:Q33"/>
    <mergeCell ref="U33:W33"/>
    <mergeCell ref="L33:M33"/>
    <mergeCell ref="C34:E34"/>
    <mergeCell ref="G34:I34"/>
    <mergeCell ref="P34:Q34"/>
    <mergeCell ref="U34:W34"/>
    <mergeCell ref="L34:M34"/>
    <mergeCell ref="U31:W31"/>
    <mergeCell ref="C32:E32"/>
    <mergeCell ref="G32:I32"/>
    <mergeCell ref="P32:Q32"/>
    <mergeCell ref="U32:W32"/>
    <mergeCell ref="C31:E31"/>
    <mergeCell ref="G31:I31"/>
    <mergeCell ref="L31:M31"/>
    <mergeCell ref="P31:Q31"/>
    <mergeCell ref="L32:M32"/>
    <mergeCell ref="U29:W29"/>
    <mergeCell ref="C30:E30"/>
    <mergeCell ref="G30:I30"/>
    <mergeCell ref="L30:M30"/>
    <mergeCell ref="P30:Q30"/>
    <mergeCell ref="U30:W30"/>
    <mergeCell ref="C29:E29"/>
    <mergeCell ref="G29:I29"/>
    <mergeCell ref="L29:M29"/>
    <mergeCell ref="P29:Q29"/>
    <mergeCell ref="U27:W27"/>
    <mergeCell ref="C28:E28"/>
    <mergeCell ref="G28:I28"/>
    <mergeCell ref="L28:M28"/>
    <mergeCell ref="P28:Q28"/>
    <mergeCell ref="U28:W28"/>
    <mergeCell ref="C27:E27"/>
    <mergeCell ref="G27:I27"/>
    <mergeCell ref="L27:M27"/>
    <mergeCell ref="P27:Q27"/>
    <mergeCell ref="U25:W25"/>
    <mergeCell ref="C26:E26"/>
    <mergeCell ref="G26:I26"/>
    <mergeCell ref="P26:Q26"/>
    <mergeCell ref="U26:W26"/>
    <mergeCell ref="C25:E25"/>
    <mergeCell ref="G25:I25"/>
    <mergeCell ref="L25:M25"/>
    <mergeCell ref="P25:Q25"/>
    <mergeCell ref="L26:M26"/>
    <mergeCell ref="U23:W23"/>
    <mergeCell ref="C24:E24"/>
    <mergeCell ref="G24:I24"/>
    <mergeCell ref="L24:M24"/>
    <mergeCell ref="P24:Q24"/>
    <mergeCell ref="U24:W24"/>
    <mergeCell ref="C23:E23"/>
    <mergeCell ref="G23:I23"/>
    <mergeCell ref="L23:M23"/>
    <mergeCell ref="P23:Q23"/>
    <mergeCell ref="U21:W21"/>
    <mergeCell ref="C22:E22"/>
    <mergeCell ref="G22:I22"/>
    <mergeCell ref="L22:M22"/>
    <mergeCell ref="P22:Q22"/>
    <mergeCell ref="U22:W22"/>
    <mergeCell ref="C21:E21"/>
    <mergeCell ref="G21:I21"/>
    <mergeCell ref="L21:M21"/>
    <mergeCell ref="P21:Q21"/>
    <mergeCell ref="U19:W19"/>
    <mergeCell ref="C20:E20"/>
    <mergeCell ref="G20:I20"/>
    <mergeCell ref="L20:M20"/>
    <mergeCell ref="P20:Q20"/>
    <mergeCell ref="U20:W20"/>
    <mergeCell ref="C19:E19"/>
    <mergeCell ref="G19:I19"/>
    <mergeCell ref="L19:M19"/>
    <mergeCell ref="P19:Q19"/>
    <mergeCell ref="C17:E17"/>
    <mergeCell ref="G17:I17"/>
    <mergeCell ref="P17:Q17"/>
    <mergeCell ref="U17:W17"/>
    <mergeCell ref="L17:M17"/>
    <mergeCell ref="C18:E18"/>
    <mergeCell ref="G18:I18"/>
    <mergeCell ref="P18:Q18"/>
    <mergeCell ref="U18:W18"/>
    <mergeCell ref="L18:M18"/>
    <mergeCell ref="U15:W15"/>
    <mergeCell ref="C16:E16"/>
    <mergeCell ref="G16:I16"/>
    <mergeCell ref="L16:M16"/>
    <mergeCell ref="P16:Q16"/>
    <mergeCell ref="U16:W16"/>
    <mergeCell ref="C15:E15"/>
    <mergeCell ref="G15:I15"/>
    <mergeCell ref="L15:M15"/>
    <mergeCell ref="P15:Q15"/>
    <mergeCell ref="U13:W13"/>
    <mergeCell ref="C14:E14"/>
    <mergeCell ref="G14:I14"/>
    <mergeCell ref="L14:M14"/>
    <mergeCell ref="P14:Q14"/>
    <mergeCell ref="U14:W14"/>
    <mergeCell ref="C13:E13"/>
    <mergeCell ref="G13:I13"/>
    <mergeCell ref="L13:M13"/>
    <mergeCell ref="P13:Q13"/>
    <mergeCell ref="C11:E11"/>
    <mergeCell ref="G11:I11"/>
    <mergeCell ref="P11:Q11"/>
    <mergeCell ref="U11:W11"/>
    <mergeCell ref="L11:M11"/>
    <mergeCell ref="C12:E12"/>
    <mergeCell ref="G12:I12"/>
    <mergeCell ref="P12:Q12"/>
    <mergeCell ref="U12:W12"/>
    <mergeCell ref="L12:M12"/>
    <mergeCell ref="G9:I9"/>
    <mergeCell ref="P9:Q9"/>
    <mergeCell ref="U9:W9"/>
    <mergeCell ref="C10:E10"/>
    <mergeCell ref="G10:I10"/>
    <mergeCell ref="P10:Q10"/>
    <mergeCell ref="U10:W10"/>
    <mergeCell ref="L9:M9"/>
    <mergeCell ref="L10:M10"/>
    <mergeCell ref="U7:W7"/>
    <mergeCell ref="C8:E8"/>
    <mergeCell ref="G8:I8"/>
    <mergeCell ref="L8:M8"/>
    <mergeCell ref="P8:Q8"/>
    <mergeCell ref="U8:W8"/>
    <mergeCell ref="C7:E7"/>
    <mergeCell ref="G7:I7"/>
    <mergeCell ref="L7:M7"/>
    <mergeCell ref="P7:Q7"/>
    <mergeCell ref="U5:W5"/>
    <mergeCell ref="C6:E6"/>
    <mergeCell ref="G6:I6"/>
    <mergeCell ref="L6:M6"/>
    <mergeCell ref="P6:Q6"/>
    <mergeCell ref="U6:W6"/>
    <mergeCell ref="B2:Y2"/>
    <mergeCell ref="B3:Y3"/>
    <mergeCell ref="C4:E4"/>
    <mergeCell ref="G4:I4"/>
    <mergeCell ref="L4:M4"/>
    <mergeCell ref="P4:Q4"/>
    <mergeCell ref="T4:Y4"/>
    <mergeCell ref="O88:P88"/>
    <mergeCell ref="C5:E5"/>
    <mergeCell ref="G5:I5"/>
    <mergeCell ref="L5:M5"/>
    <mergeCell ref="P5:Q5"/>
    <mergeCell ref="E88:G88"/>
    <mergeCell ref="I88:J88"/>
    <mergeCell ref="K88:L88"/>
    <mergeCell ref="M88:N88"/>
    <mergeCell ref="C9:E9"/>
  </mergeCells>
  <printOptions/>
  <pageMargins left="0.5905511811023623" right="0.5905511811023623" top="0.5905511811023623" bottom="0.5905511811023623" header="0.5905511811023623" footer="0.5905511811023623"/>
  <pageSetup horizontalDpi="600" verticalDpi="600" orientation="portrait" paperSize="9" scale="57" r:id="rId1"/>
  <headerFooter alignWithMargins="0">
    <oddFooter>&amp;R&amp;P</oddFooter>
  </headerFooter>
</worksheet>
</file>

<file path=xl/worksheets/sheet47.xml><?xml version="1.0" encoding="utf-8"?>
<worksheet xmlns="http://schemas.openxmlformats.org/spreadsheetml/2006/main" xmlns:r="http://schemas.openxmlformats.org/officeDocument/2006/relationships">
  <dimension ref="A1:X105"/>
  <sheetViews>
    <sheetView tabSelected="1" view="pageBreakPreview" zoomScale="75" zoomScaleNormal="75" zoomScaleSheetLayoutView="75" zoomScalePageLayoutView="0" workbookViewId="0" topLeftCell="A50">
      <selection activeCell="A84" sqref="A84"/>
    </sheetView>
  </sheetViews>
  <sheetFormatPr defaultColWidth="8.75390625" defaultRowHeight="14.25"/>
  <cols>
    <col min="1" max="1" width="2.25390625" style="1598" customWidth="1"/>
    <col min="2" max="2" width="34.625" style="1598" customWidth="1"/>
    <col min="3" max="3" width="8.25390625" style="1598" customWidth="1"/>
    <col min="4" max="4" width="2.25390625" style="1598" customWidth="1"/>
    <col min="5" max="5" width="8.25390625" style="1598" customWidth="1"/>
    <col min="6" max="7" width="2.25390625" style="1598" customWidth="1"/>
    <col min="8" max="8" width="5.25390625" style="1598" customWidth="1"/>
    <col min="9" max="10" width="8.25390625" style="1598" customWidth="1"/>
    <col min="11" max="11" width="7.125" style="1598" customWidth="1"/>
    <col min="12" max="12" width="4.25390625" style="1598" customWidth="1"/>
    <col min="13" max="14" width="8.25390625" style="1598" customWidth="1"/>
    <col min="15" max="15" width="7.25390625" style="1598" customWidth="1"/>
    <col min="16" max="16" width="2.375" style="1598" customWidth="1"/>
    <col min="17" max="17" width="8.25390625" style="1598" customWidth="1"/>
    <col min="18" max="18" width="2.25390625" style="1598" customWidth="1"/>
    <col min="19" max="19" width="9.25390625" style="1598" customWidth="1"/>
    <col min="20" max="20" width="3.375" style="1598" customWidth="1"/>
    <col min="21" max="21" width="2.25390625" style="1598" customWidth="1"/>
    <col min="22" max="22" width="4.25390625" style="1598" customWidth="1"/>
    <col min="23" max="23" width="7.875" style="1598" customWidth="1"/>
    <col min="24" max="24" width="2.25390625" style="1598" customWidth="1"/>
    <col min="25" max="16384" width="8.75390625" style="1598" customWidth="1"/>
  </cols>
  <sheetData>
    <row r="1" spans="1:24" ht="15.75" customHeight="1">
      <c r="A1" s="2077" t="s">
        <v>1571</v>
      </c>
      <c r="B1" s="2099"/>
      <c r="C1" s="2099"/>
      <c r="D1" s="1993"/>
      <c r="E1" s="1993"/>
      <c r="F1" s="1993"/>
      <c r="G1" s="1993"/>
      <c r="H1" s="1993"/>
      <c r="I1" s="1993"/>
      <c r="J1" s="1993"/>
      <c r="K1" s="1993"/>
      <c r="L1" s="1993"/>
      <c r="M1" s="1993"/>
      <c r="N1" s="1993"/>
      <c r="O1" s="1993"/>
      <c r="P1" s="1993"/>
      <c r="Q1" s="135"/>
      <c r="R1" s="135"/>
      <c r="S1" s="135"/>
      <c r="T1" s="135"/>
      <c r="U1" s="135"/>
      <c r="V1" s="135"/>
      <c r="W1" s="135"/>
      <c r="X1" s="1991" t="s">
        <v>396</v>
      </c>
    </row>
    <row r="2" spans="1:24" ht="15" customHeight="1">
      <c r="A2" s="3155" t="s">
        <v>45</v>
      </c>
      <c r="B2" s="3156"/>
      <c r="C2" s="3156"/>
      <c r="D2" s="3157"/>
      <c r="E2" s="3157"/>
      <c r="F2" s="3157"/>
      <c r="G2" s="3157"/>
      <c r="H2" s="3157"/>
      <c r="I2" s="3157"/>
      <c r="J2" s="3157"/>
      <c r="K2" s="3157"/>
      <c r="L2" s="3157"/>
      <c r="M2" s="3157"/>
      <c r="N2" s="3157"/>
      <c r="O2" s="3157"/>
      <c r="P2" s="3157"/>
      <c r="Q2" s="3157"/>
      <c r="R2" s="3157"/>
      <c r="S2" s="3157"/>
      <c r="T2" s="3157"/>
      <c r="U2" s="3157"/>
      <c r="V2" s="3157"/>
      <c r="W2" s="3157"/>
      <c r="X2" s="3158"/>
    </row>
    <row r="3" spans="1:24" ht="14.25" customHeight="1">
      <c r="A3" s="3229" t="s">
        <v>730</v>
      </c>
      <c r="B3" s="3230"/>
      <c r="C3" s="3230"/>
      <c r="D3" s="3170"/>
      <c r="E3" s="3170"/>
      <c r="F3" s="3170"/>
      <c r="G3" s="3170"/>
      <c r="H3" s="3170"/>
      <c r="I3" s="3170"/>
      <c r="J3" s="3170"/>
      <c r="K3" s="3170"/>
      <c r="L3" s="3170"/>
      <c r="M3" s="3170"/>
      <c r="N3" s="3170"/>
      <c r="O3" s="3170"/>
      <c r="P3" s="3170"/>
      <c r="Q3" s="3170"/>
      <c r="R3" s="3170"/>
      <c r="S3" s="3170"/>
      <c r="T3" s="3170"/>
      <c r="U3" s="3170"/>
      <c r="V3" s="3170"/>
      <c r="W3" s="3170"/>
      <c r="X3" s="3170"/>
    </row>
    <row r="4" spans="1:24" ht="12.75" customHeight="1">
      <c r="A4" s="2082"/>
      <c r="B4" s="3231"/>
      <c r="C4" s="3269"/>
      <c r="D4" s="3153"/>
      <c r="E4" s="1658"/>
      <c r="F4" s="3232" t="s">
        <v>721</v>
      </c>
      <c r="G4" s="3153"/>
      <c r="H4" s="3153"/>
      <c r="I4" s="1658"/>
      <c r="J4" s="1658"/>
      <c r="K4" s="3232" t="s">
        <v>722</v>
      </c>
      <c r="L4" s="3153"/>
      <c r="M4" s="1658"/>
      <c r="N4" s="1658"/>
      <c r="O4" s="3232" t="s">
        <v>556</v>
      </c>
      <c r="P4" s="3153"/>
      <c r="Q4" s="1658"/>
      <c r="R4" s="1675"/>
      <c r="S4" s="3164" t="s">
        <v>1427</v>
      </c>
      <c r="T4" s="3153"/>
      <c r="U4" s="3153"/>
      <c r="V4" s="3153"/>
      <c r="W4" s="3153"/>
      <c r="X4" s="3154"/>
    </row>
    <row r="5" spans="1:24" ht="12.75" customHeight="1">
      <c r="A5" s="2084"/>
      <c r="B5" s="3198"/>
      <c r="C5" s="3230"/>
      <c r="D5" s="3170"/>
      <c r="E5" s="1646" t="s">
        <v>1428</v>
      </c>
      <c r="F5" s="3226" t="s">
        <v>46</v>
      </c>
      <c r="G5" s="3161"/>
      <c r="H5" s="3161"/>
      <c r="I5" s="1646" t="s">
        <v>727</v>
      </c>
      <c r="J5" s="1646" t="s">
        <v>1428</v>
      </c>
      <c r="K5" s="3226" t="s">
        <v>46</v>
      </c>
      <c r="L5" s="3161"/>
      <c r="M5" s="1646" t="s">
        <v>727</v>
      </c>
      <c r="N5" s="1646" t="s">
        <v>1428</v>
      </c>
      <c r="O5" s="3226" t="s">
        <v>46</v>
      </c>
      <c r="P5" s="3161"/>
      <c r="Q5" s="1646" t="s">
        <v>727</v>
      </c>
      <c r="R5" s="1711"/>
      <c r="S5" s="1667" t="s">
        <v>1428</v>
      </c>
      <c r="T5" s="3226" t="s">
        <v>46</v>
      </c>
      <c r="U5" s="3161"/>
      <c r="V5" s="3161"/>
      <c r="W5" s="1646" t="s">
        <v>727</v>
      </c>
      <c r="X5" s="1662"/>
    </row>
    <row r="6" spans="1:24" ht="12.75" customHeight="1">
      <c r="A6" s="2086"/>
      <c r="B6" s="3256"/>
      <c r="C6" s="3268"/>
      <c r="D6" s="3234"/>
      <c r="E6" s="1665" t="s">
        <v>1400</v>
      </c>
      <c r="F6" s="3233" t="s">
        <v>1400</v>
      </c>
      <c r="G6" s="3234"/>
      <c r="H6" s="3234"/>
      <c r="I6" s="1665"/>
      <c r="J6" s="1665" t="s">
        <v>1400</v>
      </c>
      <c r="K6" s="3233" t="s">
        <v>1400</v>
      </c>
      <c r="L6" s="3234"/>
      <c r="M6" s="1665"/>
      <c r="N6" s="1665" t="s">
        <v>1400</v>
      </c>
      <c r="O6" s="3233" t="s">
        <v>1400</v>
      </c>
      <c r="P6" s="3234"/>
      <c r="Q6" s="1665"/>
      <c r="R6" s="1666"/>
      <c r="S6" s="1669" t="s">
        <v>1400</v>
      </c>
      <c r="T6" s="3233" t="s">
        <v>1400</v>
      </c>
      <c r="U6" s="3234"/>
      <c r="V6" s="3234"/>
      <c r="W6" s="1665"/>
      <c r="X6" s="1666"/>
    </row>
    <row r="7" spans="1:24" ht="12.75" customHeight="1">
      <c r="A7" s="2084"/>
      <c r="B7" s="3198" t="s">
        <v>661</v>
      </c>
      <c r="C7" s="3230"/>
      <c r="D7" s="3170"/>
      <c r="E7" s="1643"/>
      <c r="F7" s="3235"/>
      <c r="G7" s="3170"/>
      <c r="H7" s="3170"/>
      <c r="I7" s="1643"/>
      <c r="J7" s="1643"/>
      <c r="K7" s="3235"/>
      <c r="L7" s="3170"/>
      <c r="M7" s="1643"/>
      <c r="N7" s="1643"/>
      <c r="O7" s="3235"/>
      <c r="P7" s="3170"/>
      <c r="Q7" s="1643"/>
      <c r="R7" s="1663"/>
      <c r="S7" s="1686"/>
      <c r="T7" s="3235"/>
      <c r="U7" s="3170"/>
      <c r="V7" s="3170"/>
      <c r="W7" s="1643"/>
      <c r="X7" s="1663"/>
    </row>
    <row r="8" spans="1:24" ht="12.75" customHeight="1">
      <c r="A8" s="2084"/>
      <c r="B8" s="3198" t="s">
        <v>644</v>
      </c>
      <c r="C8" s="3230"/>
      <c r="D8" s="3170"/>
      <c r="E8" s="1643"/>
      <c r="F8" s="3235"/>
      <c r="G8" s="3170"/>
      <c r="H8" s="3170"/>
      <c r="I8" s="1643"/>
      <c r="J8" s="1643"/>
      <c r="K8" s="3235"/>
      <c r="L8" s="3170"/>
      <c r="M8" s="1643"/>
      <c r="N8" s="1643"/>
      <c r="O8" s="3235"/>
      <c r="P8" s="3170"/>
      <c r="Q8" s="1643"/>
      <c r="R8" s="1663"/>
      <c r="S8" s="1686"/>
      <c r="T8" s="3235"/>
      <c r="U8" s="3170"/>
      <c r="V8" s="3170"/>
      <c r="W8" s="1643"/>
      <c r="X8" s="1663"/>
    </row>
    <row r="9" spans="1:24" ht="12.75" customHeight="1">
      <c r="A9" s="2088"/>
      <c r="B9" s="3228" t="s">
        <v>698</v>
      </c>
      <c r="C9" s="3267"/>
      <c r="D9" s="3177"/>
      <c r="E9" s="1648">
        <v>471</v>
      </c>
      <c r="F9" s="3176">
        <v>408</v>
      </c>
      <c r="G9" s="3177"/>
      <c r="H9" s="3177"/>
      <c r="I9" s="1654">
        <v>15.441176470588236</v>
      </c>
      <c r="J9" s="1648">
        <v>0</v>
      </c>
      <c r="K9" s="3176">
        <v>0</v>
      </c>
      <c r="L9" s="3177"/>
      <c r="M9" s="1654" t="s">
        <v>304</v>
      </c>
      <c r="N9" s="1648">
        <v>471</v>
      </c>
      <c r="O9" s="3176">
        <v>408</v>
      </c>
      <c r="P9" s="3177"/>
      <c r="Q9" s="1654">
        <v>15.441176470588236</v>
      </c>
      <c r="R9" s="1682"/>
      <c r="S9" s="1747">
        <v>47</v>
      </c>
      <c r="T9" s="3176">
        <v>41</v>
      </c>
      <c r="U9" s="3177"/>
      <c r="V9" s="3177"/>
      <c r="W9" s="1654">
        <v>14.634146341463413</v>
      </c>
      <c r="X9" s="1682"/>
    </row>
    <row r="10" spans="1:24" ht="12.75" customHeight="1">
      <c r="A10" s="2088"/>
      <c r="B10" s="3228" t="s">
        <v>645</v>
      </c>
      <c r="C10" s="3267"/>
      <c r="D10" s="3177"/>
      <c r="E10" s="1648">
        <v>153</v>
      </c>
      <c r="F10" s="3176">
        <v>177</v>
      </c>
      <c r="G10" s="3177"/>
      <c r="H10" s="3177"/>
      <c r="I10" s="1654">
        <v>-13.559322033898304</v>
      </c>
      <c r="J10" s="1648">
        <v>0</v>
      </c>
      <c r="K10" s="3176">
        <v>0</v>
      </c>
      <c r="L10" s="3177"/>
      <c r="M10" s="1654" t="s">
        <v>304</v>
      </c>
      <c r="N10" s="1648">
        <v>153</v>
      </c>
      <c r="O10" s="3176">
        <v>177</v>
      </c>
      <c r="P10" s="3177"/>
      <c r="Q10" s="1654">
        <v>-13.559322033898304</v>
      </c>
      <c r="R10" s="1682"/>
      <c r="S10" s="1747">
        <v>15</v>
      </c>
      <c r="T10" s="3176">
        <v>18</v>
      </c>
      <c r="U10" s="3177"/>
      <c r="V10" s="3177"/>
      <c r="W10" s="1654">
        <v>-16.666666666666664</v>
      </c>
      <c r="X10" s="1682"/>
    </row>
    <row r="11" spans="1:24" ht="12.75" customHeight="1">
      <c r="A11" s="2088"/>
      <c r="B11" s="3228" t="s">
        <v>646</v>
      </c>
      <c r="C11" s="3267"/>
      <c r="D11" s="3177"/>
      <c r="E11" s="1696">
        <v>96</v>
      </c>
      <c r="F11" s="3179">
        <v>116</v>
      </c>
      <c r="G11" s="3180"/>
      <c r="H11" s="3180"/>
      <c r="I11" s="1698">
        <v>-17.24137931034483</v>
      </c>
      <c r="J11" s="1696">
        <v>0</v>
      </c>
      <c r="K11" s="3179">
        <v>0</v>
      </c>
      <c r="L11" s="3180"/>
      <c r="M11" s="1698" t="s">
        <v>304</v>
      </c>
      <c r="N11" s="1696">
        <v>96</v>
      </c>
      <c r="O11" s="3179">
        <v>116</v>
      </c>
      <c r="P11" s="3180"/>
      <c r="Q11" s="1698">
        <v>-17.24137931034483</v>
      </c>
      <c r="R11" s="1699"/>
      <c r="S11" s="1748">
        <v>10</v>
      </c>
      <c r="T11" s="3179">
        <v>12</v>
      </c>
      <c r="U11" s="3180"/>
      <c r="V11" s="3180"/>
      <c r="W11" s="1698">
        <v>-16.666666666666664</v>
      </c>
      <c r="X11" s="1699"/>
    </row>
    <row r="12" spans="1:24" ht="12.75" customHeight="1">
      <c r="A12" s="2084"/>
      <c r="B12" s="3198" t="s">
        <v>647</v>
      </c>
      <c r="C12" s="3230"/>
      <c r="D12" s="3170"/>
      <c r="E12" s="1652">
        <v>720</v>
      </c>
      <c r="F12" s="3236">
        <v>701</v>
      </c>
      <c r="G12" s="3168"/>
      <c r="H12" s="3168"/>
      <c r="I12" s="1650">
        <v>2.710413694721826</v>
      </c>
      <c r="J12" s="1652">
        <v>0</v>
      </c>
      <c r="K12" s="3237">
        <v>0</v>
      </c>
      <c r="L12" s="3170"/>
      <c r="M12" s="1650" t="s">
        <v>304</v>
      </c>
      <c r="N12" s="1652">
        <v>720</v>
      </c>
      <c r="O12" s="3236">
        <v>701</v>
      </c>
      <c r="P12" s="3168"/>
      <c r="Q12" s="1650">
        <v>2.710413694721826</v>
      </c>
      <c r="R12" s="1689"/>
      <c r="S12" s="1789">
        <v>72</v>
      </c>
      <c r="T12" s="3236">
        <v>70</v>
      </c>
      <c r="U12" s="3168"/>
      <c r="V12" s="3168"/>
      <c r="W12" s="1650">
        <v>2.857142857142857</v>
      </c>
      <c r="X12" s="1689"/>
    </row>
    <row r="13" spans="1:24" ht="12.75" customHeight="1">
      <c r="A13" s="2084"/>
      <c r="B13" s="3198"/>
      <c r="C13" s="3230"/>
      <c r="D13" s="3170"/>
      <c r="E13" s="1643"/>
      <c r="F13" s="3235"/>
      <c r="G13" s="3170"/>
      <c r="H13" s="3170"/>
      <c r="I13" s="1643"/>
      <c r="J13" s="1643"/>
      <c r="K13" s="3235"/>
      <c r="L13" s="3170"/>
      <c r="M13" s="1643"/>
      <c r="N13" s="1643"/>
      <c r="O13" s="3235"/>
      <c r="P13" s="3170"/>
      <c r="Q13" s="1643"/>
      <c r="R13" s="1663"/>
      <c r="S13" s="1686"/>
      <c r="T13" s="3235"/>
      <c r="U13" s="3170"/>
      <c r="V13" s="3170"/>
      <c r="W13" s="1643"/>
      <c r="X13" s="1663"/>
    </row>
    <row r="14" spans="1:24" ht="18.75" customHeight="1">
      <c r="A14" s="2088"/>
      <c r="B14" s="3228" t="s">
        <v>275</v>
      </c>
      <c r="C14" s="3267"/>
      <c r="D14" s="3177"/>
      <c r="E14" s="1648">
        <v>21</v>
      </c>
      <c r="F14" s="3176">
        <v>24</v>
      </c>
      <c r="G14" s="3177"/>
      <c r="H14" s="3177"/>
      <c r="I14" s="1654">
        <v>-12.5</v>
      </c>
      <c r="J14" s="1648">
        <v>0</v>
      </c>
      <c r="K14" s="3176">
        <v>0</v>
      </c>
      <c r="L14" s="3177"/>
      <c r="M14" s="1654" t="s">
        <v>304</v>
      </c>
      <c r="N14" s="1648">
        <v>21</v>
      </c>
      <c r="O14" s="3176">
        <v>24</v>
      </c>
      <c r="P14" s="3177"/>
      <c r="Q14" s="1654">
        <v>-12.5</v>
      </c>
      <c r="R14" s="1682"/>
      <c r="S14" s="1747">
        <v>2</v>
      </c>
      <c r="T14" s="3176">
        <v>2</v>
      </c>
      <c r="U14" s="3177"/>
      <c r="V14" s="3177"/>
      <c r="W14" s="1654">
        <v>0</v>
      </c>
      <c r="X14" s="1682"/>
    </row>
    <row r="15" spans="1:24" ht="12.75" customHeight="1">
      <c r="A15" s="2088"/>
      <c r="B15" s="3228" t="s">
        <v>648</v>
      </c>
      <c r="C15" s="3267"/>
      <c r="D15" s="3177"/>
      <c r="E15" s="1648">
        <v>54</v>
      </c>
      <c r="F15" s="3176">
        <v>71</v>
      </c>
      <c r="G15" s="3177"/>
      <c r="H15" s="3177"/>
      <c r="I15" s="1654">
        <v>-23.943661971830984</v>
      </c>
      <c r="J15" s="1648">
        <v>0</v>
      </c>
      <c r="K15" s="3176">
        <v>0</v>
      </c>
      <c r="L15" s="3177"/>
      <c r="M15" s="1654" t="s">
        <v>304</v>
      </c>
      <c r="N15" s="1648">
        <v>54</v>
      </c>
      <c r="O15" s="3176">
        <v>71</v>
      </c>
      <c r="P15" s="3177"/>
      <c r="Q15" s="1654">
        <v>-23.943661971830984</v>
      </c>
      <c r="R15" s="1682"/>
      <c r="S15" s="1747">
        <v>5</v>
      </c>
      <c r="T15" s="3176">
        <v>7</v>
      </c>
      <c r="U15" s="3177"/>
      <c r="V15" s="3177"/>
      <c r="W15" s="1654">
        <v>-28.57142857142857</v>
      </c>
      <c r="X15" s="1682"/>
    </row>
    <row r="16" spans="1:24" ht="12.75" customHeight="1">
      <c r="A16" s="2088"/>
      <c r="B16" s="3228" t="s">
        <v>830</v>
      </c>
      <c r="C16" s="3267"/>
      <c r="D16" s="3177"/>
      <c r="E16" s="1648">
        <v>63</v>
      </c>
      <c r="F16" s="3176">
        <v>20</v>
      </c>
      <c r="G16" s="3177"/>
      <c r="H16" s="3177"/>
      <c r="I16" s="1654">
        <v>215</v>
      </c>
      <c r="J16" s="1648">
        <v>1</v>
      </c>
      <c r="K16" s="3176">
        <v>1</v>
      </c>
      <c r="L16" s="3177"/>
      <c r="M16" s="1654">
        <v>0</v>
      </c>
      <c r="N16" s="1648">
        <v>64</v>
      </c>
      <c r="O16" s="3176">
        <v>21</v>
      </c>
      <c r="P16" s="3177"/>
      <c r="Q16" s="1654">
        <v>204.76190476190476</v>
      </c>
      <c r="R16" s="1682"/>
      <c r="S16" s="1747">
        <v>7</v>
      </c>
      <c r="T16" s="3176">
        <v>3</v>
      </c>
      <c r="U16" s="3177"/>
      <c r="V16" s="3177"/>
      <c r="W16" s="1654">
        <v>133.33333333333331</v>
      </c>
      <c r="X16" s="1682"/>
    </row>
    <row r="17" spans="1:24" ht="12.75" customHeight="1">
      <c r="A17" s="2088"/>
      <c r="B17" s="3228" t="s">
        <v>1354</v>
      </c>
      <c r="C17" s="3267"/>
      <c r="D17" s="3177"/>
      <c r="E17" s="1648">
        <v>67</v>
      </c>
      <c r="F17" s="3176">
        <v>60</v>
      </c>
      <c r="G17" s="3177"/>
      <c r="H17" s="3177"/>
      <c r="I17" s="1654">
        <v>11.666666666666666</v>
      </c>
      <c r="J17" s="1648">
        <v>24</v>
      </c>
      <c r="K17" s="3176">
        <v>26</v>
      </c>
      <c r="L17" s="3177"/>
      <c r="M17" s="1654">
        <v>-7.6923076923076925</v>
      </c>
      <c r="N17" s="1648">
        <v>91</v>
      </c>
      <c r="O17" s="3176">
        <v>86</v>
      </c>
      <c r="P17" s="3177"/>
      <c r="Q17" s="1654">
        <v>5.813953488372093</v>
      </c>
      <c r="R17" s="1682"/>
      <c r="S17" s="1747">
        <v>31</v>
      </c>
      <c r="T17" s="3176">
        <v>32</v>
      </c>
      <c r="U17" s="3177"/>
      <c r="V17" s="3177"/>
      <c r="W17" s="1654">
        <v>-3.125</v>
      </c>
      <c r="X17" s="1682"/>
    </row>
    <row r="18" spans="1:24" ht="12.75" customHeight="1">
      <c r="A18" s="2088"/>
      <c r="B18" s="3228" t="s">
        <v>699</v>
      </c>
      <c r="C18" s="3267"/>
      <c r="D18" s="3177"/>
      <c r="E18" s="1648">
        <v>21</v>
      </c>
      <c r="F18" s="3176">
        <v>21</v>
      </c>
      <c r="G18" s="3177"/>
      <c r="H18" s="3177"/>
      <c r="I18" s="1654">
        <v>0</v>
      </c>
      <c r="J18" s="1648">
        <v>0</v>
      </c>
      <c r="K18" s="3176">
        <v>0</v>
      </c>
      <c r="L18" s="3177"/>
      <c r="M18" s="1654" t="s">
        <v>304</v>
      </c>
      <c r="N18" s="1648">
        <v>21</v>
      </c>
      <c r="O18" s="3176">
        <v>21</v>
      </c>
      <c r="P18" s="3177"/>
      <c r="Q18" s="1654">
        <v>0</v>
      </c>
      <c r="R18" s="1682"/>
      <c r="S18" s="1747">
        <v>2</v>
      </c>
      <c r="T18" s="3176">
        <v>2</v>
      </c>
      <c r="U18" s="3177"/>
      <c r="V18" s="3177"/>
      <c r="W18" s="1654">
        <v>0</v>
      </c>
      <c r="X18" s="1682"/>
    </row>
    <row r="19" spans="1:24" ht="12.75" customHeight="1">
      <c r="A19" s="2088"/>
      <c r="B19" s="3228" t="s">
        <v>700</v>
      </c>
      <c r="C19" s="3267"/>
      <c r="D19" s="3177"/>
      <c r="E19" s="1648">
        <v>218</v>
      </c>
      <c r="F19" s="3176">
        <v>233</v>
      </c>
      <c r="G19" s="3177"/>
      <c r="H19" s="3177"/>
      <c r="I19" s="1654">
        <v>-6.437768240343347</v>
      </c>
      <c r="J19" s="1648">
        <v>0</v>
      </c>
      <c r="K19" s="3176">
        <v>0</v>
      </c>
      <c r="L19" s="3177"/>
      <c r="M19" s="1654" t="s">
        <v>304</v>
      </c>
      <c r="N19" s="1648">
        <v>218</v>
      </c>
      <c r="O19" s="3176">
        <v>233</v>
      </c>
      <c r="P19" s="3177"/>
      <c r="Q19" s="1654">
        <v>-6.437768240343347</v>
      </c>
      <c r="R19" s="1682"/>
      <c r="S19" s="1747">
        <v>22</v>
      </c>
      <c r="T19" s="3176">
        <v>23</v>
      </c>
      <c r="U19" s="3177"/>
      <c r="V19" s="3177"/>
      <c r="W19" s="1654">
        <v>-4.3478260869565215</v>
      </c>
      <c r="X19" s="1682"/>
    </row>
    <row r="20" spans="1:24" ht="12.75" customHeight="1">
      <c r="A20" s="2088"/>
      <c r="B20" s="3228" t="s">
        <v>649</v>
      </c>
      <c r="C20" s="3267"/>
      <c r="D20" s="3177"/>
      <c r="E20" s="1648">
        <v>0</v>
      </c>
      <c r="F20" s="3176">
        <v>0</v>
      </c>
      <c r="G20" s="3177"/>
      <c r="H20" s="3177"/>
      <c r="I20" s="1654" t="s">
        <v>304</v>
      </c>
      <c r="J20" s="1648">
        <v>2</v>
      </c>
      <c r="K20" s="3176">
        <v>1</v>
      </c>
      <c r="L20" s="3177"/>
      <c r="M20" s="1654">
        <v>100</v>
      </c>
      <c r="N20" s="1648">
        <v>2</v>
      </c>
      <c r="O20" s="3176">
        <v>1</v>
      </c>
      <c r="P20" s="3177"/>
      <c r="Q20" s="1654">
        <v>100</v>
      </c>
      <c r="R20" s="1682"/>
      <c r="S20" s="1747">
        <v>2</v>
      </c>
      <c r="T20" s="3176">
        <v>1</v>
      </c>
      <c r="U20" s="3177"/>
      <c r="V20" s="3177"/>
      <c r="W20" s="1654">
        <v>100</v>
      </c>
      <c r="X20" s="1682"/>
    </row>
    <row r="21" spans="1:24" ht="12.75" customHeight="1">
      <c r="A21" s="2088"/>
      <c r="B21" s="3228" t="s">
        <v>650</v>
      </c>
      <c r="C21" s="3267"/>
      <c r="D21" s="3177"/>
      <c r="E21" s="1648">
        <v>104</v>
      </c>
      <c r="F21" s="3176">
        <v>126</v>
      </c>
      <c r="G21" s="3177"/>
      <c r="H21" s="3177"/>
      <c r="I21" s="1654">
        <v>-17.46031746031746</v>
      </c>
      <c r="J21" s="1648">
        <v>1</v>
      </c>
      <c r="K21" s="3176">
        <v>1</v>
      </c>
      <c r="L21" s="3177"/>
      <c r="M21" s="1654">
        <v>0</v>
      </c>
      <c r="N21" s="1648">
        <v>105</v>
      </c>
      <c r="O21" s="3176">
        <v>127</v>
      </c>
      <c r="P21" s="3177"/>
      <c r="Q21" s="1654">
        <v>-17.322834645669293</v>
      </c>
      <c r="R21" s="1682"/>
      <c r="S21" s="1747">
        <v>11</v>
      </c>
      <c r="T21" s="3176">
        <v>14</v>
      </c>
      <c r="U21" s="3177"/>
      <c r="V21" s="3177"/>
      <c r="W21" s="1654">
        <v>-21.428571428571427</v>
      </c>
      <c r="X21" s="1682"/>
    </row>
    <row r="22" spans="1:24" ht="12.75" customHeight="1">
      <c r="A22" s="2088"/>
      <c r="B22" s="3228" t="s">
        <v>276</v>
      </c>
      <c r="C22" s="3267"/>
      <c r="D22" s="3177"/>
      <c r="E22" s="1648">
        <v>0</v>
      </c>
      <c r="F22" s="3176">
        <v>0</v>
      </c>
      <c r="G22" s="3177"/>
      <c r="H22" s="3177"/>
      <c r="I22" s="1654" t="s">
        <v>304</v>
      </c>
      <c r="J22" s="1648">
        <v>2</v>
      </c>
      <c r="K22" s="3176">
        <v>6</v>
      </c>
      <c r="L22" s="3177"/>
      <c r="M22" s="1654">
        <v>-66.66666666666666</v>
      </c>
      <c r="N22" s="1648">
        <v>2</v>
      </c>
      <c r="O22" s="3176">
        <v>6</v>
      </c>
      <c r="P22" s="3177"/>
      <c r="Q22" s="1654">
        <v>-66.66666666666666</v>
      </c>
      <c r="R22" s="1682"/>
      <c r="S22" s="1747">
        <v>2</v>
      </c>
      <c r="T22" s="3176">
        <v>6</v>
      </c>
      <c r="U22" s="3177"/>
      <c r="V22" s="3177"/>
      <c r="W22" s="1654">
        <v>-66.66666666666666</v>
      </c>
      <c r="X22" s="1682"/>
    </row>
    <row r="23" spans="1:24" ht="12.75" customHeight="1">
      <c r="A23" s="2090"/>
      <c r="B23" s="3238"/>
      <c r="C23" s="3160"/>
      <c r="D23" s="3161"/>
      <c r="E23" s="1665"/>
      <c r="F23" s="3247"/>
      <c r="G23" s="3246"/>
      <c r="H23" s="3246"/>
      <c r="I23" s="1690"/>
      <c r="J23" s="1665"/>
      <c r="K23" s="3247"/>
      <c r="L23" s="3246"/>
      <c r="M23" s="1690"/>
      <c r="N23" s="1665"/>
      <c r="O23" s="3247"/>
      <c r="P23" s="3246"/>
      <c r="Q23" s="1690"/>
      <c r="R23" s="1691"/>
      <c r="S23" s="1669"/>
      <c r="T23" s="3247"/>
      <c r="U23" s="3246"/>
      <c r="V23" s="3246"/>
      <c r="W23" s="1690"/>
      <c r="X23" s="1691"/>
    </row>
    <row r="24" spans="1:24" ht="12.75" customHeight="1">
      <c r="A24" s="2090"/>
      <c r="B24" s="3238" t="s">
        <v>701</v>
      </c>
      <c r="C24" s="3160"/>
      <c r="D24" s="3161"/>
      <c r="E24" s="1792">
        <v>1268</v>
      </c>
      <c r="F24" s="3264">
        <v>1256</v>
      </c>
      <c r="G24" s="3246"/>
      <c r="H24" s="3246"/>
      <c r="I24" s="1793">
        <v>0.9554140127388535</v>
      </c>
      <c r="J24" s="1792">
        <v>30</v>
      </c>
      <c r="K24" s="3264">
        <v>35</v>
      </c>
      <c r="L24" s="3246"/>
      <c r="M24" s="1793">
        <v>-14.285714285714285</v>
      </c>
      <c r="N24" s="1792">
        <v>1298</v>
      </c>
      <c r="O24" s="3264">
        <v>1291</v>
      </c>
      <c r="P24" s="3246"/>
      <c r="Q24" s="1793">
        <v>0.5422153369481022</v>
      </c>
      <c r="R24" s="1691"/>
      <c r="S24" s="1794">
        <v>157</v>
      </c>
      <c r="T24" s="3264">
        <v>161</v>
      </c>
      <c r="U24" s="3246"/>
      <c r="V24" s="3246"/>
      <c r="W24" s="1793">
        <v>-2.484472049689441</v>
      </c>
      <c r="X24" s="1691"/>
    </row>
    <row r="25" spans="1:24" ht="12.75" customHeight="1">
      <c r="A25" s="2090"/>
      <c r="B25" s="3238"/>
      <c r="C25" s="3160"/>
      <c r="D25" s="3161"/>
      <c r="E25" s="1647"/>
      <c r="F25" s="3167"/>
      <c r="G25" s="3168"/>
      <c r="H25" s="3168"/>
      <c r="I25" s="1651"/>
      <c r="J25" s="1647"/>
      <c r="K25" s="3167"/>
      <c r="L25" s="3168"/>
      <c r="M25" s="1651"/>
      <c r="N25" s="1647"/>
      <c r="O25" s="3167"/>
      <c r="P25" s="3168"/>
      <c r="Q25" s="1651"/>
      <c r="R25" s="1678"/>
      <c r="S25" s="1668"/>
      <c r="T25" s="3167"/>
      <c r="U25" s="3168"/>
      <c r="V25" s="3168"/>
      <c r="W25" s="1651"/>
      <c r="X25" s="1678"/>
    </row>
    <row r="26" spans="1:24" ht="12.75" customHeight="1">
      <c r="A26" s="2088"/>
      <c r="B26" s="3228" t="s">
        <v>284</v>
      </c>
      <c r="C26" s="3267"/>
      <c r="D26" s="3177"/>
      <c r="E26" s="1648">
        <v>0</v>
      </c>
      <c r="F26" s="3176">
        <v>54</v>
      </c>
      <c r="G26" s="3177"/>
      <c r="H26" s="3177"/>
      <c r="I26" s="1654" t="s">
        <v>304</v>
      </c>
      <c r="J26" s="1648">
        <v>28</v>
      </c>
      <c r="K26" s="3176">
        <v>26</v>
      </c>
      <c r="L26" s="3177"/>
      <c r="M26" s="1654">
        <v>7.6923076923076925</v>
      </c>
      <c r="N26" s="1648">
        <v>28</v>
      </c>
      <c r="O26" s="3176">
        <v>80</v>
      </c>
      <c r="P26" s="3177"/>
      <c r="Q26" s="1654">
        <v>-65</v>
      </c>
      <c r="R26" s="1682"/>
      <c r="S26" s="1747">
        <v>28</v>
      </c>
      <c r="T26" s="3176">
        <v>31</v>
      </c>
      <c r="U26" s="3177"/>
      <c r="V26" s="3177"/>
      <c r="W26" s="1654">
        <v>-9.67741935483871</v>
      </c>
      <c r="X26" s="1682"/>
    </row>
    <row r="27" spans="1:24" ht="12.75" customHeight="1">
      <c r="A27" s="2088"/>
      <c r="B27" s="3228" t="s">
        <v>651</v>
      </c>
      <c r="C27" s="3267"/>
      <c r="D27" s="3177"/>
      <c r="E27" s="1648">
        <v>19</v>
      </c>
      <c r="F27" s="3176">
        <v>36</v>
      </c>
      <c r="G27" s="3177"/>
      <c r="H27" s="3177"/>
      <c r="I27" s="1654">
        <v>-47.22222222222222</v>
      </c>
      <c r="J27" s="1648">
        <v>4</v>
      </c>
      <c r="K27" s="3176">
        <v>6</v>
      </c>
      <c r="L27" s="3177"/>
      <c r="M27" s="1654">
        <v>-33.33333333333333</v>
      </c>
      <c r="N27" s="1648">
        <v>23</v>
      </c>
      <c r="O27" s="3176">
        <v>42</v>
      </c>
      <c r="P27" s="3177"/>
      <c r="Q27" s="1654">
        <v>-45.23809523809524</v>
      </c>
      <c r="R27" s="1682"/>
      <c r="S27" s="1747">
        <v>6</v>
      </c>
      <c r="T27" s="3176">
        <v>10</v>
      </c>
      <c r="U27" s="3177"/>
      <c r="V27" s="3177"/>
      <c r="W27" s="1654">
        <v>-40</v>
      </c>
      <c r="X27" s="1682"/>
    </row>
    <row r="28" spans="1:24" ht="12.75" customHeight="1">
      <c r="A28" s="2088"/>
      <c r="B28" s="3228" t="s">
        <v>1353</v>
      </c>
      <c r="C28" s="3267"/>
      <c r="D28" s="3177"/>
      <c r="E28" s="1696">
        <v>50</v>
      </c>
      <c r="F28" s="3179">
        <v>0</v>
      </c>
      <c r="G28" s="3180"/>
      <c r="H28" s="3180"/>
      <c r="I28" s="1698" t="s">
        <v>304</v>
      </c>
      <c r="J28" s="1696">
        <v>0</v>
      </c>
      <c r="K28" s="3179">
        <v>0</v>
      </c>
      <c r="L28" s="3180"/>
      <c r="M28" s="1698" t="s">
        <v>304</v>
      </c>
      <c r="N28" s="1696">
        <v>50</v>
      </c>
      <c r="O28" s="3179">
        <v>0</v>
      </c>
      <c r="P28" s="3180"/>
      <c r="Q28" s="1698" t="s">
        <v>304</v>
      </c>
      <c r="R28" s="1699"/>
      <c r="S28" s="1748">
        <v>5</v>
      </c>
      <c r="T28" s="3179">
        <v>0</v>
      </c>
      <c r="U28" s="3180"/>
      <c r="V28" s="3180"/>
      <c r="W28" s="1698" t="s">
        <v>304</v>
      </c>
      <c r="X28" s="1699"/>
    </row>
    <row r="29" spans="1:24" ht="12.75" customHeight="1">
      <c r="A29" s="2084"/>
      <c r="B29" s="3198" t="s">
        <v>652</v>
      </c>
      <c r="C29" s="3230"/>
      <c r="D29" s="3170"/>
      <c r="E29" s="1696">
        <v>69</v>
      </c>
      <c r="F29" s="3264">
        <v>90</v>
      </c>
      <c r="G29" s="3246"/>
      <c r="H29" s="3246"/>
      <c r="I29" s="1793">
        <v>-23.333333333333332</v>
      </c>
      <c r="J29" s="1792">
        <v>32</v>
      </c>
      <c r="K29" s="3265">
        <v>32</v>
      </c>
      <c r="L29" s="3234"/>
      <c r="M29" s="1795">
        <v>0</v>
      </c>
      <c r="N29" s="1792">
        <v>101</v>
      </c>
      <c r="O29" s="3264">
        <v>122</v>
      </c>
      <c r="P29" s="3246"/>
      <c r="Q29" s="1793">
        <v>-17.21311475409836</v>
      </c>
      <c r="R29" s="1796"/>
      <c r="S29" s="1794">
        <v>39</v>
      </c>
      <c r="T29" s="3264">
        <v>41</v>
      </c>
      <c r="U29" s="3246"/>
      <c r="V29" s="3246"/>
      <c r="W29" s="1793">
        <v>-4.878048780487805</v>
      </c>
      <c r="X29" s="1691"/>
    </row>
    <row r="30" spans="1:24" ht="12.75" customHeight="1">
      <c r="A30" s="2088"/>
      <c r="B30" s="3238"/>
      <c r="C30" s="3160"/>
      <c r="D30" s="3161"/>
      <c r="E30" s="1644"/>
      <c r="F30" s="3192"/>
      <c r="G30" s="3177"/>
      <c r="H30" s="3177"/>
      <c r="I30" s="1655"/>
      <c r="J30" s="1644"/>
      <c r="K30" s="3192"/>
      <c r="L30" s="3177"/>
      <c r="M30" s="1655"/>
      <c r="N30" s="1644"/>
      <c r="O30" s="3192"/>
      <c r="P30" s="3177"/>
      <c r="Q30" s="1655"/>
      <c r="R30" s="1682"/>
      <c r="S30" s="1709"/>
      <c r="T30" s="3192"/>
      <c r="U30" s="3177"/>
      <c r="V30" s="3177"/>
      <c r="W30" s="1655"/>
      <c r="X30" s="1682"/>
    </row>
    <row r="31" spans="1:24" ht="12.75" customHeight="1">
      <c r="A31" s="2090"/>
      <c r="B31" s="3238"/>
      <c r="C31" s="3160"/>
      <c r="D31" s="3161"/>
      <c r="E31" s="1665"/>
      <c r="F31" s="3247"/>
      <c r="G31" s="3246"/>
      <c r="H31" s="3246"/>
      <c r="I31" s="1690"/>
      <c r="J31" s="1665"/>
      <c r="K31" s="3247"/>
      <c r="L31" s="3246"/>
      <c r="M31" s="1690"/>
      <c r="N31" s="1665"/>
      <c r="O31" s="3247"/>
      <c r="P31" s="3246"/>
      <c r="Q31" s="1690"/>
      <c r="R31" s="1691"/>
      <c r="S31" s="1669"/>
      <c r="T31" s="3247"/>
      <c r="U31" s="3246"/>
      <c r="V31" s="3246"/>
      <c r="W31" s="1690"/>
      <c r="X31" s="1691"/>
    </row>
    <row r="32" spans="1:24" ht="12.75" customHeight="1">
      <c r="A32" s="2090"/>
      <c r="B32" s="3238" t="s">
        <v>702</v>
      </c>
      <c r="C32" s="3160"/>
      <c r="D32" s="3161"/>
      <c r="E32" s="1792">
        <v>1337</v>
      </c>
      <c r="F32" s="3264">
        <v>1346</v>
      </c>
      <c r="G32" s="3246"/>
      <c r="H32" s="3246"/>
      <c r="I32" s="1793">
        <v>-0.6686478454680534</v>
      </c>
      <c r="J32" s="1792">
        <v>62</v>
      </c>
      <c r="K32" s="3264">
        <v>67</v>
      </c>
      <c r="L32" s="3246"/>
      <c r="M32" s="1793">
        <v>-7.462686567164178</v>
      </c>
      <c r="N32" s="1792">
        <v>1399</v>
      </c>
      <c r="O32" s="3264">
        <v>1413</v>
      </c>
      <c r="P32" s="3246"/>
      <c r="Q32" s="1793">
        <v>-0.9907997169143666</v>
      </c>
      <c r="R32" s="1691"/>
      <c r="S32" s="1794">
        <v>196</v>
      </c>
      <c r="T32" s="3264">
        <v>202</v>
      </c>
      <c r="U32" s="3246"/>
      <c r="V32" s="3246"/>
      <c r="W32" s="1793">
        <v>-2.9702970297029703</v>
      </c>
      <c r="X32" s="1691"/>
    </row>
    <row r="33" spans="1:24" ht="12.75" customHeight="1">
      <c r="A33" s="2090"/>
      <c r="B33" s="3238"/>
      <c r="C33" s="3160"/>
      <c r="D33" s="3161"/>
      <c r="E33" s="1647"/>
      <c r="F33" s="3167"/>
      <c r="G33" s="3168"/>
      <c r="H33" s="3168"/>
      <c r="I33" s="1651"/>
      <c r="J33" s="1647"/>
      <c r="K33" s="3167"/>
      <c r="L33" s="3168"/>
      <c r="M33" s="1651"/>
      <c r="N33" s="1647"/>
      <c r="O33" s="3167"/>
      <c r="P33" s="3168"/>
      <c r="Q33" s="1651"/>
      <c r="R33" s="1678"/>
      <c r="S33" s="1668"/>
      <c r="T33" s="3167"/>
      <c r="U33" s="3168"/>
      <c r="V33" s="3168"/>
      <c r="W33" s="1651"/>
      <c r="X33" s="1678"/>
    </row>
    <row r="34" spans="1:24" ht="12.75" customHeight="1">
      <c r="A34" s="2088"/>
      <c r="B34" s="3228" t="s">
        <v>653</v>
      </c>
      <c r="C34" s="3267"/>
      <c r="D34" s="3177"/>
      <c r="E34" s="1648">
        <v>47</v>
      </c>
      <c r="F34" s="3176">
        <v>1063</v>
      </c>
      <c r="G34" s="3177"/>
      <c r="H34" s="3177"/>
      <c r="I34" s="1654">
        <v>-95.5785512699906</v>
      </c>
      <c r="J34" s="1648">
        <v>0</v>
      </c>
      <c r="K34" s="3176">
        <v>0</v>
      </c>
      <c r="L34" s="3177"/>
      <c r="M34" s="1654" t="s">
        <v>304</v>
      </c>
      <c r="N34" s="1648">
        <v>47</v>
      </c>
      <c r="O34" s="3176">
        <v>1063</v>
      </c>
      <c r="P34" s="3177"/>
      <c r="Q34" s="1654">
        <v>-95.5785512699906</v>
      </c>
      <c r="R34" s="1682"/>
      <c r="S34" s="1747">
        <v>5</v>
      </c>
      <c r="T34" s="3176">
        <v>106</v>
      </c>
      <c r="U34" s="3177"/>
      <c r="V34" s="3177"/>
      <c r="W34" s="1654">
        <v>-95.28301886792453</v>
      </c>
      <c r="X34" s="1682"/>
    </row>
    <row r="35" spans="1:24" ht="12.75" customHeight="1">
      <c r="A35" s="2088"/>
      <c r="B35" s="3228"/>
      <c r="C35" s="3267"/>
      <c r="D35" s="3177"/>
      <c r="E35" s="1644"/>
      <c r="F35" s="3192"/>
      <c r="G35" s="3177"/>
      <c r="H35" s="3177"/>
      <c r="I35" s="1655"/>
      <c r="J35" s="1644"/>
      <c r="K35" s="3192"/>
      <c r="L35" s="3177"/>
      <c r="M35" s="1655"/>
      <c r="N35" s="1644"/>
      <c r="O35" s="3192"/>
      <c r="P35" s="3177"/>
      <c r="Q35" s="1655"/>
      <c r="R35" s="1682"/>
      <c r="S35" s="1709"/>
      <c r="T35" s="3192"/>
      <c r="U35" s="3177"/>
      <c r="V35" s="3177"/>
      <c r="W35" s="1655"/>
      <c r="X35" s="1682"/>
    </row>
    <row r="36" spans="1:24" ht="12.75" customHeight="1">
      <c r="A36" s="2088"/>
      <c r="B36" s="3228" t="s">
        <v>703</v>
      </c>
      <c r="C36" s="3267"/>
      <c r="D36" s="3177"/>
      <c r="E36" s="1648">
        <v>7</v>
      </c>
      <c r="F36" s="3176">
        <v>4</v>
      </c>
      <c r="G36" s="3177"/>
      <c r="H36" s="3177"/>
      <c r="I36" s="1654">
        <v>75</v>
      </c>
      <c r="J36" s="1648">
        <v>0</v>
      </c>
      <c r="K36" s="3176">
        <v>0</v>
      </c>
      <c r="L36" s="3177"/>
      <c r="M36" s="1654" t="s">
        <v>304</v>
      </c>
      <c r="N36" s="1648">
        <v>7</v>
      </c>
      <c r="O36" s="3176">
        <v>4</v>
      </c>
      <c r="P36" s="3177"/>
      <c r="Q36" s="1654">
        <v>75</v>
      </c>
      <c r="R36" s="1682"/>
      <c r="S36" s="1747">
        <v>1</v>
      </c>
      <c r="T36" s="3176">
        <v>0</v>
      </c>
      <c r="U36" s="3177"/>
      <c r="V36" s="3177"/>
      <c r="W36" s="1654" t="s">
        <v>304</v>
      </c>
      <c r="X36" s="1682"/>
    </row>
    <row r="37" spans="1:24" ht="12.75" customHeight="1">
      <c r="A37" s="2088"/>
      <c r="B37" s="3228"/>
      <c r="C37" s="3267"/>
      <c r="D37" s="3177"/>
      <c r="E37" s="1644"/>
      <c r="F37" s="3192"/>
      <c r="G37" s="3177"/>
      <c r="H37" s="3177"/>
      <c r="I37" s="1655"/>
      <c r="J37" s="1644"/>
      <c r="K37" s="3192"/>
      <c r="L37" s="3177"/>
      <c r="M37" s="1655"/>
      <c r="N37" s="1644"/>
      <c r="O37" s="3192"/>
      <c r="P37" s="3177"/>
      <c r="Q37" s="1655"/>
      <c r="R37" s="1682"/>
      <c r="S37" s="1709"/>
      <c r="T37" s="3192"/>
      <c r="U37" s="3177"/>
      <c r="V37" s="3177"/>
      <c r="W37" s="1655"/>
      <c r="X37" s="1682"/>
    </row>
    <row r="38" spans="1:24" ht="12.75" customHeight="1">
      <c r="A38" s="2090"/>
      <c r="B38" s="3238"/>
      <c r="C38" s="3160"/>
      <c r="D38" s="3161"/>
      <c r="E38" s="1665"/>
      <c r="F38" s="3247"/>
      <c r="G38" s="3246"/>
      <c r="H38" s="3246"/>
      <c r="I38" s="1690"/>
      <c r="J38" s="1665"/>
      <c r="K38" s="3247"/>
      <c r="L38" s="3246"/>
      <c r="M38" s="1690"/>
      <c r="N38" s="1665"/>
      <c r="O38" s="3247"/>
      <c r="P38" s="3246"/>
      <c r="Q38" s="1690"/>
      <c r="R38" s="1691"/>
      <c r="S38" s="1669"/>
      <c r="T38" s="3247"/>
      <c r="U38" s="3246"/>
      <c r="V38" s="3246"/>
      <c r="W38" s="1690"/>
      <c r="X38" s="1691"/>
    </row>
    <row r="39" spans="1:24" ht="12.75" customHeight="1">
      <c r="A39" s="2090"/>
      <c r="B39" s="3238" t="s">
        <v>1355</v>
      </c>
      <c r="C39" s="3160"/>
      <c r="D39" s="3161"/>
      <c r="E39" s="1792">
        <v>1391</v>
      </c>
      <c r="F39" s="3264">
        <v>2413</v>
      </c>
      <c r="G39" s="3246"/>
      <c r="H39" s="3246"/>
      <c r="I39" s="1793">
        <v>-42.35391628677994</v>
      </c>
      <c r="J39" s="1792">
        <v>62</v>
      </c>
      <c r="K39" s="3264">
        <v>67</v>
      </c>
      <c r="L39" s="3246"/>
      <c r="M39" s="1793">
        <v>-7.462686567164178</v>
      </c>
      <c r="N39" s="1792">
        <v>1453</v>
      </c>
      <c r="O39" s="3264">
        <v>2480</v>
      </c>
      <c r="P39" s="3246"/>
      <c r="Q39" s="1793">
        <v>-41.41129032258065</v>
      </c>
      <c r="R39" s="1691"/>
      <c r="S39" s="1794">
        <v>201</v>
      </c>
      <c r="T39" s="3264">
        <v>308</v>
      </c>
      <c r="U39" s="3246"/>
      <c r="V39" s="3246"/>
      <c r="W39" s="1793">
        <v>-34.74025974025974</v>
      </c>
      <c r="X39" s="1691"/>
    </row>
    <row r="40" spans="1:24" ht="12.75" customHeight="1">
      <c r="A40" s="2090"/>
      <c r="B40" s="3238"/>
      <c r="C40" s="3160"/>
      <c r="D40" s="3161"/>
      <c r="E40" s="1647"/>
      <c r="F40" s="3167"/>
      <c r="G40" s="3168"/>
      <c r="H40" s="3168"/>
      <c r="I40" s="1651"/>
      <c r="J40" s="1647"/>
      <c r="K40" s="3167"/>
      <c r="L40" s="3168"/>
      <c r="M40" s="1651"/>
      <c r="N40" s="1647"/>
      <c r="O40" s="3167"/>
      <c r="P40" s="3168"/>
      <c r="Q40" s="1651"/>
      <c r="R40" s="1678"/>
      <c r="S40" s="1668"/>
      <c r="T40" s="3167"/>
      <c r="U40" s="3168"/>
      <c r="V40" s="3168"/>
      <c r="W40" s="1651"/>
      <c r="X40" s="1678"/>
    </row>
    <row r="41" spans="1:24" ht="12.75" customHeight="1">
      <c r="A41" s="2084"/>
      <c r="B41" s="3198" t="s">
        <v>654</v>
      </c>
      <c r="C41" s="3230"/>
      <c r="D41" s="3170"/>
      <c r="E41" s="1645"/>
      <c r="F41" s="3175"/>
      <c r="G41" s="3170"/>
      <c r="H41" s="3170"/>
      <c r="I41" s="1645"/>
      <c r="J41" s="1645"/>
      <c r="K41" s="3175"/>
      <c r="L41" s="3170"/>
      <c r="M41" s="1645"/>
      <c r="N41" s="1645"/>
      <c r="O41" s="3175"/>
      <c r="P41" s="3170"/>
      <c r="Q41" s="1645"/>
      <c r="R41" s="1685"/>
      <c r="S41" s="1661"/>
      <c r="T41" s="3175"/>
      <c r="U41" s="3170"/>
      <c r="V41" s="3170"/>
      <c r="W41" s="1645"/>
      <c r="X41" s="1685"/>
    </row>
    <row r="42" spans="1:24" ht="12.75" customHeight="1">
      <c r="A42" s="2088"/>
      <c r="B42" s="3228" t="s">
        <v>655</v>
      </c>
      <c r="C42" s="3267"/>
      <c r="D42" s="3177"/>
      <c r="E42" s="1648">
        <v>623</v>
      </c>
      <c r="F42" s="3176">
        <v>582</v>
      </c>
      <c r="G42" s="3177"/>
      <c r="H42" s="3177"/>
      <c r="I42" s="1654">
        <v>7.0446735395189</v>
      </c>
      <c r="J42" s="1648">
        <v>54</v>
      </c>
      <c r="K42" s="3176">
        <v>55</v>
      </c>
      <c r="L42" s="3177"/>
      <c r="M42" s="1654">
        <v>-1.8181818181818181</v>
      </c>
      <c r="N42" s="1648">
        <v>677</v>
      </c>
      <c r="O42" s="3176">
        <v>637</v>
      </c>
      <c r="P42" s="3177"/>
      <c r="Q42" s="1654">
        <v>6.279434850863422</v>
      </c>
      <c r="R42" s="1682"/>
      <c r="S42" s="1747">
        <v>116</v>
      </c>
      <c r="T42" s="3176">
        <v>113</v>
      </c>
      <c r="U42" s="3177"/>
      <c r="V42" s="3177"/>
      <c r="W42" s="1654">
        <v>2.6548672566371683</v>
      </c>
      <c r="X42" s="1682"/>
    </row>
    <row r="43" spans="1:24" ht="12.75" customHeight="1">
      <c r="A43" s="2088"/>
      <c r="B43" s="3228" t="s">
        <v>656</v>
      </c>
      <c r="C43" s="3267"/>
      <c r="D43" s="3177"/>
      <c r="E43" s="1648">
        <v>664</v>
      </c>
      <c r="F43" s="3176">
        <v>764</v>
      </c>
      <c r="G43" s="3177"/>
      <c r="H43" s="3177"/>
      <c r="I43" s="1654">
        <v>-13.089005235602095</v>
      </c>
      <c r="J43" s="1648">
        <v>8</v>
      </c>
      <c r="K43" s="3176">
        <v>12</v>
      </c>
      <c r="L43" s="3177"/>
      <c r="M43" s="1654">
        <v>-33.33333333333333</v>
      </c>
      <c r="N43" s="1648">
        <v>672</v>
      </c>
      <c r="O43" s="3176">
        <v>776</v>
      </c>
      <c r="P43" s="3177"/>
      <c r="Q43" s="1654">
        <v>-13.402061855670103</v>
      </c>
      <c r="R43" s="1682"/>
      <c r="S43" s="1747">
        <v>74</v>
      </c>
      <c r="T43" s="3176">
        <v>88</v>
      </c>
      <c r="U43" s="3177"/>
      <c r="V43" s="3177"/>
      <c r="W43" s="1654">
        <v>-15.909090909090908</v>
      </c>
      <c r="X43" s="1682"/>
    </row>
    <row r="44" spans="1:24" ht="12.75" customHeight="1">
      <c r="A44" s="2088"/>
      <c r="B44" s="3228" t="s">
        <v>657</v>
      </c>
      <c r="C44" s="3267"/>
      <c r="D44" s="3177"/>
      <c r="E44" s="1696">
        <v>54</v>
      </c>
      <c r="F44" s="3179">
        <v>1067</v>
      </c>
      <c r="G44" s="3180"/>
      <c r="H44" s="3180"/>
      <c r="I44" s="1698">
        <v>-94.93908153701967</v>
      </c>
      <c r="J44" s="1696">
        <v>0</v>
      </c>
      <c r="K44" s="3179">
        <v>0</v>
      </c>
      <c r="L44" s="3180"/>
      <c r="M44" s="1698" t="s">
        <v>304</v>
      </c>
      <c r="N44" s="1696">
        <v>54</v>
      </c>
      <c r="O44" s="3179">
        <v>1067</v>
      </c>
      <c r="P44" s="3180"/>
      <c r="Q44" s="1698">
        <v>-94.93908153701967</v>
      </c>
      <c r="R44" s="1699"/>
      <c r="S44" s="1748">
        <v>5</v>
      </c>
      <c r="T44" s="3179">
        <v>107</v>
      </c>
      <c r="U44" s="3180"/>
      <c r="V44" s="3180"/>
      <c r="W44" s="1698">
        <v>-95.32710280373831</v>
      </c>
      <c r="X44" s="1699"/>
    </row>
    <row r="45" spans="1:24" ht="12.75" customHeight="1">
      <c r="A45" s="2084"/>
      <c r="B45" s="3198" t="s">
        <v>1352</v>
      </c>
      <c r="C45" s="3230"/>
      <c r="D45" s="3170"/>
      <c r="E45" s="1652">
        <v>1341</v>
      </c>
      <c r="F45" s="3236">
        <v>2413</v>
      </c>
      <c r="G45" s="3168"/>
      <c r="H45" s="3168"/>
      <c r="I45" s="1650">
        <v>-44.42602569415665</v>
      </c>
      <c r="J45" s="1652">
        <v>62</v>
      </c>
      <c r="K45" s="3237">
        <v>67</v>
      </c>
      <c r="L45" s="3170"/>
      <c r="M45" s="1650">
        <v>-7.462686567164178</v>
      </c>
      <c r="N45" s="1652">
        <v>1403</v>
      </c>
      <c r="O45" s="3236">
        <v>2480</v>
      </c>
      <c r="P45" s="3168"/>
      <c r="Q45" s="1650">
        <v>-43.42741935483871</v>
      </c>
      <c r="R45" s="1689"/>
      <c r="S45" s="1789">
        <v>196</v>
      </c>
      <c r="T45" s="3236">
        <v>308</v>
      </c>
      <c r="U45" s="3168"/>
      <c r="V45" s="3168"/>
      <c r="W45" s="1650">
        <v>-36.36363636363637</v>
      </c>
      <c r="X45" s="1689"/>
    </row>
    <row r="46" spans="1:24" ht="12.75" customHeight="1">
      <c r="A46" s="2088"/>
      <c r="B46" s="3238"/>
      <c r="C46" s="3160"/>
      <c r="D46" s="3161"/>
      <c r="E46" s="1644"/>
      <c r="F46" s="3192"/>
      <c r="G46" s="3177"/>
      <c r="H46" s="3177"/>
      <c r="I46" s="1655"/>
      <c r="J46" s="1644"/>
      <c r="K46" s="3192"/>
      <c r="L46" s="3177"/>
      <c r="M46" s="1655"/>
      <c r="N46" s="1644"/>
      <c r="O46" s="3192"/>
      <c r="P46" s="3177"/>
      <c r="Q46" s="1655"/>
      <c r="R46" s="1682"/>
      <c r="S46" s="1709"/>
      <c r="T46" s="3192"/>
      <c r="U46" s="3177"/>
      <c r="V46" s="3177"/>
      <c r="W46" s="1655"/>
      <c r="X46" s="1682"/>
    </row>
    <row r="47" spans="1:24" ht="12.75" customHeight="1">
      <c r="A47" s="2088"/>
      <c r="B47" s="3228" t="s">
        <v>1353</v>
      </c>
      <c r="C47" s="3267"/>
      <c r="D47" s="3177"/>
      <c r="E47" s="1648">
        <v>50</v>
      </c>
      <c r="F47" s="3176">
        <v>0</v>
      </c>
      <c r="G47" s="3177"/>
      <c r="H47" s="3177"/>
      <c r="I47" s="1654" t="s">
        <v>304</v>
      </c>
      <c r="J47" s="1648">
        <v>0</v>
      </c>
      <c r="K47" s="3176">
        <v>0</v>
      </c>
      <c r="L47" s="3177"/>
      <c r="M47" s="1654" t="s">
        <v>304</v>
      </c>
      <c r="N47" s="1648">
        <v>50</v>
      </c>
      <c r="O47" s="3176">
        <v>0</v>
      </c>
      <c r="P47" s="3177"/>
      <c r="Q47" s="1654" t="s">
        <v>304</v>
      </c>
      <c r="R47" s="1682"/>
      <c r="S47" s="1747">
        <v>5</v>
      </c>
      <c r="T47" s="3176">
        <v>0</v>
      </c>
      <c r="U47" s="3177"/>
      <c r="V47" s="3177"/>
      <c r="W47" s="1654" t="s">
        <v>304</v>
      </c>
      <c r="X47" s="1689"/>
    </row>
    <row r="48" spans="1:24" ht="12.75" customHeight="1">
      <c r="A48" s="2090"/>
      <c r="B48" s="3238"/>
      <c r="C48" s="3160"/>
      <c r="D48" s="3161"/>
      <c r="E48" s="1665"/>
      <c r="F48" s="3247"/>
      <c r="G48" s="3246"/>
      <c r="H48" s="3246"/>
      <c r="I48" s="1690"/>
      <c r="J48" s="1665"/>
      <c r="K48" s="3247"/>
      <c r="L48" s="3246"/>
      <c r="M48" s="1690"/>
      <c r="N48" s="1665"/>
      <c r="O48" s="3247"/>
      <c r="P48" s="3246"/>
      <c r="Q48" s="1690"/>
      <c r="R48" s="1691"/>
      <c r="S48" s="1669"/>
      <c r="T48" s="3247"/>
      <c r="U48" s="3246"/>
      <c r="V48" s="3246"/>
      <c r="W48" s="1690"/>
      <c r="X48" s="1691"/>
    </row>
    <row r="49" spans="1:24" ht="12.75" customHeight="1">
      <c r="A49" s="2090"/>
      <c r="B49" s="3238" t="s">
        <v>1355</v>
      </c>
      <c r="C49" s="3160"/>
      <c r="D49" s="3161"/>
      <c r="E49" s="1792">
        <v>1391</v>
      </c>
      <c r="F49" s="3264">
        <v>2413</v>
      </c>
      <c r="G49" s="3246"/>
      <c r="H49" s="3246"/>
      <c r="I49" s="1793">
        <v>-42.35391628677994</v>
      </c>
      <c r="J49" s="1792">
        <v>62</v>
      </c>
      <c r="K49" s="3264">
        <v>67</v>
      </c>
      <c r="L49" s="3246"/>
      <c r="M49" s="1793">
        <v>-7.462686567164178</v>
      </c>
      <c r="N49" s="1792">
        <v>1453</v>
      </c>
      <c r="O49" s="3264">
        <v>2480</v>
      </c>
      <c r="P49" s="3246"/>
      <c r="Q49" s="1793">
        <v>-41.41129032258065</v>
      </c>
      <c r="R49" s="1691"/>
      <c r="S49" s="1794">
        <v>201</v>
      </c>
      <c r="T49" s="3264">
        <v>308</v>
      </c>
      <c r="U49" s="3246"/>
      <c r="V49" s="3246"/>
      <c r="W49" s="1793">
        <v>-34.74025974025974</v>
      </c>
      <c r="X49" s="1691"/>
    </row>
    <row r="50" spans="1:24" ht="12.75" customHeight="1">
      <c r="A50" s="2090"/>
      <c r="B50" s="3238"/>
      <c r="C50" s="3160"/>
      <c r="D50" s="3161"/>
      <c r="E50" s="1647"/>
      <c r="F50" s="3167"/>
      <c r="G50" s="3168"/>
      <c r="H50" s="3168"/>
      <c r="I50" s="1651"/>
      <c r="J50" s="1647"/>
      <c r="K50" s="3167"/>
      <c r="L50" s="3168"/>
      <c r="M50" s="1651"/>
      <c r="N50" s="1647"/>
      <c r="O50" s="3167"/>
      <c r="P50" s="3168"/>
      <c r="Q50" s="1651"/>
      <c r="R50" s="1678"/>
      <c r="S50" s="1668"/>
      <c r="T50" s="3167"/>
      <c r="U50" s="3168"/>
      <c r="V50" s="3168"/>
      <c r="W50" s="1651"/>
      <c r="X50" s="1678"/>
    </row>
    <row r="51" spans="1:24" ht="12.75" customHeight="1">
      <c r="A51" s="2084"/>
      <c r="B51" s="3198" t="s">
        <v>285</v>
      </c>
      <c r="C51" s="3230"/>
      <c r="D51" s="3170"/>
      <c r="E51" s="1645"/>
      <c r="F51" s="3175"/>
      <c r="G51" s="3170"/>
      <c r="H51" s="3170"/>
      <c r="I51" s="1645"/>
      <c r="J51" s="1645"/>
      <c r="K51" s="3175"/>
      <c r="L51" s="3170"/>
      <c r="M51" s="1645"/>
      <c r="N51" s="1645"/>
      <c r="O51" s="3175"/>
      <c r="P51" s="3170"/>
      <c r="Q51" s="1645"/>
      <c r="R51" s="1685"/>
      <c r="S51" s="1661"/>
      <c r="T51" s="3175"/>
      <c r="U51" s="3170"/>
      <c r="V51" s="3170"/>
      <c r="W51" s="1645"/>
      <c r="X51" s="1685"/>
    </row>
    <row r="52" spans="1:24" ht="12.75" customHeight="1">
      <c r="A52" s="2088"/>
      <c r="B52" s="3228" t="s">
        <v>1356</v>
      </c>
      <c r="C52" s="3267"/>
      <c r="D52" s="3177"/>
      <c r="E52" s="1648">
        <v>583</v>
      </c>
      <c r="F52" s="3176">
        <v>506</v>
      </c>
      <c r="G52" s="3177"/>
      <c r="H52" s="3177"/>
      <c r="I52" s="1654">
        <v>15.217391304347828</v>
      </c>
      <c r="J52" s="1648">
        <v>0</v>
      </c>
      <c r="K52" s="3176">
        <v>0</v>
      </c>
      <c r="L52" s="3177"/>
      <c r="M52" s="1654" t="s">
        <v>304</v>
      </c>
      <c r="N52" s="1648">
        <v>583</v>
      </c>
      <c r="O52" s="3176">
        <v>506</v>
      </c>
      <c r="P52" s="3177"/>
      <c r="Q52" s="1654">
        <v>15.217391304347828</v>
      </c>
      <c r="R52" s="1682"/>
      <c r="S52" s="1747">
        <v>58</v>
      </c>
      <c r="T52" s="3176">
        <v>51</v>
      </c>
      <c r="U52" s="3177"/>
      <c r="V52" s="3177"/>
      <c r="W52" s="1654">
        <v>13.725490196078432</v>
      </c>
      <c r="X52" s="1682"/>
    </row>
    <row r="53" spans="1:24" ht="12.75" customHeight="1">
      <c r="A53" s="2088"/>
      <c r="B53" s="3228" t="s">
        <v>1357</v>
      </c>
      <c r="C53" s="3267"/>
      <c r="D53" s="3177"/>
      <c r="E53" s="1648">
        <v>184</v>
      </c>
      <c r="F53" s="3176">
        <v>121</v>
      </c>
      <c r="G53" s="3177"/>
      <c r="H53" s="3177"/>
      <c r="I53" s="1654">
        <v>52.066115702479344</v>
      </c>
      <c r="J53" s="1648">
        <v>0</v>
      </c>
      <c r="K53" s="3176">
        <v>0</v>
      </c>
      <c r="L53" s="3177"/>
      <c r="M53" s="1654" t="s">
        <v>304</v>
      </c>
      <c r="N53" s="1648">
        <v>184</v>
      </c>
      <c r="O53" s="3176">
        <v>121</v>
      </c>
      <c r="P53" s="3177"/>
      <c r="Q53" s="1654">
        <v>52.066115702479344</v>
      </c>
      <c r="R53" s="1682"/>
      <c r="S53" s="1747">
        <v>18</v>
      </c>
      <c r="T53" s="3176">
        <v>12</v>
      </c>
      <c r="U53" s="3177"/>
      <c r="V53" s="3177"/>
      <c r="W53" s="1654">
        <v>50</v>
      </c>
      <c r="X53" s="1682"/>
    </row>
    <row r="54" spans="1:24" ht="12.75" customHeight="1">
      <c r="A54" s="2088"/>
      <c r="B54" s="3228" t="s">
        <v>1358</v>
      </c>
      <c r="C54" s="3267"/>
      <c r="D54" s="3177"/>
      <c r="E54" s="1648">
        <v>895</v>
      </c>
      <c r="F54" s="3176">
        <v>799</v>
      </c>
      <c r="G54" s="3177"/>
      <c r="H54" s="3177"/>
      <c r="I54" s="1654">
        <v>12.015018773466833</v>
      </c>
      <c r="J54" s="1648">
        <v>0</v>
      </c>
      <c r="K54" s="3176">
        <v>0</v>
      </c>
      <c r="L54" s="3177"/>
      <c r="M54" s="1654" t="s">
        <v>304</v>
      </c>
      <c r="N54" s="1648">
        <v>895</v>
      </c>
      <c r="O54" s="3176">
        <v>799</v>
      </c>
      <c r="P54" s="3177"/>
      <c r="Q54" s="1654">
        <v>12.015018773466833</v>
      </c>
      <c r="R54" s="1682"/>
      <c r="S54" s="1747">
        <v>90</v>
      </c>
      <c r="T54" s="3176">
        <v>80</v>
      </c>
      <c r="U54" s="3177"/>
      <c r="V54" s="3177"/>
      <c r="W54" s="1654">
        <v>12.5</v>
      </c>
      <c r="X54" s="1682"/>
    </row>
    <row r="55" spans="1:24" ht="12.75" customHeight="1">
      <c r="A55" s="2088"/>
      <c r="B55" s="3228" t="s">
        <v>1623</v>
      </c>
      <c r="C55" s="3267"/>
      <c r="D55" s="3177"/>
      <c r="E55" s="1696">
        <v>1</v>
      </c>
      <c r="F55" s="3179">
        <v>2</v>
      </c>
      <c r="G55" s="3180"/>
      <c r="H55" s="3180"/>
      <c r="I55" s="1698">
        <v>-50</v>
      </c>
      <c r="J55" s="1696">
        <v>6</v>
      </c>
      <c r="K55" s="3179">
        <v>7</v>
      </c>
      <c r="L55" s="3180"/>
      <c r="M55" s="1698">
        <v>-14.285714285714285</v>
      </c>
      <c r="N55" s="1696">
        <v>7</v>
      </c>
      <c r="O55" s="3179">
        <v>9</v>
      </c>
      <c r="P55" s="3180"/>
      <c r="Q55" s="1698">
        <v>-22.22222222222222</v>
      </c>
      <c r="R55" s="1699"/>
      <c r="S55" s="1748">
        <v>6</v>
      </c>
      <c r="T55" s="3179">
        <v>7</v>
      </c>
      <c r="U55" s="3180"/>
      <c r="V55" s="3180"/>
      <c r="W55" s="1698">
        <v>-14.285714285714285</v>
      </c>
      <c r="X55" s="1699"/>
    </row>
    <row r="56" spans="1:24" ht="12.75" customHeight="1">
      <c r="A56" s="2084"/>
      <c r="B56" s="3198" t="s">
        <v>1359</v>
      </c>
      <c r="C56" s="3230"/>
      <c r="D56" s="3170"/>
      <c r="E56" s="1652">
        <v>1663</v>
      </c>
      <c r="F56" s="3236">
        <v>1428</v>
      </c>
      <c r="G56" s="3168"/>
      <c r="H56" s="3168"/>
      <c r="I56" s="1650">
        <v>16.45658263305322</v>
      </c>
      <c r="J56" s="1652">
        <v>6</v>
      </c>
      <c r="K56" s="3237">
        <v>7</v>
      </c>
      <c r="L56" s="3170"/>
      <c r="M56" s="1650">
        <v>-14.285714285714285</v>
      </c>
      <c r="N56" s="1652">
        <v>1669</v>
      </c>
      <c r="O56" s="3236">
        <v>1435</v>
      </c>
      <c r="P56" s="3168"/>
      <c r="Q56" s="1650">
        <v>16.306620209059233</v>
      </c>
      <c r="R56" s="1689"/>
      <c r="S56" s="1789">
        <v>172</v>
      </c>
      <c r="T56" s="3236">
        <v>150</v>
      </c>
      <c r="U56" s="3168"/>
      <c r="V56" s="3168"/>
      <c r="W56" s="1650">
        <v>14.666666666666666</v>
      </c>
      <c r="X56" s="1689"/>
    </row>
    <row r="57" spans="1:24" ht="12.75" customHeight="1">
      <c r="A57" s="2088"/>
      <c r="B57" s="3228" t="s">
        <v>1360</v>
      </c>
      <c r="C57" s="3267"/>
      <c r="D57" s="3177"/>
      <c r="E57" s="1648">
        <v>42</v>
      </c>
      <c r="F57" s="3176">
        <v>310</v>
      </c>
      <c r="G57" s="3177"/>
      <c r="H57" s="3177"/>
      <c r="I57" s="1654">
        <v>-86.45161290322581</v>
      </c>
      <c r="J57" s="1648">
        <v>0</v>
      </c>
      <c r="K57" s="3176">
        <v>0</v>
      </c>
      <c r="L57" s="3177"/>
      <c r="M57" s="1654" t="s">
        <v>304</v>
      </c>
      <c r="N57" s="1648">
        <v>42</v>
      </c>
      <c r="O57" s="3176">
        <v>310</v>
      </c>
      <c r="P57" s="3177"/>
      <c r="Q57" s="1654">
        <v>-86.45161290322581</v>
      </c>
      <c r="R57" s="1682"/>
      <c r="S57" s="1747">
        <v>4</v>
      </c>
      <c r="T57" s="3176">
        <v>31</v>
      </c>
      <c r="U57" s="3177"/>
      <c r="V57" s="3177"/>
      <c r="W57" s="1654">
        <v>-87.09677419354838</v>
      </c>
      <c r="X57" s="1682"/>
    </row>
    <row r="58" spans="1:24" ht="12.75" customHeight="1">
      <c r="A58" s="2088"/>
      <c r="B58" s="3228" t="s">
        <v>1361</v>
      </c>
      <c r="C58" s="3267"/>
      <c r="D58" s="3177"/>
      <c r="E58" s="1696">
        <v>16</v>
      </c>
      <c r="F58" s="3179">
        <v>5</v>
      </c>
      <c r="G58" s="3180"/>
      <c r="H58" s="3180"/>
      <c r="I58" s="1698">
        <v>220</v>
      </c>
      <c r="J58" s="1696">
        <v>0</v>
      </c>
      <c r="K58" s="3179">
        <v>0</v>
      </c>
      <c r="L58" s="3180"/>
      <c r="M58" s="1698" t="s">
        <v>304</v>
      </c>
      <c r="N58" s="1696">
        <v>16</v>
      </c>
      <c r="O58" s="3179">
        <v>5</v>
      </c>
      <c r="P58" s="3180"/>
      <c r="Q58" s="1698">
        <v>220</v>
      </c>
      <c r="R58" s="1699"/>
      <c r="S58" s="1748">
        <v>2</v>
      </c>
      <c r="T58" s="3179">
        <v>1</v>
      </c>
      <c r="U58" s="3180"/>
      <c r="V58" s="3180"/>
      <c r="W58" s="1698">
        <v>100</v>
      </c>
      <c r="X58" s="1699"/>
    </row>
    <row r="59" spans="1:24" ht="12.75" customHeight="1">
      <c r="A59" s="2092"/>
      <c r="B59" s="3198" t="s">
        <v>1362</v>
      </c>
      <c r="C59" s="3230"/>
      <c r="D59" s="3170"/>
      <c r="E59" s="1696">
        <v>1721</v>
      </c>
      <c r="F59" s="3179">
        <v>1743</v>
      </c>
      <c r="G59" s="3180"/>
      <c r="H59" s="3180"/>
      <c r="I59" s="1698">
        <v>-1.262191623637407</v>
      </c>
      <c r="J59" s="1696">
        <v>6</v>
      </c>
      <c r="K59" s="3179">
        <v>7</v>
      </c>
      <c r="L59" s="3180"/>
      <c r="M59" s="1698">
        <v>-14.285714285714285</v>
      </c>
      <c r="N59" s="1696">
        <v>1727</v>
      </c>
      <c r="O59" s="3179">
        <v>1750</v>
      </c>
      <c r="P59" s="3180"/>
      <c r="Q59" s="1698">
        <v>-1.3142857142857143</v>
      </c>
      <c r="R59" s="1699"/>
      <c r="S59" s="1748">
        <v>178</v>
      </c>
      <c r="T59" s="3179">
        <v>181</v>
      </c>
      <c r="U59" s="3180"/>
      <c r="V59" s="3180"/>
      <c r="W59" s="1698">
        <v>-1.6574585635359116</v>
      </c>
      <c r="X59" s="1797"/>
    </row>
    <row r="60" spans="1:24" ht="12.75" customHeight="1">
      <c r="A60" s="2092"/>
      <c r="B60" s="3229"/>
      <c r="C60" s="3230"/>
      <c r="D60" s="3170"/>
      <c r="E60" s="1644"/>
      <c r="F60" s="3192"/>
      <c r="G60" s="3177"/>
      <c r="H60" s="3177"/>
      <c r="I60" s="1655"/>
      <c r="J60" s="1644"/>
      <c r="K60" s="3192"/>
      <c r="L60" s="3177"/>
      <c r="M60" s="1655"/>
      <c r="N60" s="1644"/>
      <c r="O60" s="3192"/>
      <c r="P60" s="3177"/>
      <c r="Q60" s="1655"/>
      <c r="R60" s="1682"/>
      <c r="S60" s="1709"/>
      <c r="T60" s="3192"/>
      <c r="U60" s="3177"/>
      <c r="V60" s="3177"/>
      <c r="W60" s="1655"/>
      <c r="X60" s="1663"/>
    </row>
    <row r="61" spans="1:24" ht="12.75" customHeight="1">
      <c r="A61" s="2084"/>
      <c r="B61" s="3198" t="s">
        <v>286</v>
      </c>
      <c r="C61" s="3230"/>
      <c r="D61" s="3170"/>
      <c r="E61" s="1645"/>
      <c r="F61" s="3175"/>
      <c r="G61" s="3170"/>
      <c r="H61" s="3170"/>
      <c r="I61" s="1645"/>
      <c r="J61" s="1645"/>
      <c r="K61" s="3175"/>
      <c r="L61" s="3170"/>
      <c r="M61" s="1645"/>
      <c r="N61" s="1645"/>
      <c r="O61" s="3175"/>
      <c r="P61" s="3170"/>
      <c r="Q61" s="1645"/>
      <c r="R61" s="1685"/>
      <c r="S61" s="1661"/>
      <c r="T61" s="3175"/>
      <c r="U61" s="3170"/>
      <c r="V61" s="3170"/>
      <c r="W61" s="1645"/>
      <c r="X61" s="1685"/>
    </row>
    <row r="62" spans="1:24" ht="12.75" customHeight="1">
      <c r="A62" s="2088"/>
      <c r="B62" s="3228" t="s">
        <v>279</v>
      </c>
      <c r="C62" s="3267"/>
      <c r="D62" s="3177"/>
      <c r="E62" s="1648">
        <v>16</v>
      </c>
      <c r="F62" s="3176">
        <v>12</v>
      </c>
      <c r="G62" s="3177"/>
      <c r="H62" s="3177"/>
      <c r="I62" s="1654">
        <v>33.33333333333333</v>
      </c>
      <c r="J62" s="1648">
        <v>9</v>
      </c>
      <c r="K62" s="3176">
        <v>8</v>
      </c>
      <c r="L62" s="3177"/>
      <c r="M62" s="1654">
        <v>12.5</v>
      </c>
      <c r="N62" s="1648">
        <v>25</v>
      </c>
      <c r="O62" s="3176">
        <v>20</v>
      </c>
      <c r="P62" s="3177"/>
      <c r="Q62" s="1654">
        <v>25</v>
      </c>
      <c r="R62" s="1682"/>
      <c r="S62" s="1747">
        <v>11</v>
      </c>
      <c r="T62" s="3176">
        <v>9</v>
      </c>
      <c r="U62" s="3177"/>
      <c r="V62" s="3177"/>
      <c r="W62" s="1654">
        <v>22.22222222222222</v>
      </c>
      <c r="X62" s="1682"/>
    </row>
    <row r="63" spans="1:24" ht="12.75" customHeight="1">
      <c r="A63" s="2088"/>
      <c r="B63" s="3228" t="s">
        <v>41</v>
      </c>
      <c r="C63" s="3267"/>
      <c r="D63" s="3177"/>
      <c r="E63" s="1648">
        <v>47</v>
      </c>
      <c r="F63" s="3176">
        <v>114</v>
      </c>
      <c r="G63" s="3177"/>
      <c r="H63" s="3177"/>
      <c r="I63" s="1654">
        <v>-58.77192982456141</v>
      </c>
      <c r="J63" s="1648">
        <v>41</v>
      </c>
      <c r="K63" s="3176">
        <v>35</v>
      </c>
      <c r="L63" s="3177"/>
      <c r="M63" s="1654">
        <v>17.142857142857142</v>
      </c>
      <c r="N63" s="1648">
        <v>88</v>
      </c>
      <c r="O63" s="3176">
        <v>149</v>
      </c>
      <c r="P63" s="3177"/>
      <c r="Q63" s="1654">
        <v>-40.939597315436245</v>
      </c>
      <c r="R63" s="1682"/>
      <c r="S63" s="1747">
        <v>46</v>
      </c>
      <c r="T63" s="3176">
        <v>46</v>
      </c>
      <c r="U63" s="3177"/>
      <c r="V63" s="3177"/>
      <c r="W63" s="1654">
        <v>0</v>
      </c>
      <c r="X63" s="1682"/>
    </row>
    <row r="64" spans="1:24" ht="12.75" customHeight="1">
      <c r="A64" s="2088"/>
      <c r="B64" s="3228" t="s">
        <v>280</v>
      </c>
      <c r="C64" s="3267"/>
      <c r="D64" s="3177"/>
      <c r="E64" s="1648">
        <v>7</v>
      </c>
      <c r="F64" s="3176">
        <v>13</v>
      </c>
      <c r="G64" s="3177"/>
      <c r="H64" s="3177"/>
      <c r="I64" s="1654">
        <v>-46.15384615384615</v>
      </c>
      <c r="J64" s="1648">
        <v>34</v>
      </c>
      <c r="K64" s="3176">
        <v>46</v>
      </c>
      <c r="L64" s="3177"/>
      <c r="M64" s="1654">
        <v>-26.08695652173913</v>
      </c>
      <c r="N64" s="1648">
        <v>41</v>
      </c>
      <c r="O64" s="3176">
        <v>59</v>
      </c>
      <c r="P64" s="3177"/>
      <c r="Q64" s="1654">
        <v>-30.508474576271187</v>
      </c>
      <c r="R64" s="1682"/>
      <c r="S64" s="1747">
        <v>35</v>
      </c>
      <c r="T64" s="3176">
        <v>47</v>
      </c>
      <c r="U64" s="3177"/>
      <c r="V64" s="3177"/>
      <c r="W64" s="1654">
        <v>-25.53191489361702</v>
      </c>
      <c r="X64" s="1682"/>
    </row>
    <row r="65" spans="1:24" ht="12.75" customHeight="1">
      <c r="A65" s="2088"/>
      <c r="B65" s="3228" t="s">
        <v>6</v>
      </c>
      <c r="C65" s="3267"/>
      <c r="D65" s="3177"/>
      <c r="E65" s="1648">
        <v>9</v>
      </c>
      <c r="F65" s="3176">
        <v>17</v>
      </c>
      <c r="G65" s="3177"/>
      <c r="H65" s="3177"/>
      <c r="I65" s="1654">
        <v>-47.05882352941176</v>
      </c>
      <c r="J65" s="1648">
        <v>46</v>
      </c>
      <c r="K65" s="3176">
        <v>40</v>
      </c>
      <c r="L65" s="3177"/>
      <c r="M65" s="1654">
        <v>15</v>
      </c>
      <c r="N65" s="1648">
        <v>55</v>
      </c>
      <c r="O65" s="3176">
        <v>57</v>
      </c>
      <c r="P65" s="3177"/>
      <c r="Q65" s="1654">
        <v>-3.508771929824561</v>
      </c>
      <c r="R65" s="1682"/>
      <c r="S65" s="1747">
        <v>47</v>
      </c>
      <c r="T65" s="3176">
        <v>42</v>
      </c>
      <c r="U65" s="3177"/>
      <c r="V65" s="3177"/>
      <c r="W65" s="1654">
        <v>11.904761904761903</v>
      </c>
      <c r="X65" s="1682"/>
    </row>
    <row r="66" spans="1:24" ht="12.75" customHeight="1">
      <c r="A66" s="2088"/>
      <c r="B66" s="3228" t="s">
        <v>7</v>
      </c>
      <c r="C66" s="3267"/>
      <c r="D66" s="3177"/>
      <c r="E66" s="1648">
        <v>21</v>
      </c>
      <c r="F66" s="3176">
        <v>26</v>
      </c>
      <c r="G66" s="3177"/>
      <c r="H66" s="3177"/>
      <c r="I66" s="1654">
        <v>-19.230769230769234</v>
      </c>
      <c r="J66" s="1648">
        <v>6</v>
      </c>
      <c r="K66" s="3176">
        <v>3</v>
      </c>
      <c r="L66" s="3177"/>
      <c r="M66" s="1654">
        <v>100</v>
      </c>
      <c r="N66" s="1648">
        <v>27</v>
      </c>
      <c r="O66" s="3176">
        <v>29</v>
      </c>
      <c r="P66" s="3177"/>
      <c r="Q66" s="1654">
        <v>-6.896551724137931</v>
      </c>
      <c r="R66" s="1682"/>
      <c r="S66" s="1747">
        <v>8</v>
      </c>
      <c r="T66" s="3176">
        <v>6</v>
      </c>
      <c r="U66" s="3177"/>
      <c r="V66" s="3177"/>
      <c r="W66" s="1654">
        <v>33.33333333333333</v>
      </c>
      <c r="X66" s="1682"/>
    </row>
    <row r="67" spans="1:24" ht="12.75" customHeight="1">
      <c r="A67" s="2088"/>
      <c r="B67" s="3228" t="s">
        <v>8</v>
      </c>
      <c r="C67" s="3267"/>
      <c r="D67" s="3177"/>
      <c r="E67" s="1648">
        <v>15</v>
      </c>
      <c r="F67" s="3176">
        <v>13</v>
      </c>
      <c r="G67" s="3177"/>
      <c r="H67" s="3177"/>
      <c r="I67" s="1654">
        <v>15.384615384615385</v>
      </c>
      <c r="J67" s="1648">
        <v>35</v>
      </c>
      <c r="K67" s="3176">
        <v>58</v>
      </c>
      <c r="L67" s="3177"/>
      <c r="M67" s="1654">
        <v>-39.6551724137931</v>
      </c>
      <c r="N67" s="1648">
        <v>50</v>
      </c>
      <c r="O67" s="3176">
        <v>71</v>
      </c>
      <c r="P67" s="3177"/>
      <c r="Q67" s="1654">
        <v>-29.577464788732392</v>
      </c>
      <c r="R67" s="1682"/>
      <c r="S67" s="1747">
        <v>37</v>
      </c>
      <c r="T67" s="3176">
        <v>59</v>
      </c>
      <c r="U67" s="3177"/>
      <c r="V67" s="3177"/>
      <c r="W67" s="1654">
        <v>-37.28813559322034</v>
      </c>
      <c r="X67" s="1682"/>
    </row>
    <row r="68" spans="1:24" ht="12.75" customHeight="1">
      <c r="A68" s="2088"/>
      <c r="B68" s="3228" t="s">
        <v>9</v>
      </c>
      <c r="C68" s="3267"/>
      <c r="D68" s="3177"/>
      <c r="E68" s="1648">
        <v>6</v>
      </c>
      <c r="F68" s="3176">
        <v>8</v>
      </c>
      <c r="G68" s="3177"/>
      <c r="H68" s="3177"/>
      <c r="I68" s="1654">
        <v>-25</v>
      </c>
      <c r="J68" s="1648">
        <v>35</v>
      </c>
      <c r="K68" s="3176">
        <v>26</v>
      </c>
      <c r="L68" s="3177"/>
      <c r="M68" s="1654">
        <v>34.61538461538461</v>
      </c>
      <c r="N68" s="1648">
        <v>41</v>
      </c>
      <c r="O68" s="3176">
        <v>34</v>
      </c>
      <c r="P68" s="3177"/>
      <c r="Q68" s="1654">
        <v>20.588235294117645</v>
      </c>
      <c r="R68" s="1682"/>
      <c r="S68" s="1747">
        <v>36</v>
      </c>
      <c r="T68" s="3176">
        <v>27</v>
      </c>
      <c r="U68" s="3177"/>
      <c r="V68" s="3177"/>
      <c r="W68" s="1654">
        <v>33.33333333333333</v>
      </c>
      <c r="X68" s="1682"/>
    </row>
    <row r="69" spans="1:24" ht="12.75" customHeight="1">
      <c r="A69" s="2088"/>
      <c r="B69" s="3228" t="s">
        <v>11</v>
      </c>
      <c r="C69" s="3267"/>
      <c r="D69" s="3177"/>
      <c r="E69" s="1648">
        <v>35</v>
      </c>
      <c r="F69" s="3176">
        <v>30</v>
      </c>
      <c r="G69" s="3177"/>
      <c r="H69" s="3177"/>
      <c r="I69" s="1654">
        <v>16.666666666666664</v>
      </c>
      <c r="J69" s="1648">
        <v>22</v>
      </c>
      <c r="K69" s="3176">
        <v>19</v>
      </c>
      <c r="L69" s="3177"/>
      <c r="M69" s="1654">
        <v>15.789473684210526</v>
      </c>
      <c r="N69" s="1648">
        <v>57</v>
      </c>
      <c r="O69" s="3176">
        <v>49</v>
      </c>
      <c r="P69" s="3177"/>
      <c r="Q69" s="1654">
        <v>16.3265306122449</v>
      </c>
      <c r="R69" s="1682"/>
      <c r="S69" s="1747">
        <v>26</v>
      </c>
      <c r="T69" s="3176">
        <v>22</v>
      </c>
      <c r="U69" s="3177"/>
      <c r="V69" s="3177"/>
      <c r="W69" s="1654">
        <v>18.181818181818183</v>
      </c>
      <c r="X69" s="1682"/>
    </row>
    <row r="70" spans="1:24" ht="12.75" customHeight="1">
      <c r="A70" s="2088"/>
      <c r="B70" s="3228" t="s">
        <v>263</v>
      </c>
      <c r="C70" s="3267"/>
      <c r="D70" s="3177"/>
      <c r="E70" s="1648">
        <v>10</v>
      </c>
      <c r="F70" s="3176">
        <v>13</v>
      </c>
      <c r="G70" s="3177"/>
      <c r="H70" s="3177"/>
      <c r="I70" s="1654">
        <v>-23.076923076923077</v>
      </c>
      <c r="J70" s="1648">
        <v>70</v>
      </c>
      <c r="K70" s="3176">
        <v>35</v>
      </c>
      <c r="L70" s="3177"/>
      <c r="M70" s="1654">
        <v>100</v>
      </c>
      <c r="N70" s="1648">
        <v>80</v>
      </c>
      <c r="O70" s="3176">
        <v>48</v>
      </c>
      <c r="P70" s="3177"/>
      <c r="Q70" s="1654">
        <v>66.66666666666666</v>
      </c>
      <c r="R70" s="1682"/>
      <c r="S70" s="1747">
        <v>71</v>
      </c>
      <c r="T70" s="3176">
        <v>36</v>
      </c>
      <c r="U70" s="3177"/>
      <c r="V70" s="3177"/>
      <c r="W70" s="1654">
        <v>97.22222222222221</v>
      </c>
      <c r="X70" s="1682"/>
    </row>
    <row r="71" spans="1:24" ht="12.75" customHeight="1">
      <c r="A71" s="2088"/>
      <c r="B71" s="3228" t="s">
        <v>281</v>
      </c>
      <c r="C71" s="3267"/>
      <c r="D71" s="3177"/>
      <c r="E71" s="1696">
        <v>4</v>
      </c>
      <c r="F71" s="3179">
        <v>4</v>
      </c>
      <c r="G71" s="3180"/>
      <c r="H71" s="3180"/>
      <c r="I71" s="1698">
        <v>0</v>
      </c>
      <c r="J71" s="1696">
        <v>14</v>
      </c>
      <c r="K71" s="3179">
        <v>11</v>
      </c>
      <c r="L71" s="3180"/>
      <c r="M71" s="1698">
        <v>27.27272727272727</v>
      </c>
      <c r="N71" s="1696">
        <v>18</v>
      </c>
      <c r="O71" s="3179">
        <v>15</v>
      </c>
      <c r="P71" s="3180"/>
      <c r="Q71" s="1698">
        <v>20</v>
      </c>
      <c r="R71" s="1699"/>
      <c r="S71" s="1748">
        <v>14</v>
      </c>
      <c r="T71" s="3179">
        <v>11</v>
      </c>
      <c r="U71" s="3180"/>
      <c r="V71" s="3180"/>
      <c r="W71" s="1698">
        <v>27.27272727272727</v>
      </c>
      <c r="X71" s="1699"/>
    </row>
    <row r="72" spans="1:24" ht="12.75" customHeight="1">
      <c r="A72" s="2084"/>
      <c r="B72" s="3198" t="s">
        <v>1363</v>
      </c>
      <c r="C72" s="3230"/>
      <c r="D72" s="3170"/>
      <c r="E72" s="1696">
        <v>170</v>
      </c>
      <c r="F72" s="3264">
        <v>250</v>
      </c>
      <c r="G72" s="3246"/>
      <c r="H72" s="3246"/>
      <c r="I72" s="1793">
        <v>-32</v>
      </c>
      <c r="J72" s="1792">
        <v>312</v>
      </c>
      <c r="K72" s="3265">
        <v>281</v>
      </c>
      <c r="L72" s="3234"/>
      <c r="M72" s="1795">
        <v>11.032028469750891</v>
      </c>
      <c r="N72" s="1792">
        <v>482</v>
      </c>
      <c r="O72" s="3264">
        <v>531</v>
      </c>
      <c r="P72" s="3246"/>
      <c r="Q72" s="1793">
        <v>-9.227871939736348</v>
      </c>
      <c r="R72" s="1796"/>
      <c r="S72" s="1794">
        <v>329</v>
      </c>
      <c r="T72" s="3264">
        <v>306</v>
      </c>
      <c r="U72" s="3246"/>
      <c r="V72" s="3246"/>
      <c r="W72" s="1793">
        <v>7.516339869281046</v>
      </c>
      <c r="X72" s="1691"/>
    </row>
    <row r="73" spans="1:24" ht="12.75" customHeight="1">
      <c r="A73" s="2084"/>
      <c r="B73" s="3198"/>
      <c r="C73" s="3230"/>
      <c r="D73" s="3170"/>
      <c r="E73" s="1647"/>
      <c r="F73" s="3167"/>
      <c r="G73" s="3168"/>
      <c r="H73" s="3168"/>
      <c r="I73" s="1651"/>
      <c r="J73" s="1647"/>
      <c r="K73" s="3167"/>
      <c r="L73" s="3168"/>
      <c r="M73" s="1651"/>
      <c r="N73" s="1647"/>
      <c r="O73" s="3167"/>
      <c r="P73" s="3168"/>
      <c r="Q73" s="1651"/>
      <c r="R73" s="1678"/>
      <c r="S73" s="1668"/>
      <c r="T73" s="3167"/>
      <c r="U73" s="3168"/>
      <c r="V73" s="3168"/>
      <c r="W73" s="1651"/>
      <c r="X73" s="1678"/>
    </row>
    <row r="74" spans="1:24" ht="12.75" customHeight="1">
      <c r="A74" s="2090"/>
      <c r="B74" s="3238"/>
      <c r="C74" s="3160"/>
      <c r="D74" s="3161"/>
      <c r="E74" s="1665"/>
      <c r="F74" s="3247"/>
      <c r="G74" s="3246"/>
      <c r="H74" s="3246"/>
      <c r="I74" s="1690"/>
      <c r="J74" s="1665"/>
      <c r="K74" s="3247"/>
      <c r="L74" s="3246"/>
      <c r="M74" s="1690"/>
      <c r="N74" s="1665"/>
      <c r="O74" s="3247"/>
      <c r="P74" s="3246"/>
      <c r="Q74" s="1690"/>
      <c r="R74" s="1691"/>
      <c r="S74" s="1669"/>
      <c r="T74" s="3247"/>
      <c r="U74" s="3246"/>
      <c r="V74" s="3246"/>
      <c r="W74" s="1690"/>
      <c r="X74" s="1691"/>
    </row>
    <row r="75" spans="1:24" ht="12.75" customHeight="1">
      <c r="A75" s="2090"/>
      <c r="B75" s="3238" t="s">
        <v>729</v>
      </c>
      <c r="C75" s="3160"/>
      <c r="D75" s="3161"/>
      <c r="E75" s="1696">
        <v>3282</v>
      </c>
      <c r="F75" s="3264">
        <v>4406</v>
      </c>
      <c r="G75" s="3246"/>
      <c r="H75" s="3246"/>
      <c r="I75" s="1793">
        <v>-25.510667271901955</v>
      </c>
      <c r="J75" s="1792">
        <v>380</v>
      </c>
      <c r="K75" s="3265">
        <v>355</v>
      </c>
      <c r="L75" s="3234"/>
      <c r="M75" s="1795">
        <v>7.042253521126761</v>
      </c>
      <c r="N75" s="1792">
        <v>3662</v>
      </c>
      <c r="O75" s="3264">
        <v>4761</v>
      </c>
      <c r="P75" s="3246"/>
      <c r="Q75" s="1793">
        <v>-23.08338584331023</v>
      </c>
      <c r="R75" s="1796"/>
      <c r="S75" s="1794">
        <v>708</v>
      </c>
      <c r="T75" s="3264">
        <v>796</v>
      </c>
      <c r="U75" s="3246"/>
      <c r="V75" s="3246"/>
      <c r="W75" s="1793">
        <v>-11.055276381909549</v>
      </c>
      <c r="X75" s="1691"/>
    </row>
    <row r="76" spans="1:24" ht="12.75" customHeight="1">
      <c r="A76" s="2094"/>
      <c r="B76" s="3255"/>
      <c r="C76" s="3266"/>
      <c r="D76" s="3182"/>
      <c r="E76" s="1665"/>
      <c r="F76" s="3247"/>
      <c r="G76" s="3246"/>
      <c r="H76" s="3246"/>
      <c r="I76" s="1690"/>
      <c r="J76" s="1665"/>
      <c r="K76" s="3247"/>
      <c r="L76" s="3246"/>
      <c r="M76" s="1690"/>
      <c r="N76" s="1665"/>
      <c r="O76" s="3247"/>
      <c r="P76" s="3246"/>
      <c r="Q76" s="1690"/>
      <c r="R76" s="1691"/>
      <c r="S76" s="1669"/>
      <c r="T76" s="3247"/>
      <c r="U76" s="3246"/>
      <c r="V76" s="3246"/>
      <c r="W76" s="1690"/>
      <c r="X76" s="1691"/>
    </row>
    <row r="77" spans="1:24" ht="12.75" customHeight="1">
      <c r="A77" s="2091"/>
      <c r="B77" s="3238"/>
      <c r="C77" s="3160"/>
      <c r="D77" s="3161"/>
      <c r="E77" s="1647"/>
      <c r="F77" s="3167"/>
      <c r="G77" s="3168"/>
      <c r="H77" s="3168"/>
      <c r="I77" s="1651"/>
      <c r="J77" s="1647"/>
      <c r="K77" s="3167"/>
      <c r="L77" s="3168"/>
      <c r="M77" s="1651"/>
      <c r="N77" s="1647"/>
      <c r="O77" s="3167"/>
      <c r="P77" s="3168"/>
      <c r="Q77" s="1651"/>
      <c r="R77" s="1651"/>
      <c r="S77" s="1647"/>
      <c r="T77" s="3167"/>
      <c r="U77" s="3168"/>
      <c r="V77" s="3168"/>
      <c r="W77" s="1651"/>
      <c r="X77" s="1651"/>
    </row>
    <row r="78" spans="1:24" ht="12.75" customHeight="1">
      <c r="A78" s="3159" t="s">
        <v>1364</v>
      </c>
      <c r="B78" s="3160"/>
      <c r="C78" s="3160"/>
      <c r="D78" s="3161"/>
      <c r="E78" s="3161"/>
      <c r="F78" s="3161"/>
      <c r="G78" s="3161"/>
      <c r="H78" s="3161"/>
      <c r="I78" s="3161"/>
      <c r="J78" s="3161"/>
      <c r="K78" s="3161"/>
      <c r="L78" s="3161"/>
      <c r="M78" s="3161"/>
      <c r="N78" s="3161"/>
      <c r="O78" s="3161"/>
      <c r="P78" s="3161"/>
      <c r="Q78" s="3161"/>
      <c r="R78" s="3161"/>
      <c r="S78" s="3161"/>
      <c r="T78" s="3161"/>
      <c r="U78" s="3161"/>
      <c r="V78" s="3161"/>
      <c r="W78" s="3161"/>
      <c r="X78" s="3161"/>
    </row>
    <row r="79" spans="1:24" ht="12.75" customHeight="1">
      <c r="A79" s="2082"/>
      <c r="B79" s="3231"/>
      <c r="C79" s="3262"/>
      <c r="D79" s="3263"/>
      <c r="E79" s="3153"/>
      <c r="F79" s="3153"/>
      <c r="G79" s="1718"/>
      <c r="H79" s="3243"/>
      <c r="I79" s="3172"/>
      <c r="J79" s="3171"/>
      <c r="K79" s="3172"/>
      <c r="L79" s="3173"/>
      <c r="M79" s="3153"/>
      <c r="N79" s="3171"/>
      <c r="O79" s="3172"/>
      <c r="P79" s="3171" t="s">
        <v>1365</v>
      </c>
      <c r="Q79" s="3172"/>
      <c r="R79" s="3172"/>
      <c r="S79" s="3173" t="s">
        <v>1366</v>
      </c>
      <c r="T79" s="3153"/>
      <c r="U79" s="1677"/>
      <c r="V79" s="3263"/>
      <c r="W79" s="3153"/>
      <c r="X79" s="1677"/>
    </row>
    <row r="80" spans="1:24" ht="11.25" customHeight="1">
      <c r="A80" s="2084"/>
      <c r="B80" s="3198"/>
      <c r="C80" s="3166"/>
      <c r="D80" s="3260" t="s">
        <v>1367</v>
      </c>
      <c r="E80" s="3170"/>
      <c r="F80" s="3170"/>
      <c r="G80" s="1678"/>
      <c r="H80" s="3244"/>
      <c r="I80" s="3168"/>
      <c r="J80" s="3167"/>
      <c r="K80" s="3168"/>
      <c r="L80" s="3169"/>
      <c r="M80" s="3170"/>
      <c r="N80" s="3167" t="s">
        <v>789</v>
      </c>
      <c r="O80" s="3168"/>
      <c r="P80" s="3167" t="s">
        <v>1368</v>
      </c>
      <c r="Q80" s="3168"/>
      <c r="R80" s="3168"/>
      <c r="S80" s="3169" t="s">
        <v>1369</v>
      </c>
      <c r="T80" s="3170"/>
      <c r="U80" s="1688"/>
      <c r="V80" s="3260" t="s">
        <v>1370</v>
      </c>
      <c r="W80" s="3170"/>
      <c r="X80" s="1688"/>
    </row>
    <row r="81" spans="1:24" ht="12.75" customHeight="1">
      <c r="A81" s="2084"/>
      <c r="B81" s="3198"/>
      <c r="C81" s="3166"/>
      <c r="D81" s="3260" t="s">
        <v>1371</v>
      </c>
      <c r="E81" s="3170"/>
      <c r="F81" s="3170"/>
      <c r="G81" s="1678"/>
      <c r="H81" s="3244" t="s">
        <v>1372</v>
      </c>
      <c r="I81" s="3168"/>
      <c r="J81" s="3167" t="s">
        <v>1373</v>
      </c>
      <c r="K81" s="3168"/>
      <c r="L81" s="3169" t="s">
        <v>1374</v>
      </c>
      <c r="M81" s="3170"/>
      <c r="N81" s="3167" t="s">
        <v>1375</v>
      </c>
      <c r="O81" s="3168"/>
      <c r="P81" s="3167" t="s">
        <v>1375</v>
      </c>
      <c r="Q81" s="3168"/>
      <c r="R81" s="3168"/>
      <c r="S81" s="3169" t="s">
        <v>1376</v>
      </c>
      <c r="T81" s="3170"/>
      <c r="U81" s="1688"/>
      <c r="V81" s="3260" t="s">
        <v>1371</v>
      </c>
      <c r="W81" s="3170"/>
      <c r="X81" s="1688"/>
    </row>
    <row r="82" spans="1:24" ht="11.25" customHeight="1">
      <c r="A82" s="2086"/>
      <c r="B82" s="3256"/>
      <c r="C82" s="3261"/>
      <c r="D82" s="3259" t="s">
        <v>1400</v>
      </c>
      <c r="E82" s="3234"/>
      <c r="F82" s="3234"/>
      <c r="G82" s="1691"/>
      <c r="H82" s="3245" t="s">
        <v>1400</v>
      </c>
      <c r="I82" s="3246"/>
      <c r="J82" s="3247" t="s">
        <v>1400</v>
      </c>
      <c r="K82" s="3246"/>
      <c r="L82" s="3233" t="s">
        <v>1400</v>
      </c>
      <c r="M82" s="3234"/>
      <c r="N82" s="3247" t="s">
        <v>1400</v>
      </c>
      <c r="O82" s="3246"/>
      <c r="P82" s="3247" t="s">
        <v>1400</v>
      </c>
      <c r="Q82" s="3246"/>
      <c r="R82" s="3246"/>
      <c r="S82" s="3233" t="s">
        <v>1400</v>
      </c>
      <c r="T82" s="3234"/>
      <c r="U82" s="1666"/>
      <c r="V82" s="3259" t="s">
        <v>1400</v>
      </c>
      <c r="W82" s="3234"/>
      <c r="X82" s="1666"/>
    </row>
    <row r="83" spans="1:24" ht="12.75">
      <c r="A83" s="2082"/>
      <c r="B83" s="3231"/>
      <c r="C83" s="3262"/>
      <c r="D83" s="3248"/>
      <c r="E83" s="3153"/>
      <c r="F83" s="3153"/>
      <c r="G83" s="1781"/>
      <c r="H83" s="3174"/>
      <c r="I83" s="3168"/>
      <c r="J83" s="3174"/>
      <c r="K83" s="3168"/>
      <c r="L83" s="3175"/>
      <c r="M83" s="3170"/>
      <c r="N83" s="3174"/>
      <c r="O83" s="3168"/>
      <c r="P83" s="3174"/>
      <c r="Q83" s="3168"/>
      <c r="R83" s="3168"/>
      <c r="S83" s="3175"/>
      <c r="T83" s="3170"/>
      <c r="U83" s="1645"/>
      <c r="V83" s="3248"/>
      <c r="W83" s="3153"/>
      <c r="X83" s="1675"/>
    </row>
    <row r="84" spans="1:24" ht="14.25">
      <c r="A84" s="2100"/>
      <c r="B84" s="2091" t="s">
        <v>287</v>
      </c>
      <c r="C84" s="2101" t="s">
        <v>1428</v>
      </c>
      <c r="D84" s="3227">
        <v>49994</v>
      </c>
      <c r="E84" s="3161"/>
      <c r="F84" s="3161"/>
      <c r="G84" s="1682"/>
      <c r="H84" s="3176">
        <v>4040</v>
      </c>
      <c r="I84" s="3177"/>
      <c r="J84" s="3176">
        <v>-4775</v>
      </c>
      <c r="K84" s="3177"/>
      <c r="L84" s="3178">
        <v>-735</v>
      </c>
      <c r="M84" s="3161"/>
      <c r="N84" s="3176">
        <v>110</v>
      </c>
      <c r="O84" s="3177"/>
      <c r="P84" s="3176">
        <v>-2372</v>
      </c>
      <c r="Q84" s="3177"/>
      <c r="R84" s="3177"/>
      <c r="S84" s="3178">
        <v>-2997</v>
      </c>
      <c r="T84" s="3161"/>
      <c r="U84" s="1644"/>
      <c r="V84" s="3249">
        <v>46997</v>
      </c>
      <c r="W84" s="3161"/>
      <c r="X84" s="1711"/>
    </row>
    <row r="85" spans="1:24" ht="12.75">
      <c r="A85" s="2100"/>
      <c r="B85" s="2102"/>
      <c r="C85" s="2101" t="s">
        <v>47</v>
      </c>
      <c r="D85" s="3227">
        <v>51699</v>
      </c>
      <c r="E85" s="3161"/>
      <c r="F85" s="3161"/>
      <c r="G85" s="1682"/>
      <c r="H85" s="3176">
        <v>4623</v>
      </c>
      <c r="I85" s="3177"/>
      <c r="J85" s="3176">
        <v>-2918</v>
      </c>
      <c r="K85" s="3177"/>
      <c r="L85" s="3178">
        <v>1705</v>
      </c>
      <c r="M85" s="3161"/>
      <c r="N85" s="3176">
        <v>0</v>
      </c>
      <c r="O85" s="3177"/>
      <c r="P85" s="3176">
        <v>-3410</v>
      </c>
      <c r="Q85" s="3177"/>
      <c r="R85" s="3177"/>
      <c r="S85" s="3178">
        <v>-1705</v>
      </c>
      <c r="T85" s="3161"/>
      <c r="U85" s="1644"/>
      <c r="V85" s="3249">
        <v>49994</v>
      </c>
      <c r="W85" s="3161"/>
      <c r="X85" s="1711"/>
    </row>
    <row r="86" spans="1:24" ht="12.75">
      <c r="A86" s="2100"/>
      <c r="B86" s="2102"/>
      <c r="C86" s="2101" t="s">
        <v>727</v>
      </c>
      <c r="D86" s="3250">
        <v>-3.2979361302926558</v>
      </c>
      <c r="E86" s="3161"/>
      <c r="F86" s="3161"/>
      <c r="G86" s="1682"/>
      <c r="H86" s="3199">
        <v>-12.610858749729612</v>
      </c>
      <c r="I86" s="3177"/>
      <c r="J86" s="3199">
        <v>-63.63947909527074</v>
      </c>
      <c r="K86" s="3177"/>
      <c r="L86" s="3200">
        <v>-143.108504398827</v>
      </c>
      <c r="M86" s="3161"/>
      <c r="N86" s="3199" t="s">
        <v>304</v>
      </c>
      <c r="O86" s="3177"/>
      <c r="P86" s="3199">
        <v>30.439882697947212</v>
      </c>
      <c r="Q86" s="3177"/>
      <c r="R86" s="3177"/>
      <c r="S86" s="3200">
        <v>-75.77712609970675</v>
      </c>
      <c r="T86" s="3161"/>
      <c r="U86" s="1644"/>
      <c r="V86" s="3250">
        <v>-5.9947193663239595</v>
      </c>
      <c r="W86" s="3161"/>
      <c r="X86" s="1711"/>
    </row>
    <row r="87" spans="1:24" ht="14.25">
      <c r="A87" s="2100"/>
      <c r="B87" s="2091" t="s">
        <v>288</v>
      </c>
      <c r="C87" s="2101" t="s">
        <v>1428</v>
      </c>
      <c r="D87" s="3227">
        <v>13594</v>
      </c>
      <c r="E87" s="3161"/>
      <c r="F87" s="3161"/>
      <c r="G87" s="1682"/>
      <c r="H87" s="3176">
        <v>12529</v>
      </c>
      <c r="I87" s="3177"/>
      <c r="J87" s="3176">
        <v>-12618</v>
      </c>
      <c r="K87" s="3177"/>
      <c r="L87" s="3178">
        <v>-89</v>
      </c>
      <c r="M87" s="3161"/>
      <c r="N87" s="3176">
        <v>-6</v>
      </c>
      <c r="O87" s="3177"/>
      <c r="P87" s="3176">
        <v>944</v>
      </c>
      <c r="Q87" s="3177"/>
      <c r="R87" s="3177"/>
      <c r="S87" s="3178">
        <v>849</v>
      </c>
      <c r="T87" s="3161"/>
      <c r="U87" s="1644"/>
      <c r="V87" s="3249">
        <v>14443</v>
      </c>
      <c r="W87" s="3161"/>
      <c r="X87" s="1711"/>
    </row>
    <row r="88" spans="1:24" ht="12.75">
      <c r="A88" s="2100"/>
      <c r="B88" s="2102"/>
      <c r="C88" s="2101" t="s">
        <v>47</v>
      </c>
      <c r="D88" s="3227">
        <v>14845</v>
      </c>
      <c r="E88" s="3161"/>
      <c r="F88" s="3161"/>
      <c r="G88" s="1682"/>
      <c r="H88" s="3176">
        <v>11552</v>
      </c>
      <c r="I88" s="3177"/>
      <c r="J88" s="3176">
        <v>-12213</v>
      </c>
      <c r="K88" s="3177"/>
      <c r="L88" s="3178">
        <v>-661</v>
      </c>
      <c r="M88" s="3161"/>
      <c r="N88" s="3176">
        <v>-23</v>
      </c>
      <c r="O88" s="3177"/>
      <c r="P88" s="3176">
        <v>-567</v>
      </c>
      <c r="Q88" s="3177"/>
      <c r="R88" s="3177"/>
      <c r="S88" s="3178">
        <v>-1251</v>
      </c>
      <c r="T88" s="3161"/>
      <c r="U88" s="1644"/>
      <c r="V88" s="3249">
        <v>13594</v>
      </c>
      <c r="W88" s="3161"/>
      <c r="X88" s="1711"/>
    </row>
    <row r="89" spans="1:24" ht="12.75">
      <c r="A89" s="2100"/>
      <c r="B89" s="2102"/>
      <c r="C89" s="2101" t="s">
        <v>727</v>
      </c>
      <c r="D89" s="3250">
        <v>-8.427079824856854</v>
      </c>
      <c r="E89" s="3161"/>
      <c r="F89" s="3161"/>
      <c r="G89" s="1682"/>
      <c r="H89" s="3199">
        <v>8.45740997229917</v>
      </c>
      <c r="I89" s="3177"/>
      <c r="J89" s="3199">
        <v>-3.316138540899042</v>
      </c>
      <c r="K89" s="3177"/>
      <c r="L89" s="3200">
        <v>86.535552193646</v>
      </c>
      <c r="M89" s="3161"/>
      <c r="N89" s="3199">
        <v>73.91304347826086</v>
      </c>
      <c r="O89" s="3177"/>
      <c r="P89" s="3199">
        <v>266.49029982363317</v>
      </c>
      <c r="Q89" s="3177"/>
      <c r="R89" s="3177"/>
      <c r="S89" s="3200">
        <v>167.86570743405275</v>
      </c>
      <c r="T89" s="3161"/>
      <c r="U89" s="1644"/>
      <c r="V89" s="3250">
        <v>6.245402383404443</v>
      </c>
      <c r="W89" s="3161"/>
      <c r="X89" s="1711"/>
    </row>
    <row r="90" spans="1:24" ht="12.75">
      <c r="A90" s="2100"/>
      <c r="B90" s="2091" t="s">
        <v>717</v>
      </c>
      <c r="C90" s="2101" t="s">
        <v>1428</v>
      </c>
      <c r="D90" s="3227">
        <v>755</v>
      </c>
      <c r="E90" s="3161"/>
      <c r="F90" s="3161"/>
      <c r="G90" s="1682"/>
      <c r="H90" s="3176">
        <v>16</v>
      </c>
      <c r="I90" s="3177"/>
      <c r="J90" s="3176">
        <v>-24</v>
      </c>
      <c r="K90" s="3177"/>
      <c r="L90" s="3178">
        <v>-8</v>
      </c>
      <c r="M90" s="3161"/>
      <c r="N90" s="3176">
        <v>0</v>
      </c>
      <c r="O90" s="3177"/>
      <c r="P90" s="3176">
        <v>42</v>
      </c>
      <c r="Q90" s="3177"/>
      <c r="R90" s="3177"/>
      <c r="S90" s="3178">
        <v>34</v>
      </c>
      <c r="T90" s="3161"/>
      <c r="U90" s="1644"/>
      <c r="V90" s="3249">
        <v>789</v>
      </c>
      <c r="W90" s="3161"/>
      <c r="X90" s="1711"/>
    </row>
    <row r="91" spans="1:24" ht="12.75">
      <c r="A91" s="2100"/>
      <c r="B91" s="2102"/>
      <c r="C91" s="2101" t="s">
        <v>47</v>
      </c>
      <c r="D91" s="3227">
        <v>841</v>
      </c>
      <c r="E91" s="3161"/>
      <c r="F91" s="3161"/>
      <c r="G91" s="1682"/>
      <c r="H91" s="3176">
        <v>17</v>
      </c>
      <c r="I91" s="3177"/>
      <c r="J91" s="3176">
        <v>-46</v>
      </c>
      <c r="K91" s="3177"/>
      <c r="L91" s="3178">
        <v>-29</v>
      </c>
      <c r="M91" s="3161"/>
      <c r="N91" s="3176">
        <v>0</v>
      </c>
      <c r="O91" s="3177"/>
      <c r="P91" s="3176">
        <v>-57</v>
      </c>
      <c r="Q91" s="3177"/>
      <c r="R91" s="3177"/>
      <c r="S91" s="3178">
        <v>-86</v>
      </c>
      <c r="T91" s="3161"/>
      <c r="U91" s="1644"/>
      <c r="V91" s="3249">
        <v>755</v>
      </c>
      <c r="W91" s="3161"/>
      <c r="X91" s="1711"/>
    </row>
    <row r="92" spans="1:24" ht="12.75">
      <c r="A92" s="2100"/>
      <c r="B92" s="2102"/>
      <c r="C92" s="2101" t="s">
        <v>727</v>
      </c>
      <c r="D92" s="3250">
        <v>-10.225921521997622</v>
      </c>
      <c r="E92" s="3161"/>
      <c r="F92" s="3161"/>
      <c r="G92" s="1682"/>
      <c r="H92" s="3199">
        <v>-5.88235294117647</v>
      </c>
      <c r="I92" s="3177"/>
      <c r="J92" s="3199">
        <v>47.82608695652174</v>
      </c>
      <c r="K92" s="3177"/>
      <c r="L92" s="3200">
        <v>72.41379310344827</v>
      </c>
      <c r="M92" s="3161"/>
      <c r="N92" s="3199" t="s">
        <v>304</v>
      </c>
      <c r="O92" s="3177"/>
      <c r="P92" s="3199">
        <v>173.6842105263158</v>
      </c>
      <c r="Q92" s="3177"/>
      <c r="R92" s="3177"/>
      <c r="S92" s="3200">
        <v>139.53488372093022</v>
      </c>
      <c r="T92" s="3161"/>
      <c r="U92" s="1644"/>
      <c r="V92" s="3250">
        <v>4.503311258278146</v>
      </c>
      <c r="W92" s="3161"/>
      <c r="X92" s="1711"/>
    </row>
    <row r="93" spans="1:24" ht="12.75">
      <c r="A93" s="2100"/>
      <c r="B93" s="2091" t="s">
        <v>707</v>
      </c>
      <c r="C93" s="2101" t="s">
        <v>1428</v>
      </c>
      <c r="D93" s="3227">
        <v>58</v>
      </c>
      <c r="E93" s="3161"/>
      <c r="F93" s="3161"/>
      <c r="G93" s="1682"/>
      <c r="H93" s="3176">
        <v>4</v>
      </c>
      <c r="I93" s="3177"/>
      <c r="J93" s="3176">
        <v>-8</v>
      </c>
      <c r="K93" s="3177"/>
      <c r="L93" s="3178">
        <v>-4</v>
      </c>
      <c r="M93" s="3161"/>
      <c r="N93" s="3176">
        <v>2</v>
      </c>
      <c r="O93" s="3177"/>
      <c r="P93" s="3176">
        <v>-6</v>
      </c>
      <c r="Q93" s="3177"/>
      <c r="R93" s="3177"/>
      <c r="S93" s="3178">
        <v>-8</v>
      </c>
      <c r="T93" s="3161"/>
      <c r="U93" s="1644"/>
      <c r="V93" s="3249">
        <v>50</v>
      </c>
      <c r="W93" s="3161"/>
      <c r="X93" s="1711"/>
    </row>
    <row r="94" spans="1:24" ht="12.75">
      <c r="A94" s="2100"/>
      <c r="B94" s="2102"/>
      <c r="C94" s="2101" t="s">
        <v>47</v>
      </c>
      <c r="D94" s="3227">
        <v>62</v>
      </c>
      <c r="E94" s="3161"/>
      <c r="F94" s="3161"/>
      <c r="G94" s="1682"/>
      <c r="H94" s="3176">
        <v>5</v>
      </c>
      <c r="I94" s="3177"/>
      <c r="J94" s="3176">
        <v>-9</v>
      </c>
      <c r="K94" s="3177"/>
      <c r="L94" s="3178">
        <v>-4</v>
      </c>
      <c r="M94" s="3161"/>
      <c r="N94" s="3176">
        <v>1</v>
      </c>
      <c r="O94" s="3177"/>
      <c r="P94" s="3176">
        <v>-1</v>
      </c>
      <c r="Q94" s="3177"/>
      <c r="R94" s="3177"/>
      <c r="S94" s="3178">
        <v>-4</v>
      </c>
      <c r="T94" s="3161"/>
      <c r="U94" s="1644"/>
      <c r="V94" s="3249">
        <v>58</v>
      </c>
      <c r="W94" s="3161"/>
      <c r="X94" s="1711"/>
    </row>
    <row r="95" spans="1:24" ht="12.75">
      <c r="A95" s="2100"/>
      <c r="B95" s="2102"/>
      <c r="C95" s="2101" t="s">
        <v>727</v>
      </c>
      <c r="D95" s="3250">
        <v>-6.451612903225806</v>
      </c>
      <c r="E95" s="3161"/>
      <c r="F95" s="3161"/>
      <c r="G95" s="1682"/>
      <c r="H95" s="3199">
        <v>-20</v>
      </c>
      <c r="I95" s="3177"/>
      <c r="J95" s="3199">
        <v>11.11111111111111</v>
      </c>
      <c r="K95" s="3177"/>
      <c r="L95" s="3200">
        <v>0</v>
      </c>
      <c r="M95" s="3161"/>
      <c r="N95" s="3199">
        <v>100</v>
      </c>
      <c r="O95" s="3177"/>
      <c r="P95" s="3199">
        <v>-500</v>
      </c>
      <c r="Q95" s="3177"/>
      <c r="R95" s="3177"/>
      <c r="S95" s="3200">
        <v>-100</v>
      </c>
      <c r="T95" s="3161"/>
      <c r="U95" s="1644"/>
      <c r="V95" s="3250">
        <v>-13.793103448275861</v>
      </c>
      <c r="W95" s="3161"/>
      <c r="X95" s="1711"/>
    </row>
    <row r="96" spans="1:24" ht="12.75">
      <c r="A96" s="2103"/>
      <c r="B96" s="2104"/>
      <c r="C96" s="2105"/>
      <c r="D96" s="3251"/>
      <c r="E96" s="3182"/>
      <c r="F96" s="3182"/>
      <c r="G96" s="1699"/>
      <c r="H96" s="3192"/>
      <c r="I96" s="3177"/>
      <c r="J96" s="3192"/>
      <c r="K96" s="3177"/>
      <c r="L96" s="3193"/>
      <c r="M96" s="3161"/>
      <c r="N96" s="3192"/>
      <c r="O96" s="3177"/>
      <c r="P96" s="3192"/>
      <c r="Q96" s="3177"/>
      <c r="R96" s="3177"/>
      <c r="S96" s="3193"/>
      <c r="T96" s="3161"/>
      <c r="U96" s="1644"/>
      <c r="V96" s="3251"/>
      <c r="W96" s="3182"/>
      <c r="X96" s="1715"/>
    </row>
    <row r="97" spans="1:24" ht="12.75">
      <c r="A97" s="2106"/>
      <c r="B97" s="2107"/>
      <c r="C97" s="2108"/>
      <c r="D97" s="3253"/>
      <c r="E97" s="3191"/>
      <c r="F97" s="3191"/>
      <c r="G97" s="1731"/>
      <c r="H97" s="3252"/>
      <c r="I97" s="3189"/>
      <c r="J97" s="3188"/>
      <c r="K97" s="3189"/>
      <c r="L97" s="3190"/>
      <c r="M97" s="3191"/>
      <c r="N97" s="3188"/>
      <c r="O97" s="3189"/>
      <c r="P97" s="3188"/>
      <c r="Q97" s="3189"/>
      <c r="R97" s="3189"/>
      <c r="S97" s="3190"/>
      <c r="T97" s="3191"/>
      <c r="U97" s="1779"/>
      <c r="V97" s="3253"/>
      <c r="W97" s="3191"/>
      <c r="X97" s="1779"/>
    </row>
    <row r="98" spans="1:24" ht="12.75">
      <c r="A98" s="2100"/>
      <c r="B98" s="2091" t="s">
        <v>1385</v>
      </c>
      <c r="C98" s="2101" t="s">
        <v>1428</v>
      </c>
      <c r="D98" s="3227">
        <v>64401</v>
      </c>
      <c r="E98" s="3161"/>
      <c r="F98" s="3161"/>
      <c r="G98" s="1682"/>
      <c r="H98" s="3254">
        <v>16589</v>
      </c>
      <c r="I98" s="3177"/>
      <c r="J98" s="3176">
        <v>-17425</v>
      </c>
      <c r="K98" s="3177"/>
      <c r="L98" s="3178">
        <v>-836</v>
      </c>
      <c r="M98" s="3161"/>
      <c r="N98" s="3176">
        <v>106</v>
      </c>
      <c r="O98" s="3177"/>
      <c r="P98" s="3176">
        <v>-1392</v>
      </c>
      <c r="Q98" s="3177"/>
      <c r="R98" s="3177"/>
      <c r="S98" s="3178">
        <v>-2122</v>
      </c>
      <c r="T98" s="3161"/>
      <c r="U98" s="1711"/>
      <c r="V98" s="3249">
        <v>62279</v>
      </c>
      <c r="W98" s="3161"/>
      <c r="X98" s="1711"/>
    </row>
    <row r="99" spans="1:24" ht="12.75">
      <c r="A99" s="2100"/>
      <c r="B99" s="2102"/>
      <c r="C99" s="2101" t="s">
        <v>47</v>
      </c>
      <c r="D99" s="3227">
        <v>67447</v>
      </c>
      <c r="E99" s="3161"/>
      <c r="F99" s="3161"/>
      <c r="G99" s="1682"/>
      <c r="H99" s="3254">
        <v>16197</v>
      </c>
      <c r="I99" s="3177"/>
      <c r="J99" s="3176">
        <v>-15186</v>
      </c>
      <c r="K99" s="3177"/>
      <c r="L99" s="3178">
        <v>1011</v>
      </c>
      <c r="M99" s="3161"/>
      <c r="N99" s="3176">
        <v>-22</v>
      </c>
      <c r="O99" s="3177"/>
      <c r="P99" s="3176">
        <v>-4035</v>
      </c>
      <c r="Q99" s="3177"/>
      <c r="R99" s="3177"/>
      <c r="S99" s="3178">
        <v>-3046</v>
      </c>
      <c r="T99" s="3161"/>
      <c r="U99" s="1711"/>
      <c r="V99" s="3249">
        <v>64401</v>
      </c>
      <c r="W99" s="3161"/>
      <c r="X99" s="1711"/>
    </row>
    <row r="100" spans="1:24" ht="12.75">
      <c r="A100" s="2100"/>
      <c r="B100" s="2102"/>
      <c r="C100" s="2101" t="s">
        <v>727</v>
      </c>
      <c r="D100" s="3250">
        <v>-4.516138597713761</v>
      </c>
      <c r="E100" s="3161"/>
      <c r="F100" s="3161"/>
      <c r="G100" s="1682"/>
      <c r="H100" s="3257">
        <v>2.4202012718404644</v>
      </c>
      <c r="I100" s="3177"/>
      <c r="J100" s="3199">
        <v>-14.743843013301724</v>
      </c>
      <c r="K100" s="3177"/>
      <c r="L100" s="3200">
        <v>-182.69040553907024</v>
      </c>
      <c r="M100" s="3161"/>
      <c r="N100" s="3199">
        <v>581.8181818181819</v>
      </c>
      <c r="O100" s="3177"/>
      <c r="P100" s="3199">
        <v>65.50185873605948</v>
      </c>
      <c r="Q100" s="3177"/>
      <c r="R100" s="3177"/>
      <c r="S100" s="3200">
        <v>30.334865397242282</v>
      </c>
      <c r="T100" s="3161"/>
      <c r="U100" s="1711"/>
      <c r="V100" s="3250">
        <v>-3.2949798916165896</v>
      </c>
      <c r="W100" s="3161"/>
      <c r="X100" s="1711"/>
    </row>
    <row r="101" spans="1:24" ht="12.75">
      <c r="A101" s="2103"/>
      <c r="B101" s="2104"/>
      <c r="C101" s="2105"/>
      <c r="D101" s="3251"/>
      <c r="E101" s="3182"/>
      <c r="F101" s="3182"/>
      <c r="G101" s="1699"/>
      <c r="H101" s="3258"/>
      <c r="I101" s="3180"/>
      <c r="J101" s="3194"/>
      <c r="K101" s="3180"/>
      <c r="L101" s="3195"/>
      <c r="M101" s="3182"/>
      <c r="N101" s="3194"/>
      <c r="O101" s="3180"/>
      <c r="P101" s="3194"/>
      <c r="Q101" s="3180"/>
      <c r="R101" s="3180"/>
      <c r="S101" s="3195"/>
      <c r="T101" s="3182"/>
      <c r="U101" s="1715"/>
      <c r="V101" s="3251"/>
      <c r="W101" s="3182"/>
      <c r="X101" s="1715"/>
    </row>
    <row r="102" spans="1:3" ht="12.75">
      <c r="A102" s="2109"/>
      <c r="B102" s="2109"/>
      <c r="C102" s="2109"/>
    </row>
    <row r="103" spans="1:3" ht="12.75">
      <c r="A103" s="2109"/>
      <c r="B103" s="2109"/>
      <c r="C103" s="2109"/>
    </row>
    <row r="104" spans="1:3" ht="12.75">
      <c r="A104" s="2109"/>
      <c r="B104" s="2109"/>
      <c r="C104" s="2109"/>
    </row>
    <row r="105" spans="1:3" ht="12.75">
      <c r="A105" s="2109"/>
      <c r="B105" s="2109"/>
      <c r="C105" s="2109"/>
    </row>
  </sheetData>
  <sheetProtection/>
  <mergeCells count="562">
    <mergeCell ref="D96:F96"/>
    <mergeCell ref="D97:F97"/>
    <mergeCell ref="D98:F98"/>
    <mergeCell ref="D99:F99"/>
    <mergeCell ref="T65:V65"/>
    <mergeCell ref="T66:V66"/>
    <mergeCell ref="D80:F80"/>
    <mergeCell ref="D81:F81"/>
    <mergeCell ref="D82:F82"/>
    <mergeCell ref="D83:F83"/>
    <mergeCell ref="T55:V55"/>
    <mergeCell ref="T57:V57"/>
    <mergeCell ref="T60:V60"/>
    <mergeCell ref="T72:V72"/>
    <mergeCell ref="T73:V73"/>
    <mergeCell ref="T75:V75"/>
    <mergeCell ref="T61:V61"/>
    <mergeCell ref="T62:V62"/>
    <mergeCell ref="T63:V63"/>
    <mergeCell ref="T64:V64"/>
    <mergeCell ref="T43:V43"/>
    <mergeCell ref="T44:V44"/>
    <mergeCell ref="T49:V49"/>
    <mergeCell ref="T50:V50"/>
    <mergeCell ref="T56:V56"/>
    <mergeCell ref="T59:V59"/>
    <mergeCell ref="T51:V51"/>
    <mergeCell ref="T52:V52"/>
    <mergeCell ref="T53:V53"/>
    <mergeCell ref="T54:V54"/>
    <mergeCell ref="T40:V40"/>
    <mergeCell ref="T35:V35"/>
    <mergeCell ref="T37:V37"/>
    <mergeCell ref="T38:V38"/>
    <mergeCell ref="T41:V41"/>
    <mergeCell ref="T42:V42"/>
    <mergeCell ref="T32:V32"/>
    <mergeCell ref="T33:V33"/>
    <mergeCell ref="T31:V31"/>
    <mergeCell ref="T34:V34"/>
    <mergeCell ref="T36:V36"/>
    <mergeCell ref="T39:V39"/>
    <mergeCell ref="T25:V25"/>
    <mergeCell ref="T26:V26"/>
    <mergeCell ref="T27:V27"/>
    <mergeCell ref="T28:V28"/>
    <mergeCell ref="T29:V29"/>
    <mergeCell ref="T30:V30"/>
    <mergeCell ref="T19:V19"/>
    <mergeCell ref="T20:V20"/>
    <mergeCell ref="T21:V21"/>
    <mergeCell ref="T22:V22"/>
    <mergeCell ref="T24:V24"/>
    <mergeCell ref="T23:V23"/>
    <mergeCell ref="T14:V14"/>
    <mergeCell ref="T15:V15"/>
    <mergeCell ref="T13:V13"/>
    <mergeCell ref="T16:V16"/>
    <mergeCell ref="T17:V17"/>
    <mergeCell ref="T18:V18"/>
    <mergeCell ref="T7:V7"/>
    <mergeCell ref="T8:V8"/>
    <mergeCell ref="T9:V9"/>
    <mergeCell ref="T10:V10"/>
    <mergeCell ref="T11:V11"/>
    <mergeCell ref="T12:V12"/>
    <mergeCell ref="A2:X2"/>
    <mergeCell ref="A3:X3"/>
    <mergeCell ref="T5:V5"/>
    <mergeCell ref="T6:V6"/>
    <mergeCell ref="B4:D4"/>
    <mergeCell ref="F4:H4"/>
    <mergeCell ref="O4:P4"/>
    <mergeCell ref="S4:X4"/>
    <mergeCell ref="K4:L4"/>
    <mergeCell ref="B5:D5"/>
    <mergeCell ref="F5:H5"/>
    <mergeCell ref="K5:L5"/>
    <mergeCell ref="O5:P5"/>
    <mergeCell ref="B6:D6"/>
    <mergeCell ref="F6:H6"/>
    <mergeCell ref="K6:L6"/>
    <mergeCell ref="O6:P6"/>
    <mergeCell ref="B8:D8"/>
    <mergeCell ref="F8:H8"/>
    <mergeCell ref="K8:L8"/>
    <mergeCell ref="O8:P8"/>
    <mergeCell ref="B7:D7"/>
    <mergeCell ref="F7:H7"/>
    <mergeCell ref="K7:L7"/>
    <mergeCell ref="O7:P7"/>
    <mergeCell ref="B10:D10"/>
    <mergeCell ref="F10:H10"/>
    <mergeCell ref="K10:L10"/>
    <mergeCell ref="O10:P10"/>
    <mergeCell ref="B9:D9"/>
    <mergeCell ref="F9:H9"/>
    <mergeCell ref="K9:L9"/>
    <mergeCell ref="O9:P9"/>
    <mergeCell ref="B12:D12"/>
    <mergeCell ref="F12:H12"/>
    <mergeCell ref="K12:L12"/>
    <mergeCell ref="O12:P12"/>
    <mergeCell ref="B11:D11"/>
    <mergeCell ref="F11:H11"/>
    <mergeCell ref="K11:L11"/>
    <mergeCell ref="O11:P11"/>
    <mergeCell ref="B13:D13"/>
    <mergeCell ref="F13:H13"/>
    <mergeCell ref="K13:L13"/>
    <mergeCell ref="O13:P13"/>
    <mergeCell ref="B14:D14"/>
    <mergeCell ref="F14:H14"/>
    <mergeCell ref="K14:L14"/>
    <mergeCell ref="O14:P14"/>
    <mergeCell ref="B16:D16"/>
    <mergeCell ref="F16:H16"/>
    <mergeCell ref="K16:L16"/>
    <mergeCell ref="O16:P16"/>
    <mergeCell ref="B15:D15"/>
    <mergeCell ref="F15:H15"/>
    <mergeCell ref="K15:L15"/>
    <mergeCell ref="O15:P15"/>
    <mergeCell ref="B18:D18"/>
    <mergeCell ref="F18:H18"/>
    <mergeCell ref="K18:L18"/>
    <mergeCell ref="O18:P18"/>
    <mergeCell ref="B17:D17"/>
    <mergeCell ref="F17:H17"/>
    <mergeCell ref="K17:L17"/>
    <mergeCell ref="O17:P17"/>
    <mergeCell ref="B20:D20"/>
    <mergeCell ref="F20:H20"/>
    <mergeCell ref="K20:L20"/>
    <mergeCell ref="O20:P20"/>
    <mergeCell ref="B19:D19"/>
    <mergeCell ref="F19:H19"/>
    <mergeCell ref="K19:L19"/>
    <mergeCell ref="O19:P19"/>
    <mergeCell ref="B22:D22"/>
    <mergeCell ref="F22:H22"/>
    <mergeCell ref="K22:L22"/>
    <mergeCell ref="O22:P22"/>
    <mergeCell ref="B21:D21"/>
    <mergeCell ref="F21:H21"/>
    <mergeCell ref="K21:L21"/>
    <mergeCell ref="O21:P21"/>
    <mergeCell ref="B23:D23"/>
    <mergeCell ref="F23:H23"/>
    <mergeCell ref="K23:L23"/>
    <mergeCell ref="O23:P23"/>
    <mergeCell ref="B24:D24"/>
    <mergeCell ref="F24:H24"/>
    <mergeCell ref="K24:L24"/>
    <mergeCell ref="O24:P24"/>
    <mergeCell ref="B26:D26"/>
    <mergeCell ref="F26:H26"/>
    <mergeCell ref="K26:L26"/>
    <mergeCell ref="O26:P26"/>
    <mergeCell ref="B25:D25"/>
    <mergeCell ref="F25:H25"/>
    <mergeCell ref="K25:L25"/>
    <mergeCell ref="O25:P25"/>
    <mergeCell ref="B28:D28"/>
    <mergeCell ref="F28:H28"/>
    <mergeCell ref="K28:L28"/>
    <mergeCell ref="O28:P28"/>
    <mergeCell ref="B27:D27"/>
    <mergeCell ref="F27:H27"/>
    <mergeCell ref="K27:L27"/>
    <mergeCell ref="O27:P27"/>
    <mergeCell ref="B30:D30"/>
    <mergeCell ref="F30:H30"/>
    <mergeCell ref="K30:L30"/>
    <mergeCell ref="O30:P30"/>
    <mergeCell ref="B29:D29"/>
    <mergeCell ref="F29:H29"/>
    <mergeCell ref="K29:L29"/>
    <mergeCell ref="O29:P29"/>
    <mergeCell ref="B31:D31"/>
    <mergeCell ref="F31:H31"/>
    <mergeCell ref="K31:L31"/>
    <mergeCell ref="O31:P31"/>
    <mergeCell ref="B32:D32"/>
    <mergeCell ref="F32:H32"/>
    <mergeCell ref="K32:L32"/>
    <mergeCell ref="O32:P32"/>
    <mergeCell ref="B34:D34"/>
    <mergeCell ref="F34:H34"/>
    <mergeCell ref="K34:L34"/>
    <mergeCell ref="O34:P34"/>
    <mergeCell ref="B33:D33"/>
    <mergeCell ref="F33:H33"/>
    <mergeCell ref="K33:L33"/>
    <mergeCell ref="O33:P33"/>
    <mergeCell ref="B35:D35"/>
    <mergeCell ref="F35:H35"/>
    <mergeCell ref="K35:L35"/>
    <mergeCell ref="O35:P35"/>
    <mergeCell ref="B36:D36"/>
    <mergeCell ref="F36:H36"/>
    <mergeCell ref="K36:L36"/>
    <mergeCell ref="O36:P36"/>
    <mergeCell ref="B37:D37"/>
    <mergeCell ref="F37:H37"/>
    <mergeCell ref="K37:L37"/>
    <mergeCell ref="O37:P37"/>
    <mergeCell ref="B38:D38"/>
    <mergeCell ref="F38:H38"/>
    <mergeCell ref="K38:L38"/>
    <mergeCell ref="O38:P38"/>
    <mergeCell ref="B40:D40"/>
    <mergeCell ref="F40:H40"/>
    <mergeCell ref="K40:L40"/>
    <mergeCell ref="O40:P40"/>
    <mergeCell ref="B39:D39"/>
    <mergeCell ref="F39:H39"/>
    <mergeCell ref="K39:L39"/>
    <mergeCell ref="O39:P39"/>
    <mergeCell ref="B42:D42"/>
    <mergeCell ref="F42:H42"/>
    <mergeCell ref="K42:L42"/>
    <mergeCell ref="O42:P42"/>
    <mergeCell ref="B41:D41"/>
    <mergeCell ref="F41:H41"/>
    <mergeCell ref="K41:L41"/>
    <mergeCell ref="O41:P41"/>
    <mergeCell ref="B44:D44"/>
    <mergeCell ref="F44:H44"/>
    <mergeCell ref="K44:L44"/>
    <mergeCell ref="O44:P44"/>
    <mergeCell ref="B43:D43"/>
    <mergeCell ref="F43:H43"/>
    <mergeCell ref="K43:L43"/>
    <mergeCell ref="O43:P43"/>
    <mergeCell ref="T46:V46"/>
    <mergeCell ref="B45:D45"/>
    <mergeCell ref="F45:H45"/>
    <mergeCell ref="K45:L45"/>
    <mergeCell ref="O45:P45"/>
    <mergeCell ref="T45:V45"/>
    <mergeCell ref="B46:D46"/>
    <mergeCell ref="F46:H46"/>
    <mergeCell ref="K46:L46"/>
    <mergeCell ref="O46:P46"/>
    <mergeCell ref="T47:V47"/>
    <mergeCell ref="B48:D48"/>
    <mergeCell ref="F48:H48"/>
    <mergeCell ref="K48:L48"/>
    <mergeCell ref="O48:P48"/>
    <mergeCell ref="T48:V48"/>
    <mergeCell ref="B47:D47"/>
    <mergeCell ref="F47:H47"/>
    <mergeCell ref="K47:L47"/>
    <mergeCell ref="O47:P47"/>
    <mergeCell ref="B50:D50"/>
    <mergeCell ref="F50:H50"/>
    <mergeCell ref="K50:L50"/>
    <mergeCell ref="O50:P50"/>
    <mergeCell ref="B49:D49"/>
    <mergeCell ref="F49:H49"/>
    <mergeCell ref="K49:L49"/>
    <mergeCell ref="O49:P49"/>
    <mergeCell ref="B51:D51"/>
    <mergeCell ref="F51:H51"/>
    <mergeCell ref="K51:L51"/>
    <mergeCell ref="O51:P51"/>
    <mergeCell ref="B52:D52"/>
    <mergeCell ref="F52:H52"/>
    <mergeCell ref="K52:L52"/>
    <mergeCell ref="O52:P52"/>
    <mergeCell ref="B53:D53"/>
    <mergeCell ref="F53:H53"/>
    <mergeCell ref="K53:L53"/>
    <mergeCell ref="O53:P53"/>
    <mergeCell ref="B54:D54"/>
    <mergeCell ref="F54:H54"/>
    <mergeCell ref="K54:L54"/>
    <mergeCell ref="O54:P54"/>
    <mergeCell ref="B55:D55"/>
    <mergeCell ref="F55:H55"/>
    <mergeCell ref="K55:L55"/>
    <mergeCell ref="O55:P55"/>
    <mergeCell ref="B56:D56"/>
    <mergeCell ref="F56:H56"/>
    <mergeCell ref="K56:L56"/>
    <mergeCell ref="O56:P56"/>
    <mergeCell ref="T58:V58"/>
    <mergeCell ref="B57:D57"/>
    <mergeCell ref="F57:H57"/>
    <mergeCell ref="K57:L57"/>
    <mergeCell ref="O57:P57"/>
    <mergeCell ref="B58:D58"/>
    <mergeCell ref="F58:H58"/>
    <mergeCell ref="K58:L58"/>
    <mergeCell ref="O58:P58"/>
    <mergeCell ref="B60:D60"/>
    <mergeCell ref="F60:H60"/>
    <mergeCell ref="K60:L60"/>
    <mergeCell ref="O60:P60"/>
    <mergeCell ref="B59:D59"/>
    <mergeCell ref="F59:H59"/>
    <mergeCell ref="K59:L59"/>
    <mergeCell ref="O59:P59"/>
    <mergeCell ref="B61:D61"/>
    <mergeCell ref="F61:H61"/>
    <mergeCell ref="K61:L61"/>
    <mergeCell ref="O61:P61"/>
    <mergeCell ref="B62:D62"/>
    <mergeCell ref="F62:H62"/>
    <mergeCell ref="K62:L62"/>
    <mergeCell ref="O62:P62"/>
    <mergeCell ref="B63:D63"/>
    <mergeCell ref="F63:H63"/>
    <mergeCell ref="K63:L63"/>
    <mergeCell ref="O63:P63"/>
    <mergeCell ref="B64:D64"/>
    <mergeCell ref="F64:H64"/>
    <mergeCell ref="K64:L64"/>
    <mergeCell ref="O64:P64"/>
    <mergeCell ref="O67:P67"/>
    <mergeCell ref="B65:D65"/>
    <mergeCell ref="F65:H65"/>
    <mergeCell ref="K65:L65"/>
    <mergeCell ref="O65:P65"/>
    <mergeCell ref="B66:D66"/>
    <mergeCell ref="F66:H66"/>
    <mergeCell ref="K66:L66"/>
    <mergeCell ref="O66:P66"/>
    <mergeCell ref="O69:P69"/>
    <mergeCell ref="T67:V67"/>
    <mergeCell ref="B68:D68"/>
    <mergeCell ref="F68:H68"/>
    <mergeCell ref="K68:L68"/>
    <mergeCell ref="O68:P68"/>
    <mergeCell ref="T68:V68"/>
    <mergeCell ref="B67:D67"/>
    <mergeCell ref="F67:H67"/>
    <mergeCell ref="K67:L67"/>
    <mergeCell ref="O71:P71"/>
    <mergeCell ref="T69:V69"/>
    <mergeCell ref="B70:D70"/>
    <mergeCell ref="F70:H70"/>
    <mergeCell ref="K70:L70"/>
    <mergeCell ref="O70:P70"/>
    <mergeCell ref="T70:V70"/>
    <mergeCell ref="B69:D69"/>
    <mergeCell ref="F69:H69"/>
    <mergeCell ref="K69:L69"/>
    <mergeCell ref="K74:L74"/>
    <mergeCell ref="O74:P74"/>
    <mergeCell ref="T71:V71"/>
    <mergeCell ref="B72:D72"/>
    <mergeCell ref="F72:H72"/>
    <mergeCell ref="K72:L72"/>
    <mergeCell ref="O72:P72"/>
    <mergeCell ref="B71:D71"/>
    <mergeCell ref="F71:H71"/>
    <mergeCell ref="K71:L71"/>
    <mergeCell ref="F76:H76"/>
    <mergeCell ref="K76:L76"/>
    <mergeCell ref="O76:P76"/>
    <mergeCell ref="T74:V74"/>
    <mergeCell ref="B73:D73"/>
    <mergeCell ref="F73:H73"/>
    <mergeCell ref="K73:L73"/>
    <mergeCell ref="O73:P73"/>
    <mergeCell ref="B74:D74"/>
    <mergeCell ref="F74:H74"/>
    <mergeCell ref="B77:D77"/>
    <mergeCell ref="F77:H77"/>
    <mergeCell ref="K77:L77"/>
    <mergeCell ref="O77:P77"/>
    <mergeCell ref="T76:V76"/>
    <mergeCell ref="B75:D75"/>
    <mergeCell ref="F75:H75"/>
    <mergeCell ref="K75:L75"/>
    <mergeCell ref="O75:P75"/>
    <mergeCell ref="B76:D76"/>
    <mergeCell ref="T77:V77"/>
    <mergeCell ref="A78:X78"/>
    <mergeCell ref="B79:C79"/>
    <mergeCell ref="D79:F79"/>
    <mergeCell ref="H79:I79"/>
    <mergeCell ref="J79:K79"/>
    <mergeCell ref="L79:M79"/>
    <mergeCell ref="N79:O79"/>
    <mergeCell ref="P79:R79"/>
    <mergeCell ref="S79:T79"/>
    <mergeCell ref="V79:W79"/>
    <mergeCell ref="B80:C80"/>
    <mergeCell ref="H80:I80"/>
    <mergeCell ref="J80:K80"/>
    <mergeCell ref="L80:M80"/>
    <mergeCell ref="N80:O80"/>
    <mergeCell ref="P80:R80"/>
    <mergeCell ref="S80:T80"/>
    <mergeCell ref="V80:W80"/>
    <mergeCell ref="J82:K82"/>
    <mergeCell ref="L82:M82"/>
    <mergeCell ref="N82:O82"/>
    <mergeCell ref="P82:R82"/>
    <mergeCell ref="B81:C81"/>
    <mergeCell ref="H81:I81"/>
    <mergeCell ref="J81:K81"/>
    <mergeCell ref="L83:M83"/>
    <mergeCell ref="N83:O83"/>
    <mergeCell ref="P83:R83"/>
    <mergeCell ref="D84:F84"/>
    <mergeCell ref="B83:C83"/>
    <mergeCell ref="H83:I83"/>
    <mergeCell ref="J83:K83"/>
    <mergeCell ref="D85:F85"/>
    <mergeCell ref="V83:W83"/>
    <mergeCell ref="H84:I84"/>
    <mergeCell ref="J84:K84"/>
    <mergeCell ref="L84:M84"/>
    <mergeCell ref="N84:O84"/>
    <mergeCell ref="P84:R84"/>
    <mergeCell ref="S84:T84"/>
    <mergeCell ref="V84:W84"/>
    <mergeCell ref="S83:T83"/>
    <mergeCell ref="N85:O85"/>
    <mergeCell ref="P85:R85"/>
    <mergeCell ref="S85:T85"/>
    <mergeCell ref="V85:W85"/>
    <mergeCell ref="H85:I85"/>
    <mergeCell ref="J85:K85"/>
    <mergeCell ref="L85:M85"/>
    <mergeCell ref="D87:F87"/>
    <mergeCell ref="N86:O86"/>
    <mergeCell ref="P86:R86"/>
    <mergeCell ref="S86:T86"/>
    <mergeCell ref="V86:W86"/>
    <mergeCell ref="H86:I86"/>
    <mergeCell ref="J86:K86"/>
    <mergeCell ref="L86:M86"/>
    <mergeCell ref="D86:F86"/>
    <mergeCell ref="N87:O87"/>
    <mergeCell ref="P87:R87"/>
    <mergeCell ref="S87:T87"/>
    <mergeCell ref="V87:W87"/>
    <mergeCell ref="H87:I87"/>
    <mergeCell ref="J87:K87"/>
    <mergeCell ref="L87:M87"/>
    <mergeCell ref="D89:F89"/>
    <mergeCell ref="N88:O88"/>
    <mergeCell ref="P88:R88"/>
    <mergeCell ref="S88:T88"/>
    <mergeCell ref="V88:W88"/>
    <mergeCell ref="H88:I88"/>
    <mergeCell ref="J88:K88"/>
    <mergeCell ref="L88:M88"/>
    <mergeCell ref="D88:F88"/>
    <mergeCell ref="N89:O89"/>
    <mergeCell ref="P89:R89"/>
    <mergeCell ref="S89:T89"/>
    <mergeCell ref="V89:W89"/>
    <mergeCell ref="H89:I89"/>
    <mergeCell ref="J89:K89"/>
    <mergeCell ref="L89:M89"/>
    <mergeCell ref="D91:F91"/>
    <mergeCell ref="N90:O90"/>
    <mergeCell ref="P90:R90"/>
    <mergeCell ref="S90:T90"/>
    <mergeCell ref="V90:W90"/>
    <mergeCell ref="H90:I90"/>
    <mergeCell ref="J90:K90"/>
    <mergeCell ref="L90:M90"/>
    <mergeCell ref="D90:F90"/>
    <mergeCell ref="N91:O91"/>
    <mergeCell ref="P91:R91"/>
    <mergeCell ref="S91:T91"/>
    <mergeCell ref="V91:W91"/>
    <mergeCell ref="H91:I91"/>
    <mergeCell ref="J91:K91"/>
    <mergeCell ref="L91:M91"/>
    <mergeCell ref="D93:F93"/>
    <mergeCell ref="N92:O92"/>
    <mergeCell ref="P92:R92"/>
    <mergeCell ref="S92:T92"/>
    <mergeCell ref="V92:W92"/>
    <mergeCell ref="H92:I92"/>
    <mergeCell ref="J92:K92"/>
    <mergeCell ref="L92:M92"/>
    <mergeCell ref="D92:F92"/>
    <mergeCell ref="N93:O93"/>
    <mergeCell ref="P93:R93"/>
    <mergeCell ref="S93:T93"/>
    <mergeCell ref="V93:W93"/>
    <mergeCell ref="H93:I93"/>
    <mergeCell ref="J93:K93"/>
    <mergeCell ref="L93:M93"/>
    <mergeCell ref="D95:F95"/>
    <mergeCell ref="N94:O94"/>
    <mergeCell ref="P94:R94"/>
    <mergeCell ref="S94:T94"/>
    <mergeCell ref="V94:W94"/>
    <mergeCell ref="H94:I94"/>
    <mergeCell ref="J94:K94"/>
    <mergeCell ref="L94:M94"/>
    <mergeCell ref="D94:F94"/>
    <mergeCell ref="N95:O95"/>
    <mergeCell ref="P95:R95"/>
    <mergeCell ref="S95:T95"/>
    <mergeCell ref="V95:W95"/>
    <mergeCell ref="H95:I95"/>
    <mergeCell ref="J95:K95"/>
    <mergeCell ref="L95:M95"/>
    <mergeCell ref="N96:O96"/>
    <mergeCell ref="N97:O97"/>
    <mergeCell ref="P96:R96"/>
    <mergeCell ref="S96:T96"/>
    <mergeCell ref="V96:W96"/>
    <mergeCell ref="H96:I96"/>
    <mergeCell ref="J96:K96"/>
    <mergeCell ref="L96:M96"/>
    <mergeCell ref="H98:I98"/>
    <mergeCell ref="J98:K98"/>
    <mergeCell ref="L98:M98"/>
    <mergeCell ref="N98:O98"/>
    <mergeCell ref="H97:I97"/>
    <mergeCell ref="J97:K97"/>
    <mergeCell ref="L97:M97"/>
    <mergeCell ref="P97:R97"/>
    <mergeCell ref="S97:T97"/>
    <mergeCell ref="V97:W97"/>
    <mergeCell ref="P98:R98"/>
    <mergeCell ref="S98:T98"/>
    <mergeCell ref="V98:W98"/>
    <mergeCell ref="L100:M100"/>
    <mergeCell ref="V100:W100"/>
    <mergeCell ref="N100:O100"/>
    <mergeCell ref="P100:R100"/>
    <mergeCell ref="S100:T100"/>
    <mergeCell ref="N99:O99"/>
    <mergeCell ref="P99:R99"/>
    <mergeCell ref="S99:T99"/>
    <mergeCell ref="V99:W99"/>
    <mergeCell ref="S101:T101"/>
    <mergeCell ref="V101:W101"/>
    <mergeCell ref="D101:F101"/>
    <mergeCell ref="H101:I101"/>
    <mergeCell ref="J101:K101"/>
    <mergeCell ref="L101:M101"/>
    <mergeCell ref="B82:C82"/>
    <mergeCell ref="H82:I82"/>
    <mergeCell ref="N101:O101"/>
    <mergeCell ref="P101:R101"/>
    <mergeCell ref="H99:I99"/>
    <mergeCell ref="J99:K99"/>
    <mergeCell ref="L99:M99"/>
    <mergeCell ref="D100:F100"/>
    <mergeCell ref="H100:I100"/>
    <mergeCell ref="J100:K100"/>
    <mergeCell ref="S82:T82"/>
    <mergeCell ref="V82:W82"/>
    <mergeCell ref="L81:M81"/>
    <mergeCell ref="N81:O81"/>
    <mergeCell ref="P81:R81"/>
    <mergeCell ref="S81:T81"/>
    <mergeCell ref="V81:W81"/>
  </mergeCells>
  <printOptions/>
  <pageMargins left="0.5905511811023623" right="0.5905511811023623" top="0.5905511811023623" bottom="0.5905511811023623" header="0.5905511811023623" footer="0.5905511811023623"/>
  <pageSetup horizontalDpi="600" verticalDpi="600" orientation="portrait" paperSize="9" scale="52" r:id="rId1"/>
  <headerFooter alignWithMargins="0">
    <oddFooter>&amp;R&amp;P</oddFooter>
  </headerFooter>
</worksheet>
</file>

<file path=xl/worksheets/sheet48.xml><?xml version="1.0" encoding="utf-8"?>
<worksheet xmlns="http://schemas.openxmlformats.org/spreadsheetml/2006/main" xmlns:r="http://schemas.openxmlformats.org/officeDocument/2006/relationships">
  <dimension ref="A1:Q105"/>
  <sheetViews>
    <sheetView tabSelected="1" zoomScale="75" zoomScaleNormal="75" zoomScalePageLayoutView="0" workbookViewId="0" topLeftCell="A22">
      <selection activeCell="A84" sqref="A84"/>
    </sheetView>
  </sheetViews>
  <sheetFormatPr defaultColWidth="8.75390625" defaultRowHeight="14.25"/>
  <cols>
    <col min="1" max="1" width="1.75390625" style="376" customWidth="1"/>
    <col min="2" max="2" width="1.25" style="376" customWidth="1"/>
    <col min="3" max="3" width="34.50390625" style="376" customWidth="1"/>
    <col min="4" max="9" width="7.25390625" style="376" customWidth="1"/>
    <col min="10" max="11" width="8.125" style="376" customWidth="1"/>
    <col min="12" max="12" width="7.25390625" style="376" customWidth="1"/>
    <col min="13" max="13" width="1.75390625" style="376" customWidth="1"/>
    <col min="14" max="15" width="8.125" style="376" customWidth="1"/>
    <col min="16" max="16" width="7.25390625" style="376" customWidth="1"/>
    <col min="17" max="17" width="1.75390625" style="376" customWidth="1"/>
    <col min="18" max="16384" width="8.75390625" style="376" customWidth="1"/>
  </cols>
  <sheetData>
    <row r="1" spans="1:17" ht="14.25" customHeight="1">
      <c r="A1" s="2077" t="s">
        <v>1571</v>
      </c>
      <c r="B1" s="2078"/>
      <c r="C1" s="2079"/>
      <c r="D1" s="1994"/>
      <c r="E1" s="1994"/>
      <c r="F1" s="1994"/>
      <c r="G1" s="1994"/>
      <c r="H1" s="1994"/>
      <c r="I1" s="1994"/>
      <c r="J1" s="1994"/>
      <c r="K1" s="1994"/>
      <c r="L1" s="1994"/>
      <c r="M1" s="1994"/>
      <c r="N1" s="1994"/>
      <c r="O1" s="1994"/>
      <c r="P1" s="1994"/>
      <c r="Q1" s="1995" t="s">
        <v>1565</v>
      </c>
    </row>
    <row r="2" spans="1:17" ht="14.25" customHeight="1">
      <c r="A2" s="2080"/>
      <c r="B2" s="3155" t="s">
        <v>302</v>
      </c>
      <c r="C2" s="3156"/>
      <c r="D2" s="3157"/>
      <c r="E2" s="3157"/>
      <c r="F2" s="3157"/>
      <c r="G2" s="3157"/>
      <c r="H2" s="3157"/>
      <c r="I2" s="3157"/>
      <c r="J2" s="3157"/>
      <c r="K2" s="3157"/>
      <c r="L2" s="3157"/>
      <c r="M2" s="3157"/>
      <c r="N2" s="3157"/>
      <c r="O2" s="3157"/>
      <c r="P2" s="3157"/>
      <c r="Q2" s="3158"/>
    </row>
    <row r="3" spans="1:17" ht="12" customHeight="1">
      <c r="A3" s="2080"/>
      <c r="B3" s="3159" t="s">
        <v>726</v>
      </c>
      <c r="C3" s="3160"/>
      <c r="D3" s="3161"/>
      <c r="E3" s="3161"/>
      <c r="F3" s="3161"/>
      <c r="G3" s="3161"/>
      <c r="H3" s="3161"/>
      <c r="I3" s="3161"/>
      <c r="J3" s="3161"/>
      <c r="K3" s="3161"/>
      <c r="L3" s="3161"/>
      <c r="M3" s="3161"/>
      <c r="N3" s="3161"/>
      <c r="O3" s="3161"/>
      <c r="P3" s="3161"/>
      <c r="Q3" s="3161"/>
    </row>
    <row r="4" spans="1:17" ht="12.75" customHeight="1">
      <c r="A4" s="2078"/>
      <c r="B4" s="2082"/>
      <c r="C4" s="2083"/>
      <c r="D4" s="3232" t="s">
        <v>528</v>
      </c>
      <c r="E4" s="3153"/>
      <c r="F4" s="3153"/>
      <c r="G4" s="1658"/>
      <c r="H4" s="1660" t="s">
        <v>305</v>
      </c>
      <c r="I4" s="1658"/>
      <c r="J4" s="1658"/>
      <c r="K4" s="1659" t="s">
        <v>306</v>
      </c>
      <c r="L4" s="3163"/>
      <c r="M4" s="3154"/>
      <c r="N4" s="3164" t="s">
        <v>556</v>
      </c>
      <c r="O4" s="3153"/>
      <c r="P4" s="3153"/>
      <c r="Q4" s="3154"/>
    </row>
    <row r="5" spans="1:17" ht="12.75" customHeight="1">
      <c r="A5" s="2078"/>
      <c r="B5" s="2084"/>
      <c r="C5" s="2085"/>
      <c r="D5" s="1646"/>
      <c r="E5" s="1646"/>
      <c r="F5" s="1646"/>
      <c r="G5" s="1646"/>
      <c r="H5" s="1646"/>
      <c r="I5" s="1646"/>
      <c r="J5" s="1646"/>
      <c r="K5" s="1646"/>
      <c r="L5" s="1646"/>
      <c r="M5" s="1662"/>
      <c r="N5" s="1667"/>
      <c r="O5" s="1646"/>
      <c r="P5" s="1646"/>
      <c r="Q5" s="1662"/>
    </row>
    <row r="6" spans="1:17" ht="12.75" customHeight="1">
      <c r="A6" s="2078"/>
      <c r="B6" s="2084"/>
      <c r="C6" s="2085"/>
      <c r="D6" s="1646"/>
      <c r="E6" s="1646"/>
      <c r="F6" s="1646"/>
      <c r="G6" s="1646"/>
      <c r="H6" s="1646"/>
      <c r="I6" s="1646"/>
      <c r="J6" s="1646"/>
      <c r="K6" s="1646"/>
      <c r="L6" s="1646"/>
      <c r="M6" s="1662"/>
      <c r="N6" s="1667"/>
      <c r="O6" s="1646"/>
      <c r="P6" s="1646"/>
      <c r="Q6" s="1662"/>
    </row>
    <row r="7" spans="1:17" ht="12.75" customHeight="1">
      <c r="A7" s="2078"/>
      <c r="B7" s="2084"/>
      <c r="C7" s="2085"/>
      <c r="D7" s="1647" t="s">
        <v>303</v>
      </c>
      <c r="E7" s="1647" t="s">
        <v>1409</v>
      </c>
      <c r="F7" s="1647" t="s">
        <v>727</v>
      </c>
      <c r="G7" s="1647" t="s">
        <v>303</v>
      </c>
      <c r="H7" s="1647" t="s">
        <v>1409</v>
      </c>
      <c r="I7" s="1647" t="s">
        <v>727</v>
      </c>
      <c r="J7" s="1647" t="s">
        <v>303</v>
      </c>
      <c r="K7" s="1647" t="s">
        <v>1409</v>
      </c>
      <c r="L7" s="1647" t="s">
        <v>727</v>
      </c>
      <c r="M7" s="1663"/>
      <c r="N7" s="1668" t="s">
        <v>303</v>
      </c>
      <c r="O7" s="1647" t="s">
        <v>1409</v>
      </c>
      <c r="P7" s="1647" t="s">
        <v>727</v>
      </c>
      <c r="Q7" s="1663"/>
    </row>
    <row r="8" spans="1:17" ht="12.75" customHeight="1">
      <c r="A8" s="2078"/>
      <c r="B8" s="2086"/>
      <c r="C8" s="2087"/>
      <c r="D8" s="1665" t="s">
        <v>1400</v>
      </c>
      <c r="E8" s="1665" t="s">
        <v>1400</v>
      </c>
      <c r="F8" s="1665"/>
      <c r="G8" s="1665" t="s">
        <v>1400</v>
      </c>
      <c r="H8" s="1665" t="s">
        <v>1400</v>
      </c>
      <c r="I8" s="1665"/>
      <c r="J8" s="1665" t="s">
        <v>1400</v>
      </c>
      <c r="K8" s="1665" t="s">
        <v>1400</v>
      </c>
      <c r="L8" s="1665"/>
      <c r="M8" s="1666"/>
      <c r="N8" s="1669" t="s">
        <v>1400</v>
      </c>
      <c r="O8" s="1665" t="s">
        <v>1400</v>
      </c>
      <c r="P8" s="1665"/>
      <c r="Q8" s="1666"/>
    </row>
    <row r="9" spans="1:17" ht="12.75" customHeight="1">
      <c r="A9" s="2078"/>
      <c r="B9" s="2084"/>
      <c r="C9" s="2085"/>
      <c r="D9" s="1647"/>
      <c r="E9" s="1647"/>
      <c r="F9" s="1647"/>
      <c r="G9" s="1647"/>
      <c r="H9" s="1647"/>
      <c r="I9" s="1647"/>
      <c r="J9" s="1647"/>
      <c r="K9" s="1647"/>
      <c r="L9" s="1647"/>
      <c r="M9" s="1688"/>
      <c r="N9" s="1668"/>
      <c r="O9" s="1647"/>
      <c r="P9" s="1647"/>
      <c r="Q9" s="1688"/>
    </row>
    <row r="10" spans="1:17" ht="12.75" customHeight="1">
      <c r="A10" s="2078"/>
      <c r="B10" s="2084"/>
      <c r="C10" s="2085" t="s">
        <v>728</v>
      </c>
      <c r="D10" s="1648">
        <v>7183</v>
      </c>
      <c r="E10" s="1649">
        <v>6879</v>
      </c>
      <c r="F10" s="1650">
        <v>4.419246983573194</v>
      </c>
      <c r="G10" s="1648">
        <v>6941</v>
      </c>
      <c r="H10" s="1649">
        <v>7063</v>
      </c>
      <c r="I10" s="1650">
        <v>-1.7273113407900325</v>
      </c>
      <c r="J10" s="1648">
        <v>2673</v>
      </c>
      <c r="K10" s="1649">
        <v>3149</v>
      </c>
      <c r="L10" s="1650">
        <v>-15.115909812638934</v>
      </c>
      <c r="M10" s="1678"/>
      <c r="N10" s="1747">
        <v>16797</v>
      </c>
      <c r="O10" s="1649">
        <v>17091</v>
      </c>
      <c r="P10" s="1650">
        <v>-1.720203615938213</v>
      </c>
      <c r="Q10" s="1678"/>
    </row>
    <row r="11" spans="1:17" ht="12.75" customHeight="1">
      <c r="A11" s="2078"/>
      <c r="B11" s="2084"/>
      <c r="C11" s="2085" t="s">
        <v>274</v>
      </c>
      <c r="D11" s="1652">
        <v>16154</v>
      </c>
      <c r="E11" s="1653">
        <v>14745</v>
      </c>
      <c r="F11" s="1650">
        <v>9.555781620888437</v>
      </c>
      <c r="G11" s="1652">
        <v>36</v>
      </c>
      <c r="H11" s="1653">
        <v>65</v>
      </c>
      <c r="I11" s="1650">
        <v>-44.61538461538462</v>
      </c>
      <c r="J11" s="1652">
        <v>46957</v>
      </c>
      <c r="K11" s="1653">
        <v>40875</v>
      </c>
      <c r="L11" s="1650">
        <v>14.879510703363916</v>
      </c>
      <c r="M11" s="1678"/>
      <c r="N11" s="1789">
        <v>63147</v>
      </c>
      <c r="O11" s="1653">
        <v>55685</v>
      </c>
      <c r="P11" s="1650">
        <v>13.400377121307352</v>
      </c>
      <c r="Q11" s="1678"/>
    </row>
    <row r="12" spans="1:17" ht="10.5" customHeight="1">
      <c r="A12" s="2078"/>
      <c r="B12" s="2084"/>
      <c r="C12" s="2085"/>
      <c r="D12" s="1676">
        <v>23337</v>
      </c>
      <c r="E12" s="1670">
        <v>21624</v>
      </c>
      <c r="F12" s="1671">
        <v>7.921753607103218</v>
      </c>
      <c r="G12" s="1676">
        <v>6977</v>
      </c>
      <c r="H12" s="1670">
        <v>7128</v>
      </c>
      <c r="I12" s="1671">
        <v>-2.1184062850729517</v>
      </c>
      <c r="J12" s="1676">
        <v>49630</v>
      </c>
      <c r="K12" s="1670">
        <v>44024</v>
      </c>
      <c r="L12" s="1671">
        <v>12.73396329274941</v>
      </c>
      <c r="M12" s="1672"/>
      <c r="N12" s="1741">
        <v>79944</v>
      </c>
      <c r="O12" s="1670">
        <v>72776</v>
      </c>
      <c r="P12" s="1671">
        <v>9.849400901396065</v>
      </c>
      <c r="Q12" s="1672"/>
    </row>
    <row r="13" spans="1:17" ht="12.75" customHeight="1">
      <c r="A13" s="2078"/>
      <c r="B13" s="2086"/>
      <c r="C13" s="2087"/>
      <c r="D13" s="1665"/>
      <c r="E13" s="1665"/>
      <c r="F13" s="1665"/>
      <c r="G13" s="1665"/>
      <c r="H13" s="1665"/>
      <c r="I13" s="1665"/>
      <c r="J13" s="1665"/>
      <c r="K13" s="1665"/>
      <c r="L13" s="1665"/>
      <c r="M13" s="1666"/>
      <c r="N13" s="1669"/>
      <c r="O13" s="1665"/>
      <c r="P13" s="1665"/>
      <c r="Q13" s="1666"/>
    </row>
    <row r="14" spans="1:17" ht="12.75" customHeight="1">
      <c r="A14" s="2078"/>
      <c r="B14" s="2081"/>
      <c r="C14" s="3159" t="s">
        <v>730</v>
      </c>
      <c r="D14" s="3161"/>
      <c r="E14" s="3161"/>
      <c r="F14" s="3161"/>
      <c r="G14" s="3161"/>
      <c r="H14" s="3161"/>
      <c r="I14" s="3161"/>
      <c r="J14" s="3161"/>
      <c r="K14" s="3161"/>
      <c r="L14" s="3161"/>
      <c r="M14" s="3161"/>
      <c r="N14" s="3161"/>
      <c r="O14" s="3161"/>
      <c r="P14" s="3161"/>
      <c r="Q14" s="3161"/>
    </row>
    <row r="15" spans="1:17" ht="12.75" customHeight="1">
      <c r="A15" s="2078"/>
      <c r="B15" s="2098"/>
      <c r="C15" s="2098"/>
      <c r="D15" s="1705"/>
      <c r="E15" s="1705"/>
      <c r="F15" s="1705"/>
      <c r="G15" s="1705"/>
      <c r="H15" s="1705"/>
      <c r="I15" s="1705"/>
      <c r="J15" s="1705"/>
      <c r="K15" s="1705"/>
      <c r="L15" s="1705"/>
      <c r="M15" s="1705"/>
      <c r="N15" s="1705"/>
      <c r="O15" s="1705"/>
      <c r="P15" s="1705"/>
      <c r="Q15" s="1705"/>
    </row>
    <row r="16" spans="1:17" ht="12.75" customHeight="1">
      <c r="A16" s="2078"/>
      <c r="B16" s="2082"/>
      <c r="C16" s="2083"/>
      <c r="D16" s="1658"/>
      <c r="E16" s="1659" t="s">
        <v>721</v>
      </c>
      <c r="F16" s="1658"/>
      <c r="G16" s="1658"/>
      <c r="H16" s="1659" t="s">
        <v>722</v>
      </c>
      <c r="I16" s="1658"/>
      <c r="J16" s="1658"/>
      <c r="K16" s="1659" t="s">
        <v>556</v>
      </c>
      <c r="L16" s="1658"/>
      <c r="M16" s="1675"/>
      <c r="N16" s="3164" t="s">
        <v>710</v>
      </c>
      <c r="O16" s="3153"/>
      <c r="P16" s="3153"/>
      <c r="Q16" s="3154"/>
    </row>
    <row r="17" spans="1:17" ht="12.75" customHeight="1">
      <c r="A17" s="2078"/>
      <c r="B17" s="2084"/>
      <c r="C17" s="2085"/>
      <c r="D17" s="1646"/>
      <c r="E17" s="1646"/>
      <c r="F17" s="1646"/>
      <c r="G17" s="1646"/>
      <c r="H17" s="1646"/>
      <c r="I17" s="1646"/>
      <c r="J17" s="1646"/>
      <c r="K17" s="1646"/>
      <c r="L17" s="1646"/>
      <c r="M17" s="1662"/>
      <c r="N17" s="1667"/>
      <c r="O17" s="1646"/>
      <c r="P17" s="1646"/>
      <c r="Q17" s="1662"/>
    </row>
    <row r="18" spans="1:17" ht="12.75" customHeight="1">
      <c r="A18" s="2078"/>
      <c r="B18" s="2084"/>
      <c r="C18" s="2085"/>
      <c r="D18" s="1647" t="s">
        <v>303</v>
      </c>
      <c r="E18" s="1647" t="s">
        <v>1409</v>
      </c>
      <c r="F18" s="1647" t="s">
        <v>727</v>
      </c>
      <c r="G18" s="1647" t="s">
        <v>303</v>
      </c>
      <c r="H18" s="1647" t="s">
        <v>1409</v>
      </c>
      <c r="I18" s="1647" t="s">
        <v>727</v>
      </c>
      <c r="J18" s="1647" t="s">
        <v>303</v>
      </c>
      <c r="K18" s="1647" t="s">
        <v>1409</v>
      </c>
      <c r="L18" s="1647" t="s">
        <v>727</v>
      </c>
      <c r="M18" s="1663"/>
      <c r="N18" s="1668" t="s">
        <v>303</v>
      </c>
      <c r="O18" s="1647" t="s">
        <v>1409</v>
      </c>
      <c r="P18" s="1647" t="s">
        <v>727</v>
      </c>
      <c r="Q18" s="1663"/>
    </row>
    <row r="19" spans="1:17" ht="12.75" customHeight="1">
      <c r="A19" s="2078"/>
      <c r="B19" s="2086"/>
      <c r="C19" s="2087"/>
      <c r="D19" s="1665" t="s">
        <v>1400</v>
      </c>
      <c r="E19" s="1665" t="s">
        <v>1400</v>
      </c>
      <c r="F19" s="1665"/>
      <c r="G19" s="1665" t="s">
        <v>1400</v>
      </c>
      <c r="H19" s="1665" t="s">
        <v>1400</v>
      </c>
      <c r="I19" s="1665"/>
      <c r="J19" s="1665" t="s">
        <v>1400</v>
      </c>
      <c r="K19" s="1665" t="s">
        <v>1400</v>
      </c>
      <c r="L19" s="1665"/>
      <c r="M19" s="1666"/>
      <c r="N19" s="1669" t="s">
        <v>1400</v>
      </c>
      <c r="O19" s="1665" t="s">
        <v>1400</v>
      </c>
      <c r="P19" s="1665"/>
      <c r="Q19" s="1666"/>
    </row>
    <row r="20" spans="1:17" ht="12.75" customHeight="1">
      <c r="A20" s="2078"/>
      <c r="B20" s="2082"/>
      <c r="C20" s="2083" t="s">
        <v>661</v>
      </c>
      <c r="D20" s="1659"/>
      <c r="E20" s="1659"/>
      <c r="F20" s="1659"/>
      <c r="G20" s="1659"/>
      <c r="H20" s="1659"/>
      <c r="I20" s="1659"/>
      <c r="J20" s="1659"/>
      <c r="K20" s="1659"/>
      <c r="L20" s="1659"/>
      <c r="M20" s="1680"/>
      <c r="N20" s="1997"/>
      <c r="O20" s="1659"/>
      <c r="P20" s="1659"/>
      <c r="Q20" s="1680"/>
    </row>
    <row r="21" spans="1:17" ht="12.75" customHeight="1">
      <c r="A21" s="2078"/>
      <c r="B21" s="2084"/>
      <c r="C21" s="2085" t="s">
        <v>644</v>
      </c>
      <c r="D21" s="1643"/>
      <c r="E21" s="1643"/>
      <c r="F21" s="1643"/>
      <c r="G21" s="1643"/>
      <c r="H21" s="1643"/>
      <c r="I21" s="1643"/>
      <c r="J21" s="1643"/>
      <c r="K21" s="1643"/>
      <c r="L21" s="1643"/>
      <c r="M21" s="1663"/>
      <c r="N21" s="1686"/>
      <c r="O21" s="1643"/>
      <c r="P21" s="1643"/>
      <c r="Q21" s="1663"/>
    </row>
    <row r="22" spans="1:17" ht="12.75" customHeight="1">
      <c r="A22" s="2078"/>
      <c r="B22" s="2088"/>
      <c r="C22" s="2089" t="s">
        <v>698</v>
      </c>
      <c r="D22" s="1648">
        <v>1600</v>
      </c>
      <c r="E22" s="1649">
        <v>1399</v>
      </c>
      <c r="F22" s="1654">
        <v>14.367405289492494</v>
      </c>
      <c r="G22" s="1648" t="s">
        <v>1351</v>
      </c>
      <c r="H22" s="1649" t="s">
        <v>1351</v>
      </c>
      <c r="I22" s="1654" t="s">
        <v>304</v>
      </c>
      <c r="J22" s="1648">
        <v>1600</v>
      </c>
      <c r="K22" s="1649">
        <v>1399</v>
      </c>
      <c r="L22" s="1654">
        <v>14.367405289492494</v>
      </c>
      <c r="M22" s="1682"/>
      <c r="N22" s="1747">
        <v>1600</v>
      </c>
      <c r="O22" s="1649">
        <v>1399</v>
      </c>
      <c r="P22" s="1654">
        <v>14.367405289492494</v>
      </c>
      <c r="Q22" s="1682"/>
    </row>
    <row r="23" spans="1:17" ht="12.75" customHeight="1">
      <c r="A23" s="2078"/>
      <c r="B23" s="2088"/>
      <c r="C23" s="2089" t="s">
        <v>645</v>
      </c>
      <c r="D23" s="1648">
        <v>703</v>
      </c>
      <c r="E23" s="1649">
        <v>842</v>
      </c>
      <c r="F23" s="1654">
        <v>-16.5083135391924</v>
      </c>
      <c r="G23" s="1648" t="s">
        <v>1351</v>
      </c>
      <c r="H23" s="1649" t="s">
        <v>1351</v>
      </c>
      <c r="I23" s="1654" t="s">
        <v>304</v>
      </c>
      <c r="J23" s="1648">
        <v>703</v>
      </c>
      <c r="K23" s="1649">
        <v>842</v>
      </c>
      <c r="L23" s="1654">
        <v>-16.5083135391924</v>
      </c>
      <c r="M23" s="1682"/>
      <c r="N23" s="1747">
        <v>703</v>
      </c>
      <c r="O23" s="1649">
        <v>842</v>
      </c>
      <c r="P23" s="1654">
        <v>-16.5083135391924</v>
      </c>
      <c r="Q23" s="1682"/>
    </row>
    <row r="24" spans="1:17" ht="12.75" customHeight="1">
      <c r="A24" s="2078"/>
      <c r="B24" s="2088"/>
      <c r="C24" s="2089" t="s">
        <v>646</v>
      </c>
      <c r="D24" s="1696">
        <v>497</v>
      </c>
      <c r="E24" s="1697">
        <v>555</v>
      </c>
      <c r="F24" s="1698">
        <v>-10.45045045045045</v>
      </c>
      <c r="G24" s="1696" t="s">
        <v>1351</v>
      </c>
      <c r="H24" s="1697" t="s">
        <v>1351</v>
      </c>
      <c r="I24" s="1698" t="s">
        <v>304</v>
      </c>
      <c r="J24" s="1696">
        <v>497</v>
      </c>
      <c r="K24" s="1697">
        <v>555</v>
      </c>
      <c r="L24" s="1698">
        <v>-10.45045045045045</v>
      </c>
      <c r="M24" s="1699"/>
      <c r="N24" s="1748">
        <v>497</v>
      </c>
      <c r="O24" s="1697">
        <v>555</v>
      </c>
      <c r="P24" s="1698">
        <v>-10.45045045045045</v>
      </c>
      <c r="Q24" s="1699"/>
    </row>
    <row r="25" spans="1:17" ht="12.75" customHeight="1">
      <c r="A25" s="2078"/>
      <c r="B25" s="2090"/>
      <c r="C25" s="2091" t="s">
        <v>647</v>
      </c>
      <c r="D25" s="1652">
        <v>2800</v>
      </c>
      <c r="E25" s="1653">
        <v>2796</v>
      </c>
      <c r="F25" s="1650">
        <v>0.14306151645207438</v>
      </c>
      <c r="G25" s="1652" t="s">
        <v>1351</v>
      </c>
      <c r="H25" s="1653" t="s">
        <v>1351</v>
      </c>
      <c r="I25" s="1650" t="s">
        <v>304</v>
      </c>
      <c r="J25" s="1652">
        <v>2800</v>
      </c>
      <c r="K25" s="1653">
        <v>2796</v>
      </c>
      <c r="L25" s="1650">
        <v>0.14306151645207438</v>
      </c>
      <c r="M25" s="1678"/>
      <c r="N25" s="1789">
        <v>2800</v>
      </c>
      <c r="O25" s="1653">
        <v>2796</v>
      </c>
      <c r="P25" s="1650">
        <v>0.14306151645207438</v>
      </c>
      <c r="Q25" s="1678"/>
    </row>
    <row r="26" spans="1:17" ht="12.75" customHeight="1">
      <c r="A26" s="2078"/>
      <c r="B26" s="2084"/>
      <c r="C26" s="2085"/>
      <c r="D26" s="1643"/>
      <c r="E26" s="1643"/>
      <c r="F26" s="1643"/>
      <c r="G26" s="1643"/>
      <c r="H26" s="1643"/>
      <c r="I26" s="1643"/>
      <c r="J26" s="1643"/>
      <c r="K26" s="1643"/>
      <c r="L26" s="1643"/>
      <c r="M26" s="1663"/>
      <c r="N26" s="1686"/>
      <c r="O26" s="1643"/>
      <c r="P26" s="1643"/>
      <c r="Q26" s="1663"/>
    </row>
    <row r="27" spans="1:17" ht="12.75" customHeight="1">
      <c r="A27" s="2078"/>
      <c r="B27" s="2088"/>
      <c r="C27" s="2089" t="s">
        <v>275</v>
      </c>
      <c r="D27" s="1648">
        <v>75</v>
      </c>
      <c r="E27" s="1649">
        <v>34</v>
      </c>
      <c r="F27" s="1654">
        <v>120.58823529411764</v>
      </c>
      <c r="G27" s="1648" t="s">
        <v>1351</v>
      </c>
      <c r="H27" s="1649" t="s">
        <v>1351</v>
      </c>
      <c r="I27" s="1654" t="s">
        <v>304</v>
      </c>
      <c r="J27" s="1648">
        <v>75</v>
      </c>
      <c r="K27" s="1649">
        <v>34</v>
      </c>
      <c r="L27" s="1654">
        <v>120.58823529411764</v>
      </c>
      <c r="M27" s="1682"/>
      <c r="N27" s="1747">
        <v>75</v>
      </c>
      <c r="O27" s="1649">
        <v>34</v>
      </c>
      <c r="P27" s="1654">
        <v>120.58823529411764</v>
      </c>
      <c r="Q27" s="1682"/>
    </row>
    <row r="28" spans="1:17" ht="12.75" customHeight="1">
      <c r="A28" s="2078"/>
      <c r="B28" s="2088"/>
      <c r="C28" s="2089" t="s">
        <v>648</v>
      </c>
      <c r="D28" s="1648">
        <v>242</v>
      </c>
      <c r="E28" s="1649">
        <v>156</v>
      </c>
      <c r="F28" s="1654">
        <v>55.12820512820513</v>
      </c>
      <c r="G28" s="1648" t="s">
        <v>1351</v>
      </c>
      <c r="H28" s="1649" t="s">
        <v>1351</v>
      </c>
      <c r="I28" s="1654" t="s">
        <v>304</v>
      </c>
      <c r="J28" s="1648">
        <v>242</v>
      </c>
      <c r="K28" s="1649">
        <v>156</v>
      </c>
      <c r="L28" s="1654">
        <v>55.12820512820513</v>
      </c>
      <c r="M28" s="1682"/>
      <c r="N28" s="1747">
        <v>242</v>
      </c>
      <c r="O28" s="1649">
        <v>156</v>
      </c>
      <c r="P28" s="1654">
        <v>55.12820512820513</v>
      </c>
      <c r="Q28" s="1682"/>
    </row>
    <row r="29" spans="1:17" ht="12.75" customHeight="1">
      <c r="A29" s="2078"/>
      <c r="B29" s="2088"/>
      <c r="C29" s="2089" t="s">
        <v>830</v>
      </c>
      <c r="D29" s="1648">
        <v>115</v>
      </c>
      <c r="E29" s="1649">
        <v>38</v>
      </c>
      <c r="F29" s="1654">
        <v>202.6315789473684</v>
      </c>
      <c r="G29" s="1648">
        <v>3</v>
      </c>
      <c r="H29" s="1649">
        <v>1</v>
      </c>
      <c r="I29" s="1654">
        <v>200</v>
      </c>
      <c r="J29" s="1648">
        <v>118</v>
      </c>
      <c r="K29" s="1649">
        <v>39</v>
      </c>
      <c r="L29" s="1654">
        <v>202.56410256410254</v>
      </c>
      <c r="M29" s="1682"/>
      <c r="N29" s="1747">
        <v>124</v>
      </c>
      <c r="O29" s="1649">
        <v>42</v>
      </c>
      <c r="P29" s="1654">
        <v>195.23809523809524</v>
      </c>
      <c r="Q29" s="1682"/>
    </row>
    <row r="30" spans="1:17" ht="12.75" customHeight="1">
      <c r="A30" s="2078"/>
      <c r="B30" s="2088"/>
      <c r="C30" s="2089" t="s">
        <v>1354</v>
      </c>
      <c r="D30" s="1648">
        <v>221</v>
      </c>
      <c r="E30" s="1649">
        <v>283</v>
      </c>
      <c r="F30" s="1654">
        <v>-21.908127208480565</v>
      </c>
      <c r="G30" s="1648">
        <v>88</v>
      </c>
      <c r="H30" s="1649">
        <v>84</v>
      </c>
      <c r="I30" s="1654">
        <v>4.761904761904762</v>
      </c>
      <c r="J30" s="1648">
        <v>309</v>
      </c>
      <c r="K30" s="1649">
        <v>367</v>
      </c>
      <c r="L30" s="1654">
        <v>-15.803814713896458</v>
      </c>
      <c r="M30" s="1682"/>
      <c r="N30" s="1747">
        <v>645</v>
      </c>
      <c r="O30" s="1649">
        <v>737</v>
      </c>
      <c r="P30" s="1654">
        <v>-12.48303934871099</v>
      </c>
      <c r="Q30" s="1682"/>
    </row>
    <row r="31" spans="1:17" ht="12.75" customHeight="1">
      <c r="A31" s="2078"/>
      <c r="B31" s="2088"/>
      <c r="C31" s="2089" t="s">
        <v>699</v>
      </c>
      <c r="D31" s="1648">
        <v>109</v>
      </c>
      <c r="E31" s="1649">
        <v>243</v>
      </c>
      <c r="F31" s="1654">
        <v>-55.144032921810705</v>
      </c>
      <c r="G31" s="1648">
        <v>0</v>
      </c>
      <c r="H31" s="1649">
        <v>0</v>
      </c>
      <c r="I31" s="1654" t="s">
        <v>304</v>
      </c>
      <c r="J31" s="1648">
        <v>109</v>
      </c>
      <c r="K31" s="1649">
        <v>243</v>
      </c>
      <c r="L31" s="1654">
        <v>-55.144032921810705</v>
      </c>
      <c r="M31" s="1682"/>
      <c r="N31" s="1747">
        <v>109</v>
      </c>
      <c r="O31" s="1649">
        <v>243</v>
      </c>
      <c r="P31" s="1654">
        <v>-55.144032921810705</v>
      </c>
      <c r="Q31" s="1682"/>
    </row>
    <row r="32" spans="1:17" ht="12.75" customHeight="1">
      <c r="A32" s="2078"/>
      <c r="B32" s="2088"/>
      <c r="C32" s="2089" t="s">
        <v>700</v>
      </c>
      <c r="D32" s="1648">
        <v>869</v>
      </c>
      <c r="E32" s="1649">
        <v>297</v>
      </c>
      <c r="F32" s="1654">
        <v>192.59259259259258</v>
      </c>
      <c r="G32" s="1648">
        <v>0</v>
      </c>
      <c r="H32" s="1649">
        <v>0</v>
      </c>
      <c r="I32" s="1654" t="s">
        <v>304</v>
      </c>
      <c r="J32" s="1648">
        <v>869</v>
      </c>
      <c r="K32" s="1649">
        <v>297</v>
      </c>
      <c r="L32" s="1654">
        <v>192.59259259259258</v>
      </c>
      <c r="M32" s="1682"/>
      <c r="N32" s="1747">
        <v>869</v>
      </c>
      <c r="O32" s="1649">
        <v>297</v>
      </c>
      <c r="P32" s="1654">
        <v>192.59259259259258</v>
      </c>
      <c r="Q32" s="1682"/>
    </row>
    <row r="33" spans="1:17" ht="12.75" customHeight="1">
      <c r="A33" s="2078"/>
      <c r="B33" s="2088"/>
      <c r="C33" s="2089" t="s">
        <v>649</v>
      </c>
      <c r="D33" s="1648">
        <v>0</v>
      </c>
      <c r="E33" s="1649">
        <v>0</v>
      </c>
      <c r="F33" s="1654" t="s">
        <v>304</v>
      </c>
      <c r="G33" s="1648">
        <v>6</v>
      </c>
      <c r="H33" s="1649">
        <v>5</v>
      </c>
      <c r="I33" s="1654">
        <v>20</v>
      </c>
      <c r="J33" s="1648">
        <v>6</v>
      </c>
      <c r="K33" s="1649">
        <v>5</v>
      </c>
      <c r="L33" s="1654">
        <v>20</v>
      </c>
      <c r="M33" s="1682"/>
      <c r="N33" s="1747">
        <v>38</v>
      </c>
      <c r="O33" s="1649">
        <v>26</v>
      </c>
      <c r="P33" s="1654">
        <v>46.15384615384615</v>
      </c>
      <c r="Q33" s="1682"/>
    </row>
    <row r="34" spans="1:17" ht="12.75" customHeight="1">
      <c r="A34" s="2078"/>
      <c r="B34" s="2088"/>
      <c r="C34" s="2089" t="s">
        <v>650</v>
      </c>
      <c r="D34" s="1648">
        <v>551</v>
      </c>
      <c r="E34" s="1649">
        <v>434</v>
      </c>
      <c r="F34" s="1654">
        <v>26.95852534562212</v>
      </c>
      <c r="G34" s="1648">
        <v>4</v>
      </c>
      <c r="H34" s="1649">
        <v>4</v>
      </c>
      <c r="I34" s="1654">
        <v>0</v>
      </c>
      <c r="J34" s="1648">
        <v>555</v>
      </c>
      <c r="K34" s="1649">
        <v>438</v>
      </c>
      <c r="L34" s="1654">
        <v>26.71232876712329</v>
      </c>
      <c r="M34" s="1682"/>
      <c r="N34" s="1747">
        <v>573</v>
      </c>
      <c r="O34" s="1649">
        <v>455</v>
      </c>
      <c r="P34" s="1654">
        <v>25.934065934065938</v>
      </c>
      <c r="Q34" s="1682"/>
    </row>
    <row r="35" spans="1:17" ht="12.75" customHeight="1">
      <c r="A35" s="2078"/>
      <c r="B35" s="2088"/>
      <c r="C35" s="2089" t="s">
        <v>276</v>
      </c>
      <c r="D35" s="1648" t="s">
        <v>1351</v>
      </c>
      <c r="E35" s="1649" t="s">
        <v>1351</v>
      </c>
      <c r="F35" s="1654" t="s">
        <v>304</v>
      </c>
      <c r="G35" s="1648">
        <v>16</v>
      </c>
      <c r="H35" s="1649">
        <v>13</v>
      </c>
      <c r="I35" s="1654">
        <v>23.076923076923077</v>
      </c>
      <c r="J35" s="1648">
        <v>16</v>
      </c>
      <c r="K35" s="1649">
        <v>13</v>
      </c>
      <c r="L35" s="1654">
        <v>23.076923076923077</v>
      </c>
      <c r="M35" s="1682"/>
      <c r="N35" s="1747">
        <v>146</v>
      </c>
      <c r="O35" s="1649">
        <v>107</v>
      </c>
      <c r="P35" s="1654">
        <v>36.44859813084112</v>
      </c>
      <c r="Q35" s="1682"/>
    </row>
    <row r="36" spans="1:17" ht="12.75" customHeight="1">
      <c r="A36" s="2078"/>
      <c r="B36" s="2084"/>
      <c r="C36" s="2085" t="s">
        <v>701</v>
      </c>
      <c r="D36" s="1692">
        <v>4982</v>
      </c>
      <c r="E36" s="1693">
        <v>4281</v>
      </c>
      <c r="F36" s="1671">
        <v>16.374678813361363</v>
      </c>
      <c r="G36" s="1692">
        <v>117</v>
      </c>
      <c r="H36" s="1693">
        <v>107</v>
      </c>
      <c r="I36" s="1671">
        <v>9.345794392523365</v>
      </c>
      <c r="J36" s="1692">
        <v>5099</v>
      </c>
      <c r="K36" s="1693">
        <v>4388</v>
      </c>
      <c r="L36" s="1671">
        <v>16.20328167730173</v>
      </c>
      <c r="M36" s="1672"/>
      <c r="N36" s="1785">
        <v>5621</v>
      </c>
      <c r="O36" s="1693">
        <v>4893</v>
      </c>
      <c r="P36" s="1671">
        <v>14.878397711015737</v>
      </c>
      <c r="Q36" s="1672"/>
    </row>
    <row r="37" spans="1:17" ht="12.75" customHeight="1">
      <c r="A37" s="2078"/>
      <c r="B37" s="2084"/>
      <c r="C37" s="2091"/>
      <c r="D37" s="1643"/>
      <c r="E37" s="1643"/>
      <c r="F37" s="1643"/>
      <c r="G37" s="1643"/>
      <c r="H37" s="1643"/>
      <c r="I37" s="1643"/>
      <c r="J37" s="1643"/>
      <c r="K37" s="1643"/>
      <c r="L37" s="1643"/>
      <c r="M37" s="1663"/>
      <c r="N37" s="1686"/>
      <c r="O37" s="1643"/>
      <c r="P37" s="1643"/>
      <c r="Q37" s="1663"/>
    </row>
    <row r="38" spans="1:17" ht="12.75" customHeight="1">
      <c r="A38" s="2078"/>
      <c r="B38" s="2088"/>
      <c r="C38" s="2089" t="s">
        <v>1354</v>
      </c>
      <c r="D38" s="1648">
        <v>227</v>
      </c>
      <c r="E38" s="1649">
        <v>198</v>
      </c>
      <c r="F38" s="1654">
        <v>14.646464646464647</v>
      </c>
      <c r="G38" s="1648">
        <v>116</v>
      </c>
      <c r="H38" s="1649">
        <v>115</v>
      </c>
      <c r="I38" s="1654">
        <v>0.8695652173913043</v>
      </c>
      <c r="J38" s="1648">
        <v>343</v>
      </c>
      <c r="K38" s="1649">
        <v>313</v>
      </c>
      <c r="L38" s="1654">
        <v>9.584664536741213</v>
      </c>
      <c r="M38" s="1682"/>
      <c r="N38" s="1747">
        <v>653</v>
      </c>
      <c r="O38" s="1649">
        <v>604</v>
      </c>
      <c r="P38" s="1654">
        <v>8.112582781456954</v>
      </c>
      <c r="Q38" s="1682"/>
    </row>
    <row r="39" spans="1:17" ht="12.75" customHeight="1">
      <c r="A39" s="2078"/>
      <c r="B39" s="2088"/>
      <c r="C39" s="2089" t="s">
        <v>651</v>
      </c>
      <c r="D39" s="1648">
        <v>132</v>
      </c>
      <c r="E39" s="1649">
        <v>190</v>
      </c>
      <c r="F39" s="1654">
        <v>-30.526315789473685</v>
      </c>
      <c r="G39" s="1648">
        <v>21</v>
      </c>
      <c r="H39" s="1649">
        <v>25</v>
      </c>
      <c r="I39" s="1654">
        <v>-16</v>
      </c>
      <c r="J39" s="1648">
        <v>153</v>
      </c>
      <c r="K39" s="1649">
        <v>215</v>
      </c>
      <c r="L39" s="1654">
        <v>-28.837209302325583</v>
      </c>
      <c r="M39" s="1682"/>
      <c r="N39" s="1747">
        <v>219</v>
      </c>
      <c r="O39" s="1649">
        <v>276</v>
      </c>
      <c r="P39" s="1654">
        <v>-20.652173913043477</v>
      </c>
      <c r="Q39" s="1682"/>
    </row>
    <row r="40" spans="1:17" ht="12.75" customHeight="1">
      <c r="A40" s="2078"/>
      <c r="B40" s="2088"/>
      <c r="C40" s="2089" t="s">
        <v>1353</v>
      </c>
      <c r="D40" s="1648">
        <v>153</v>
      </c>
      <c r="E40" s="1649">
        <v>143</v>
      </c>
      <c r="F40" s="1654">
        <v>6.993006993006993</v>
      </c>
      <c r="G40" s="1648" t="s">
        <v>1351</v>
      </c>
      <c r="H40" s="1649" t="s">
        <v>1351</v>
      </c>
      <c r="I40" s="1654" t="s">
        <v>304</v>
      </c>
      <c r="J40" s="1648">
        <v>153</v>
      </c>
      <c r="K40" s="1649">
        <v>143</v>
      </c>
      <c r="L40" s="1654">
        <v>6.993006993006993</v>
      </c>
      <c r="M40" s="1682"/>
      <c r="N40" s="1747">
        <v>153</v>
      </c>
      <c r="O40" s="1649">
        <v>143</v>
      </c>
      <c r="P40" s="1654">
        <v>6.993006993006993</v>
      </c>
      <c r="Q40" s="1682"/>
    </row>
    <row r="41" spans="1:17" ht="12.75" customHeight="1">
      <c r="A41" s="2078"/>
      <c r="B41" s="2090"/>
      <c r="C41" s="2091" t="s">
        <v>652</v>
      </c>
      <c r="D41" s="1692">
        <v>512</v>
      </c>
      <c r="E41" s="1693">
        <v>531</v>
      </c>
      <c r="F41" s="1671">
        <v>-3.5781544256120528</v>
      </c>
      <c r="G41" s="1692">
        <v>137</v>
      </c>
      <c r="H41" s="1693">
        <v>140</v>
      </c>
      <c r="I41" s="1671">
        <v>-2.142857142857143</v>
      </c>
      <c r="J41" s="1692">
        <v>649</v>
      </c>
      <c r="K41" s="1693">
        <v>671</v>
      </c>
      <c r="L41" s="1671">
        <v>-3.278688524590164</v>
      </c>
      <c r="M41" s="1672"/>
      <c r="N41" s="1785">
        <v>1025</v>
      </c>
      <c r="O41" s="1693">
        <v>1023</v>
      </c>
      <c r="P41" s="1671">
        <v>0.19550342130987292</v>
      </c>
      <c r="Q41" s="1672"/>
    </row>
    <row r="42" spans="1:17" ht="12.75" customHeight="1">
      <c r="A42" s="2078"/>
      <c r="B42" s="2088"/>
      <c r="C42" s="2091"/>
      <c r="D42" s="1644"/>
      <c r="E42" s="1655"/>
      <c r="F42" s="1655"/>
      <c r="G42" s="1644"/>
      <c r="H42" s="1655"/>
      <c r="I42" s="1655"/>
      <c r="J42" s="1644"/>
      <c r="K42" s="1655"/>
      <c r="L42" s="1655"/>
      <c r="M42" s="1682"/>
      <c r="N42" s="1709"/>
      <c r="O42" s="1655"/>
      <c r="P42" s="1655"/>
      <c r="Q42" s="1682"/>
    </row>
    <row r="43" spans="1:17" ht="12.75" customHeight="1">
      <c r="A43" s="2078"/>
      <c r="B43" s="2084"/>
      <c r="C43" s="2085" t="s">
        <v>702</v>
      </c>
      <c r="D43" s="1692">
        <v>5494</v>
      </c>
      <c r="E43" s="1693">
        <v>4812</v>
      </c>
      <c r="F43" s="1671">
        <v>14.172901080631753</v>
      </c>
      <c r="G43" s="1692">
        <v>254</v>
      </c>
      <c r="H43" s="1693">
        <v>247</v>
      </c>
      <c r="I43" s="1671">
        <v>2.834008097165992</v>
      </c>
      <c r="J43" s="1692">
        <v>5748</v>
      </c>
      <c r="K43" s="1693">
        <v>5059</v>
      </c>
      <c r="L43" s="1671">
        <v>13.619292350266852</v>
      </c>
      <c r="M43" s="1672"/>
      <c r="N43" s="1785">
        <v>6646</v>
      </c>
      <c r="O43" s="1693">
        <v>5916</v>
      </c>
      <c r="P43" s="1671">
        <v>12.339418526031103</v>
      </c>
      <c r="Q43" s="1672"/>
    </row>
    <row r="44" spans="1:17" ht="12.75" customHeight="1">
      <c r="A44" s="2078"/>
      <c r="B44" s="2084"/>
      <c r="C44" s="2091"/>
      <c r="D44" s="1643"/>
      <c r="E44" s="1643"/>
      <c r="F44" s="1643"/>
      <c r="G44" s="1643"/>
      <c r="H44" s="1643"/>
      <c r="I44" s="1643"/>
      <c r="J44" s="1643"/>
      <c r="K44" s="1643"/>
      <c r="L44" s="1643"/>
      <c r="M44" s="1663"/>
      <c r="N44" s="1686"/>
      <c r="O44" s="1643"/>
      <c r="P44" s="1643"/>
      <c r="Q44" s="1663"/>
    </row>
    <row r="45" spans="1:17" ht="12.75" customHeight="1">
      <c r="A45" s="2078"/>
      <c r="B45" s="2088"/>
      <c r="C45" s="2089" t="s">
        <v>653</v>
      </c>
      <c r="D45" s="1648">
        <v>1417</v>
      </c>
      <c r="E45" s="1649">
        <v>1799</v>
      </c>
      <c r="F45" s="1654">
        <v>-21.23401889938855</v>
      </c>
      <c r="G45" s="1648" t="s">
        <v>1351</v>
      </c>
      <c r="H45" s="1649" t="s">
        <v>1351</v>
      </c>
      <c r="I45" s="1654" t="s">
        <v>304</v>
      </c>
      <c r="J45" s="1648">
        <v>1417</v>
      </c>
      <c r="K45" s="1649">
        <v>1799</v>
      </c>
      <c r="L45" s="1654">
        <v>-21.23401889938855</v>
      </c>
      <c r="M45" s="1682"/>
      <c r="N45" s="1747">
        <v>1417</v>
      </c>
      <c r="O45" s="1649">
        <v>1799</v>
      </c>
      <c r="P45" s="1654">
        <v>-21.23401889938855</v>
      </c>
      <c r="Q45" s="1682"/>
    </row>
    <row r="46" spans="1:17" ht="12.75" customHeight="1">
      <c r="A46" s="2078"/>
      <c r="B46" s="2088"/>
      <c r="C46" s="2089"/>
      <c r="D46" s="1644"/>
      <c r="E46" s="1655"/>
      <c r="F46" s="1655"/>
      <c r="G46" s="1644"/>
      <c r="H46" s="1655"/>
      <c r="I46" s="1655"/>
      <c r="J46" s="1644"/>
      <c r="K46" s="1655"/>
      <c r="L46" s="1655"/>
      <c r="M46" s="1682"/>
      <c r="N46" s="1709"/>
      <c r="O46" s="1655"/>
      <c r="P46" s="1655"/>
      <c r="Q46" s="1682"/>
    </row>
    <row r="47" spans="1:17" ht="12.75" customHeight="1">
      <c r="A47" s="2078"/>
      <c r="B47" s="2088"/>
      <c r="C47" s="2089" t="s">
        <v>703</v>
      </c>
      <c r="D47" s="1648">
        <v>18</v>
      </c>
      <c r="E47" s="1649">
        <v>21</v>
      </c>
      <c r="F47" s="1654">
        <v>-14.285714285714285</v>
      </c>
      <c r="G47" s="1648">
        <v>0</v>
      </c>
      <c r="H47" s="1649">
        <v>0</v>
      </c>
      <c r="I47" s="1654" t="s">
        <v>304</v>
      </c>
      <c r="J47" s="1648">
        <v>18</v>
      </c>
      <c r="K47" s="1649">
        <v>21</v>
      </c>
      <c r="L47" s="1654">
        <v>-14.285714285714285</v>
      </c>
      <c r="M47" s="1682"/>
      <c r="N47" s="1747">
        <v>18</v>
      </c>
      <c r="O47" s="1649">
        <v>21</v>
      </c>
      <c r="P47" s="1654">
        <v>-14.285714285714285</v>
      </c>
      <c r="Q47" s="1682"/>
    </row>
    <row r="48" spans="1:17" ht="12.75" customHeight="1">
      <c r="A48" s="2078"/>
      <c r="B48" s="2088"/>
      <c r="C48" s="2089"/>
      <c r="D48" s="1644"/>
      <c r="E48" s="1655"/>
      <c r="F48" s="1655"/>
      <c r="G48" s="1644"/>
      <c r="H48" s="1655"/>
      <c r="I48" s="1655"/>
      <c r="J48" s="1644"/>
      <c r="K48" s="1655"/>
      <c r="L48" s="1655"/>
      <c r="M48" s="1682"/>
      <c r="N48" s="1709"/>
      <c r="O48" s="1655"/>
      <c r="P48" s="1655"/>
      <c r="Q48" s="1682"/>
    </row>
    <row r="49" spans="1:17" ht="12.75" customHeight="1">
      <c r="A49" s="2078"/>
      <c r="B49" s="2084"/>
      <c r="C49" s="2085" t="s">
        <v>1355</v>
      </c>
      <c r="D49" s="1692">
        <v>6929</v>
      </c>
      <c r="E49" s="1693">
        <v>6632</v>
      </c>
      <c r="F49" s="1671">
        <v>4.478287092882992</v>
      </c>
      <c r="G49" s="1692">
        <v>254</v>
      </c>
      <c r="H49" s="1693">
        <v>247</v>
      </c>
      <c r="I49" s="1671">
        <v>2.834008097165992</v>
      </c>
      <c r="J49" s="1692">
        <v>7183</v>
      </c>
      <c r="K49" s="1693">
        <v>6879</v>
      </c>
      <c r="L49" s="1671">
        <v>4.419246983573194</v>
      </c>
      <c r="M49" s="1672"/>
      <c r="N49" s="1785">
        <v>8081</v>
      </c>
      <c r="O49" s="1693">
        <v>7736</v>
      </c>
      <c r="P49" s="1671">
        <v>4.459669079627714</v>
      </c>
      <c r="Q49" s="1672"/>
    </row>
    <row r="50" spans="1:17" ht="12.75" customHeight="1">
      <c r="A50" s="2078"/>
      <c r="B50" s="2084"/>
      <c r="C50" s="2091"/>
      <c r="D50" s="1659"/>
      <c r="E50" s="1659"/>
      <c r="F50" s="1659"/>
      <c r="G50" s="1659"/>
      <c r="H50" s="1659"/>
      <c r="I50" s="1659"/>
      <c r="J50" s="1659"/>
      <c r="K50" s="1659"/>
      <c r="L50" s="1659"/>
      <c r="M50" s="1680"/>
      <c r="N50" s="1997"/>
      <c r="O50" s="1659"/>
      <c r="P50" s="1659"/>
      <c r="Q50" s="1680"/>
    </row>
    <row r="51" spans="1:17" ht="12.75" customHeight="1">
      <c r="A51" s="2078"/>
      <c r="B51" s="2084"/>
      <c r="C51" s="2085" t="s">
        <v>654</v>
      </c>
      <c r="D51" s="1645"/>
      <c r="E51" s="1645"/>
      <c r="F51" s="1645"/>
      <c r="G51" s="1645"/>
      <c r="H51" s="1645"/>
      <c r="I51" s="1645"/>
      <c r="J51" s="1645"/>
      <c r="K51" s="1645"/>
      <c r="L51" s="1645"/>
      <c r="M51" s="1685"/>
      <c r="N51" s="1661"/>
      <c r="O51" s="1645"/>
      <c r="P51" s="1645"/>
      <c r="Q51" s="1685"/>
    </row>
    <row r="52" spans="1:17" ht="12.75" customHeight="1">
      <c r="A52" s="2078"/>
      <c r="B52" s="2088"/>
      <c r="C52" s="2089" t="s">
        <v>655</v>
      </c>
      <c r="D52" s="1648">
        <v>2352</v>
      </c>
      <c r="E52" s="1649">
        <v>2385</v>
      </c>
      <c r="F52" s="1654">
        <v>-1.3836477987421385</v>
      </c>
      <c r="G52" s="1648">
        <v>215</v>
      </c>
      <c r="H52" s="1649">
        <v>212</v>
      </c>
      <c r="I52" s="1654">
        <v>1.4150943396226416</v>
      </c>
      <c r="J52" s="1648">
        <v>2567</v>
      </c>
      <c r="K52" s="1649">
        <v>2597</v>
      </c>
      <c r="L52" s="1654">
        <v>-1.1551790527531767</v>
      </c>
      <c r="M52" s="1682"/>
      <c r="N52" s="1747">
        <v>3268</v>
      </c>
      <c r="O52" s="1649">
        <v>3313</v>
      </c>
      <c r="P52" s="1654">
        <v>-1.328502415458937</v>
      </c>
      <c r="Q52" s="1682"/>
    </row>
    <row r="53" spans="1:17" ht="12.75" customHeight="1">
      <c r="A53" s="2078"/>
      <c r="B53" s="2088"/>
      <c r="C53" s="2089" t="s">
        <v>656</v>
      </c>
      <c r="D53" s="1648">
        <v>2990</v>
      </c>
      <c r="E53" s="1649">
        <v>2284</v>
      </c>
      <c r="F53" s="1654">
        <v>30.910683012259195</v>
      </c>
      <c r="G53" s="1648">
        <v>39</v>
      </c>
      <c r="H53" s="1649">
        <v>35</v>
      </c>
      <c r="I53" s="1654">
        <v>11.428571428571429</v>
      </c>
      <c r="J53" s="1648">
        <v>3029</v>
      </c>
      <c r="K53" s="1649">
        <v>2319</v>
      </c>
      <c r="L53" s="1654">
        <v>30.61664510564899</v>
      </c>
      <c r="M53" s="1682"/>
      <c r="N53" s="1747">
        <v>3226</v>
      </c>
      <c r="O53" s="1649">
        <v>2460</v>
      </c>
      <c r="P53" s="1654">
        <v>31.178861788617883</v>
      </c>
      <c r="Q53" s="1682"/>
    </row>
    <row r="54" spans="1:17" ht="12.75" customHeight="1">
      <c r="A54" s="2078"/>
      <c r="B54" s="2088"/>
      <c r="C54" s="2089" t="s">
        <v>657</v>
      </c>
      <c r="D54" s="1696">
        <v>1434</v>
      </c>
      <c r="E54" s="1697">
        <v>1820</v>
      </c>
      <c r="F54" s="1698">
        <v>-21.208791208791208</v>
      </c>
      <c r="G54" s="1696">
        <v>0</v>
      </c>
      <c r="H54" s="1697">
        <v>0</v>
      </c>
      <c r="I54" s="1698" t="s">
        <v>304</v>
      </c>
      <c r="J54" s="1696">
        <v>1434</v>
      </c>
      <c r="K54" s="1697">
        <v>1820</v>
      </c>
      <c r="L54" s="1698">
        <v>-21.208791208791208</v>
      </c>
      <c r="M54" s="1699"/>
      <c r="N54" s="1748">
        <v>1434</v>
      </c>
      <c r="O54" s="1697">
        <v>1820</v>
      </c>
      <c r="P54" s="1698">
        <v>-21.208791208791208</v>
      </c>
      <c r="Q54" s="1699"/>
    </row>
    <row r="55" spans="1:17" ht="12.75" customHeight="1">
      <c r="A55" s="2078"/>
      <c r="B55" s="2090"/>
      <c r="C55" s="2091" t="s">
        <v>1352</v>
      </c>
      <c r="D55" s="1652">
        <v>6776</v>
      </c>
      <c r="E55" s="1653">
        <v>6489</v>
      </c>
      <c r="F55" s="1650">
        <v>4.4228694714131604</v>
      </c>
      <c r="G55" s="1652">
        <v>254</v>
      </c>
      <c r="H55" s="1653">
        <v>247</v>
      </c>
      <c r="I55" s="1650">
        <v>2.834008097165992</v>
      </c>
      <c r="J55" s="1652">
        <v>7030</v>
      </c>
      <c r="K55" s="1653">
        <v>6736</v>
      </c>
      <c r="L55" s="1650">
        <v>4.364608076009501</v>
      </c>
      <c r="M55" s="1678"/>
      <c r="N55" s="1789">
        <v>7928</v>
      </c>
      <c r="O55" s="1653">
        <v>7593</v>
      </c>
      <c r="P55" s="1650">
        <v>4.438883034773446</v>
      </c>
      <c r="Q55" s="1678"/>
    </row>
    <row r="56" spans="1:17" ht="12.75" customHeight="1">
      <c r="A56" s="2078"/>
      <c r="B56" s="2088"/>
      <c r="C56" s="2091"/>
      <c r="D56" s="1644"/>
      <c r="E56" s="1655"/>
      <c r="F56" s="1655"/>
      <c r="G56" s="1644"/>
      <c r="H56" s="1655"/>
      <c r="I56" s="1655"/>
      <c r="J56" s="1644"/>
      <c r="K56" s="1655"/>
      <c r="L56" s="1655"/>
      <c r="M56" s="1682"/>
      <c r="N56" s="1709"/>
      <c r="O56" s="1655"/>
      <c r="P56" s="1655"/>
      <c r="Q56" s="1682"/>
    </row>
    <row r="57" spans="1:17" ht="12.75" customHeight="1">
      <c r="A57" s="2078"/>
      <c r="B57" s="2088"/>
      <c r="C57" s="2089" t="s">
        <v>1353</v>
      </c>
      <c r="D57" s="1652">
        <v>153</v>
      </c>
      <c r="E57" s="1653">
        <v>143</v>
      </c>
      <c r="F57" s="1650">
        <v>6.993006993006993</v>
      </c>
      <c r="G57" s="1652" t="s">
        <v>1351</v>
      </c>
      <c r="H57" s="1652" t="s">
        <v>1351</v>
      </c>
      <c r="I57" s="1650" t="s">
        <v>304</v>
      </c>
      <c r="J57" s="1652">
        <v>153</v>
      </c>
      <c r="K57" s="1653">
        <v>143</v>
      </c>
      <c r="L57" s="1650">
        <v>6.993006993006993</v>
      </c>
      <c r="M57" s="1689"/>
      <c r="N57" s="1789">
        <v>153</v>
      </c>
      <c r="O57" s="1653">
        <v>143</v>
      </c>
      <c r="P57" s="1650">
        <v>6.993006993006993</v>
      </c>
      <c r="Q57" s="1689"/>
    </row>
    <row r="58" spans="1:17" ht="12.75" customHeight="1">
      <c r="A58" s="2078"/>
      <c r="B58" s="2084"/>
      <c r="C58" s="2085"/>
      <c r="D58" s="1643"/>
      <c r="E58" s="1643"/>
      <c r="F58" s="1643"/>
      <c r="G58" s="1643"/>
      <c r="H58" s="1643"/>
      <c r="I58" s="1643"/>
      <c r="J58" s="1643"/>
      <c r="K58" s="1643"/>
      <c r="L58" s="1643"/>
      <c r="M58" s="1663"/>
      <c r="N58" s="1686"/>
      <c r="O58" s="1643"/>
      <c r="P58" s="1643"/>
      <c r="Q58" s="1663"/>
    </row>
    <row r="59" spans="1:17" ht="12.75" customHeight="1">
      <c r="A59" s="2078"/>
      <c r="B59" s="2084"/>
      <c r="C59" s="2085" t="s">
        <v>1355</v>
      </c>
      <c r="D59" s="1692">
        <v>6929</v>
      </c>
      <c r="E59" s="1693">
        <v>6632</v>
      </c>
      <c r="F59" s="1671">
        <v>4.478287092882992</v>
      </c>
      <c r="G59" s="1692">
        <v>254</v>
      </c>
      <c r="H59" s="1693">
        <v>247</v>
      </c>
      <c r="I59" s="1671">
        <v>2.834008097165992</v>
      </c>
      <c r="J59" s="1692">
        <v>7183</v>
      </c>
      <c r="K59" s="1693">
        <v>6879</v>
      </c>
      <c r="L59" s="1671">
        <v>4.419246983573194</v>
      </c>
      <c r="M59" s="1672"/>
      <c r="N59" s="1785">
        <v>8081</v>
      </c>
      <c r="O59" s="1693">
        <v>7736</v>
      </c>
      <c r="P59" s="1671">
        <v>4.459669079627714</v>
      </c>
      <c r="Q59" s="1672"/>
    </row>
    <row r="60" spans="1:17" ht="12.75" customHeight="1">
      <c r="A60" s="2078"/>
      <c r="B60" s="2084"/>
      <c r="C60" s="2091"/>
      <c r="D60" s="1643"/>
      <c r="E60" s="1643"/>
      <c r="F60" s="1643"/>
      <c r="G60" s="1643"/>
      <c r="H60" s="1643"/>
      <c r="I60" s="1643"/>
      <c r="J60" s="1643"/>
      <c r="K60" s="1643"/>
      <c r="L60" s="1643"/>
      <c r="M60" s="1663"/>
      <c r="N60" s="1686"/>
      <c r="O60" s="1643"/>
      <c r="P60" s="1643"/>
      <c r="Q60" s="1663"/>
    </row>
    <row r="61" spans="1:17" ht="12.75" customHeight="1">
      <c r="A61" s="2078"/>
      <c r="B61" s="2084"/>
      <c r="C61" s="2085" t="s">
        <v>282</v>
      </c>
      <c r="D61" s="1645"/>
      <c r="E61" s="1645"/>
      <c r="F61" s="1645"/>
      <c r="G61" s="1645"/>
      <c r="H61" s="1645"/>
      <c r="I61" s="1645"/>
      <c r="J61" s="1645"/>
      <c r="K61" s="1645"/>
      <c r="L61" s="1645"/>
      <c r="M61" s="1685"/>
      <c r="N61" s="1661"/>
      <c r="O61" s="1645"/>
      <c r="P61" s="1645"/>
      <c r="Q61" s="1685"/>
    </row>
    <row r="62" spans="1:17" ht="12.75" customHeight="1">
      <c r="A62" s="2078"/>
      <c r="B62" s="2088"/>
      <c r="C62" s="2089" t="s">
        <v>1356</v>
      </c>
      <c r="D62" s="1648">
        <v>1724</v>
      </c>
      <c r="E62" s="1649">
        <v>619</v>
      </c>
      <c r="F62" s="1654">
        <v>178.51373182552504</v>
      </c>
      <c r="G62" s="1648" t="s">
        <v>1351</v>
      </c>
      <c r="H62" s="1649" t="s">
        <v>1351</v>
      </c>
      <c r="I62" s="1654" t="s">
        <v>304</v>
      </c>
      <c r="J62" s="1648">
        <v>1724</v>
      </c>
      <c r="K62" s="1649">
        <v>619</v>
      </c>
      <c r="L62" s="1654">
        <v>178.51373182552504</v>
      </c>
      <c r="M62" s="1682"/>
      <c r="N62" s="1747">
        <v>1724</v>
      </c>
      <c r="O62" s="1649">
        <v>619</v>
      </c>
      <c r="P62" s="1654">
        <v>178.51373182552504</v>
      </c>
      <c r="Q62" s="1682"/>
    </row>
    <row r="63" spans="1:17" ht="12.75" customHeight="1">
      <c r="A63" s="2078"/>
      <c r="B63" s="2088"/>
      <c r="C63" s="2089" t="s">
        <v>1357</v>
      </c>
      <c r="D63" s="1648">
        <v>501</v>
      </c>
      <c r="E63" s="1649">
        <v>483</v>
      </c>
      <c r="F63" s="1654">
        <v>3.7267080745341614</v>
      </c>
      <c r="G63" s="1648" t="s">
        <v>1351</v>
      </c>
      <c r="H63" s="1649" t="s">
        <v>1351</v>
      </c>
      <c r="I63" s="1654" t="s">
        <v>304</v>
      </c>
      <c r="J63" s="1648">
        <v>501</v>
      </c>
      <c r="K63" s="1649">
        <v>483</v>
      </c>
      <c r="L63" s="1654">
        <v>3.7267080745341614</v>
      </c>
      <c r="M63" s="1682"/>
      <c r="N63" s="1747">
        <v>501</v>
      </c>
      <c r="O63" s="1649">
        <v>483</v>
      </c>
      <c r="P63" s="1654">
        <v>3.7267080745341614</v>
      </c>
      <c r="Q63" s="1682"/>
    </row>
    <row r="64" spans="1:17" ht="12.75" customHeight="1">
      <c r="A64" s="2078"/>
      <c r="B64" s="2088"/>
      <c r="C64" s="2089" t="s">
        <v>1358</v>
      </c>
      <c r="D64" s="2003">
        <v>3491</v>
      </c>
      <c r="E64" s="2004">
        <v>4922</v>
      </c>
      <c r="F64" s="2005">
        <v>-29.073547338480292</v>
      </c>
      <c r="G64" s="2003" t="s">
        <v>1351</v>
      </c>
      <c r="H64" s="2004" t="s">
        <v>1351</v>
      </c>
      <c r="I64" s="2005" t="s">
        <v>304</v>
      </c>
      <c r="J64" s="2003">
        <v>3491</v>
      </c>
      <c r="K64" s="2004">
        <v>4922</v>
      </c>
      <c r="L64" s="2005">
        <v>-29.073547338480292</v>
      </c>
      <c r="M64" s="1731"/>
      <c r="N64" s="2006">
        <v>3491</v>
      </c>
      <c r="O64" s="2004">
        <v>4922</v>
      </c>
      <c r="P64" s="2005">
        <v>-29.073547338480292</v>
      </c>
      <c r="Q64" s="1731"/>
    </row>
    <row r="65" spans="1:17" ht="12.75" customHeight="1">
      <c r="A65" s="2078"/>
      <c r="B65" s="2088"/>
      <c r="C65" s="2089" t="s">
        <v>1623</v>
      </c>
      <c r="D65" s="1696">
        <v>7</v>
      </c>
      <c r="E65" s="1697">
        <v>8</v>
      </c>
      <c r="F65" s="1698">
        <v>-12.5</v>
      </c>
      <c r="G65" s="1696">
        <v>24</v>
      </c>
      <c r="H65" s="1697">
        <v>20</v>
      </c>
      <c r="I65" s="1698">
        <v>20</v>
      </c>
      <c r="J65" s="1696">
        <v>31</v>
      </c>
      <c r="K65" s="1697">
        <v>28</v>
      </c>
      <c r="L65" s="1698">
        <v>10.714285714285714</v>
      </c>
      <c r="M65" s="1699"/>
      <c r="N65" s="1748">
        <v>230</v>
      </c>
      <c r="O65" s="1697">
        <v>170</v>
      </c>
      <c r="P65" s="1698">
        <v>35.294117647058826</v>
      </c>
      <c r="Q65" s="1699"/>
    </row>
    <row r="66" spans="1:17" ht="12.75" customHeight="1">
      <c r="A66" s="2078"/>
      <c r="B66" s="2084"/>
      <c r="C66" s="2085" t="s">
        <v>1359</v>
      </c>
      <c r="D66" s="1652">
        <v>5723</v>
      </c>
      <c r="E66" s="1653">
        <v>6032</v>
      </c>
      <c r="F66" s="1650">
        <v>-5.122679045092838</v>
      </c>
      <c r="G66" s="1652">
        <v>24</v>
      </c>
      <c r="H66" s="1652">
        <v>20</v>
      </c>
      <c r="I66" s="1650">
        <v>20</v>
      </c>
      <c r="J66" s="1652">
        <v>5747</v>
      </c>
      <c r="K66" s="1653">
        <v>6052</v>
      </c>
      <c r="L66" s="1650">
        <v>-5.039656311962988</v>
      </c>
      <c r="M66" s="1689"/>
      <c r="N66" s="1789">
        <v>5946</v>
      </c>
      <c r="O66" s="1653">
        <v>6194</v>
      </c>
      <c r="P66" s="1650">
        <v>-4.003874717468518</v>
      </c>
      <c r="Q66" s="1689"/>
    </row>
    <row r="67" spans="1:17" ht="12.75" customHeight="1">
      <c r="A67" s="2078"/>
      <c r="B67" s="2088"/>
      <c r="C67" s="2089" t="s">
        <v>1360</v>
      </c>
      <c r="D67" s="1648">
        <v>857</v>
      </c>
      <c r="E67" s="1649">
        <v>441</v>
      </c>
      <c r="F67" s="1654">
        <v>94.33106575963718</v>
      </c>
      <c r="G67" s="1648" t="s">
        <v>1351</v>
      </c>
      <c r="H67" s="1649" t="s">
        <v>1351</v>
      </c>
      <c r="I67" s="1654" t="s">
        <v>304</v>
      </c>
      <c r="J67" s="1648">
        <v>857</v>
      </c>
      <c r="K67" s="1649">
        <v>441</v>
      </c>
      <c r="L67" s="1654">
        <v>94.33106575963718</v>
      </c>
      <c r="M67" s="1682"/>
      <c r="N67" s="1747">
        <v>857</v>
      </c>
      <c r="O67" s="1649">
        <v>441</v>
      </c>
      <c r="P67" s="1654">
        <v>94.33106575963718</v>
      </c>
      <c r="Q67" s="1682"/>
    </row>
    <row r="68" spans="1:17" ht="12.75" customHeight="1">
      <c r="A68" s="2078"/>
      <c r="B68" s="2088"/>
      <c r="C68" s="2089" t="s">
        <v>1361</v>
      </c>
      <c r="D68" s="1648">
        <v>337</v>
      </c>
      <c r="E68" s="1649">
        <v>570</v>
      </c>
      <c r="F68" s="1654">
        <v>-40.87719298245614</v>
      </c>
      <c r="G68" s="1648" t="s">
        <v>1351</v>
      </c>
      <c r="H68" s="1649" t="s">
        <v>1351</v>
      </c>
      <c r="I68" s="1654" t="s">
        <v>304</v>
      </c>
      <c r="J68" s="1648">
        <v>337</v>
      </c>
      <c r="K68" s="1649">
        <v>570</v>
      </c>
      <c r="L68" s="1654">
        <v>-40.87719298245614</v>
      </c>
      <c r="M68" s="1682"/>
      <c r="N68" s="1747">
        <v>337</v>
      </c>
      <c r="O68" s="1649">
        <v>570</v>
      </c>
      <c r="P68" s="1654">
        <v>-40.87719298245614</v>
      </c>
      <c r="Q68" s="1682"/>
    </row>
    <row r="69" spans="1:17" ht="12.75" customHeight="1">
      <c r="A69" s="2078"/>
      <c r="B69" s="2092"/>
      <c r="C69" s="2085" t="s">
        <v>1362</v>
      </c>
      <c r="D69" s="1676">
        <v>6917</v>
      </c>
      <c r="E69" s="1670">
        <v>7043</v>
      </c>
      <c r="F69" s="1694">
        <v>-1.7890103649013205</v>
      </c>
      <c r="G69" s="1676">
        <v>24</v>
      </c>
      <c r="H69" s="1670">
        <v>20</v>
      </c>
      <c r="I69" s="1694">
        <v>20</v>
      </c>
      <c r="J69" s="1676">
        <v>6941</v>
      </c>
      <c r="K69" s="1670">
        <v>7063</v>
      </c>
      <c r="L69" s="1694">
        <v>-1.7273113407900325</v>
      </c>
      <c r="M69" s="1695"/>
      <c r="N69" s="1741">
        <v>7140</v>
      </c>
      <c r="O69" s="1670">
        <v>7205</v>
      </c>
      <c r="P69" s="1694">
        <v>-0.9021512838306732</v>
      </c>
      <c r="Q69" s="1788"/>
    </row>
    <row r="70" spans="1:17" ht="12.75" customHeight="1">
      <c r="A70" s="2078"/>
      <c r="B70" s="2092"/>
      <c r="C70" s="2093"/>
      <c r="D70" s="1644"/>
      <c r="E70" s="1655"/>
      <c r="F70" s="1655"/>
      <c r="G70" s="1644"/>
      <c r="H70" s="1655"/>
      <c r="I70" s="1655"/>
      <c r="J70" s="1644"/>
      <c r="K70" s="1655"/>
      <c r="L70" s="1655"/>
      <c r="M70" s="1682"/>
      <c r="N70" s="1709"/>
      <c r="O70" s="1655"/>
      <c r="P70" s="1655"/>
      <c r="Q70" s="1663"/>
    </row>
    <row r="71" spans="1:17" ht="12.75" customHeight="1">
      <c r="A71" s="2078"/>
      <c r="B71" s="2084"/>
      <c r="C71" s="2085" t="s">
        <v>283</v>
      </c>
      <c r="D71" s="1645"/>
      <c r="E71" s="1645"/>
      <c r="F71" s="1645"/>
      <c r="G71" s="1645"/>
      <c r="H71" s="1645"/>
      <c r="I71" s="1645"/>
      <c r="J71" s="1645"/>
      <c r="K71" s="1645"/>
      <c r="L71" s="1645"/>
      <c r="M71" s="1685"/>
      <c r="N71" s="1661"/>
      <c r="O71" s="1645"/>
      <c r="P71" s="1645"/>
      <c r="Q71" s="1685"/>
    </row>
    <row r="72" spans="1:17" ht="12.75" customHeight="1">
      <c r="A72" s="2078"/>
      <c r="B72" s="2088"/>
      <c r="C72" s="2089" t="s">
        <v>279</v>
      </c>
      <c r="D72" s="1648">
        <v>63</v>
      </c>
      <c r="E72" s="1649">
        <v>53</v>
      </c>
      <c r="F72" s="1654">
        <v>18.867924528301888</v>
      </c>
      <c r="G72" s="1648">
        <v>32</v>
      </c>
      <c r="H72" s="1649">
        <v>28</v>
      </c>
      <c r="I72" s="1654">
        <v>14.285714285714285</v>
      </c>
      <c r="J72" s="1648">
        <v>95</v>
      </c>
      <c r="K72" s="1649">
        <v>81</v>
      </c>
      <c r="L72" s="1654">
        <v>17.28395061728395</v>
      </c>
      <c r="M72" s="1682"/>
      <c r="N72" s="1747">
        <v>230</v>
      </c>
      <c r="O72" s="1649">
        <v>197</v>
      </c>
      <c r="P72" s="1654">
        <v>16.751269035532996</v>
      </c>
      <c r="Q72" s="1682"/>
    </row>
    <row r="73" spans="1:17" ht="12.75" customHeight="1">
      <c r="A73" s="2078"/>
      <c r="B73" s="2088"/>
      <c r="C73" s="2089" t="s">
        <v>41</v>
      </c>
      <c r="D73" s="1648">
        <v>507</v>
      </c>
      <c r="E73" s="1649">
        <v>543</v>
      </c>
      <c r="F73" s="1654">
        <v>-6.629834254143646</v>
      </c>
      <c r="G73" s="1648">
        <v>154</v>
      </c>
      <c r="H73" s="1649">
        <v>127</v>
      </c>
      <c r="I73" s="1654">
        <v>21.25984251968504</v>
      </c>
      <c r="J73" s="1648">
        <v>661</v>
      </c>
      <c r="K73" s="1649">
        <v>670</v>
      </c>
      <c r="L73" s="1654">
        <v>-1.3432835820895521</v>
      </c>
      <c r="M73" s="1682"/>
      <c r="N73" s="1747">
        <v>1612</v>
      </c>
      <c r="O73" s="1649">
        <v>1295</v>
      </c>
      <c r="P73" s="1654">
        <v>24.47876447876448</v>
      </c>
      <c r="Q73" s="1682"/>
    </row>
    <row r="74" spans="1:17" ht="12.75" customHeight="1">
      <c r="A74" s="2078"/>
      <c r="B74" s="2088"/>
      <c r="C74" s="2089" t="s">
        <v>280</v>
      </c>
      <c r="D74" s="1648">
        <v>60</v>
      </c>
      <c r="E74" s="1649">
        <v>27</v>
      </c>
      <c r="F74" s="1654">
        <v>122.22222222222223</v>
      </c>
      <c r="G74" s="1648">
        <v>202</v>
      </c>
      <c r="H74" s="1649">
        <v>183</v>
      </c>
      <c r="I74" s="1654">
        <v>10.382513661202186</v>
      </c>
      <c r="J74" s="1648">
        <v>262</v>
      </c>
      <c r="K74" s="1649">
        <v>210</v>
      </c>
      <c r="L74" s="1654">
        <v>24.761904761904763</v>
      </c>
      <c r="M74" s="1682"/>
      <c r="N74" s="1747">
        <v>747</v>
      </c>
      <c r="O74" s="1649">
        <v>752</v>
      </c>
      <c r="P74" s="1654">
        <v>-0.6648936170212766</v>
      </c>
      <c r="Q74" s="1682"/>
    </row>
    <row r="75" spans="1:17" ht="12.75" customHeight="1">
      <c r="A75" s="2078"/>
      <c r="B75" s="2088"/>
      <c r="C75" s="2089" t="s">
        <v>6</v>
      </c>
      <c r="D75" s="1648">
        <v>94</v>
      </c>
      <c r="E75" s="1649">
        <v>121</v>
      </c>
      <c r="F75" s="1654">
        <v>-22.31404958677686</v>
      </c>
      <c r="G75" s="1648">
        <v>167</v>
      </c>
      <c r="H75" s="1649">
        <v>113</v>
      </c>
      <c r="I75" s="1654">
        <v>47.78761061946903</v>
      </c>
      <c r="J75" s="1648">
        <v>261</v>
      </c>
      <c r="K75" s="1649">
        <v>234</v>
      </c>
      <c r="L75" s="1654">
        <v>11.538461538461538</v>
      </c>
      <c r="M75" s="1682"/>
      <c r="N75" s="1747">
        <v>649</v>
      </c>
      <c r="O75" s="1649">
        <v>509</v>
      </c>
      <c r="P75" s="1654">
        <v>27.5049115913556</v>
      </c>
      <c r="Q75" s="1682"/>
    </row>
    <row r="76" spans="1:17" ht="12.75" customHeight="1">
      <c r="A76" s="2078"/>
      <c r="B76" s="2088"/>
      <c r="C76" s="2089" t="s">
        <v>7</v>
      </c>
      <c r="D76" s="1648">
        <v>115</v>
      </c>
      <c r="E76" s="1649">
        <v>150</v>
      </c>
      <c r="F76" s="1654">
        <v>-23.333333333333332</v>
      </c>
      <c r="G76" s="1648">
        <v>30</v>
      </c>
      <c r="H76" s="1649">
        <v>27</v>
      </c>
      <c r="I76" s="1654">
        <v>11.11111111111111</v>
      </c>
      <c r="J76" s="1648">
        <v>145</v>
      </c>
      <c r="K76" s="1649">
        <v>177</v>
      </c>
      <c r="L76" s="1654">
        <v>-18.07909604519774</v>
      </c>
      <c r="M76" s="1682"/>
      <c r="N76" s="1747">
        <v>217</v>
      </c>
      <c r="O76" s="1649">
        <v>263</v>
      </c>
      <c r="P76" s="1654">
        <v>-17.490494296577946</v>
      </c>
      <c r="Q76" s="1682"/>
    </row>
    <row r="77" spans="1:17" ht="12.75" customHeight="1">
      <c r="A77" s="2078"/>
      <c r="B77" s="2088"/>
      <c r="C77" s="2089" t="s">
        <v>8</v>
      </c>
      <c r="D77" s="1648">
        <v>78</v>
      </c>
      <c r="E77" s="1649">
        <v>165</v>
      </c>
      <c r="F77" s="1654">
        <v>-52.72727272727272</v>
      </c>
      <c r="G77" s="1648">
        <v>211</v>
      </c>
      <c r="H77" s="1649">
        <v>223</v>
      </c>
      <c r="I77" s="1654">
        <v>-5.381165919282512</v>
      </c>
      <c r="J77" s="1648">
        <v>289</v>
      </c>
      <c r="K77" s="1649">
        <v>388</v>
      </c>
      <c r="L77" s="1654">
        <v>-25.51546391752577</v>
      </c>
      <c r="M77" s="1682"/>
      <c r="N77" s="1747">
        <v>1097</v>
      </c>
      <c r="O77" s="1649">
        <v>1171</v>
      </c>
      <c r="P77" s="1654">
        <v>-6.31938514090521</v>
      </c>
      <c r="Q77" s="1682"/>
    </row>
    <row r="78" spans="1:17" ht="12.75" customHeight="1">
      <c r="A78" s="2078"/>
      <c r="B78" s="2088"/>
      <c r="C78" s="2089" t="s">
        <v>9</v>
      </c>
      <c r="D78" s="1648">
        <v>28</v>
      </c>
      <c r="E78" s="1649">
        <v>46</v>
      </c>
      <c r="F78" s="1654">
        <v>-39.130434782608695</v>
      </c>
      <c r="G78" s="1648">
        <v>99</v>
      </c>
      <c r="H78" s="1649">
        <v>87</v>
      </c>
      <c r="I78" s="1654">
        <v>13.793103448275861</v>
      </c>
      <c r="J78" s="1648">
        <v>127</v>
      </c>
      <c r="K78" s="1649">
        <v>133</v>
      </c>
      <c r="L78" s="1654">
        <v>-4.511278195488721</v>
      </c>
      <c r="M78" s="1682"/>
      <c r="N78" s="1747">
        <v>570</v>
      </c>
      <c r="O78" s="1649">
        <v>528</v>
      </c>
      <c r="P78" s="1654">
        <v>7.954545454545454</v>
      </c>
      <c r="Q78" s="1682"/>
    </row>
    <row r="79" spans="1:17" ht="12.75" customHeight="1">
      <c r="A79" s="2078"/>
      <c r="B79" s="2088"/>
      <c r="C79" s="2089" t="s">
        <v>272</v>
      </c>
      <c r="D79" s="1648">
        <v>341</v>
      </c>
      <c r="E79" s="1649">
        <v>684</v>
      </c>
      <c r="F79" s="1654">
        <v>-50.14619883040936</v>
      </c>
      <c r="G79" s="1648">
        <v>78</v>
      </c>
      <c r="H79" s="1649">
        <v>77</v>
      </c>
      <c r="I79" s="1654">
        <v>1.2987012987012987</v>
      </c>
      <c r="J79" s="1648">
        <v>419</v>
      </c>
      <c r="K79" s="1649">
        <v>761</v>
      </c>
      <c r="L79" s="1654">
        <v>-44.940867279894874</v>
      </c>
      <c r="M79" s="1682"/>
      <c r="N79" s="1747">
        <v>961</v>
      </c>
      <c r="O79" s="1649">
        <v>1208</v>
      </c>
      <c r="P79" s="1654">
        <v>-20.447019867549667</v>
      </c>
      <c r="Q79" s="1682"/>
    </row>
    <row r="80" spans="1:17" ht="12.75" customHeight="1">
      <c r="A80" s="2078"/>
      <c r="B80" s="2088"/>
      <c r="C80" s="2089" t="s">
        <v>263</v>
      </c>
      <c r="D80" s="1648">
        <v>153</v>
      </c>
      <c r="E80" s="1649">
        <v>149</v>
      </c>
      <c r="F80" s="1654">
        <v>2.684563758389262</v>
      </c>
      <c r="G80" s="1648">
        <v>189</v>
      </c>
      <c r="H80" s="1649">
        <v>246</v>
      </c>
      <c r="I80" s="1654">
        <v>-23.170731707317074</v>
      </c>
      <c r="J80" s="1648">
        <v>342</v>
      </c>
      <c r="K80" s="1649">
        <v>395</v>
      </c>
      <c r="L80" s="1654">
        <v>-13.41772151898734</v>
      </c>
      <c r="M80" s="1682"/>
      <c r="N80" s="1747">
        <v>1037</v>
      </c>
      <c r="O80" s="1649">
        <v>1265</v>
      </c>
      <c r="P80" s="1654">
        <v>-18.023715415019762</v>
      </c>
      <c r="Q80" s="1682"/>
    </row>
    <row r="81" spans="1:17" ht="14.25" customHeight="1">
      <c r="A81" s="2078"/>
      <c r="B81" s="2088"/>
      <c r="C81" s="2089" t="s">
        <v>281</v>
      </c>
      <c r="D81" s="1648">
        <v>18</v>
      </c>
      <c r="E81" s="1649">
        <v>40</v>
      </c>
      <c r="F81" s="1654">
        <v>-55</v>
      </c>
      <c r="G81" s="1648">
        <v>54</v>
      </c>
      <c r="H81" s="1649">
        <v>60</v>
      </c>
      <c r="I81" s="1654">
        <v>-10</v>
      </c>
      <c r="J81" s="1648">
        <v>72</v>
      </c>
      <c r="K81" s="1649">
        <v>100</v>
      </c>
      <c r="L81" s="1654">
        <v>-28</v>
      </c>
      <c r="M81" s="1682"/>
      <c r="N81" s="1747">
        <v>188</v>
      </c>
      <c r="O81" s="1649">
        <v>219</v>
      </c>
      <c r="P81" s="1654">
        <v>-14.15525114155251</v>
      </c>
      <c r="Q81" s="1682"/>
    </row>
    <row r="82" spans="1:17" ht="12.75">
      <c r="A82" s="2078"/>
      <c r="B82" s="2084"/>
      <c r="C82" s="2085" t="s">
        <v>1363</v>
      </c>
      <c r="D82" s="1692">
        <v>1457</v>
      </c>
      <c r="E82" s="1693">
        <v>1978</v>
      </c>
      <c r="F82" s="1671">
        <v>-26.339737108190093</v>
      </c>
      <c r="G82" s="1692">
        <v>1216</v>
      </c>
      <c r="H82" s="1693">
        <v>1171</v>
      </c>
      <c r="I82" s="1671">
        <v>3.8428693424423574</v>
      </c>
      <c r="J82" s="1692">
        <v>2673</v>
      </c>
      <c r="K82" s="1693">
        <v>3149</v>
      </c>
      <c r="L82" s="1671">
        <v>-15.115909812638934</v>
      </c>
      <c r="M82" s="1672"/>
      <c r="N82" s="1785">
        <v>7308</v>
      </c>
      <c r="O82" s="1693">
        <v>7407</v>
      </c>
      <c r="P82" s="1671">
        <v>-1.336573511543135</v>
      </c>
      <c r="Q82" s="1672"/>
    </row>
    <row r="83" spans="1:17" ht="12.75">
      <c r="A83" s="2078"/>
      <c r="B83" s="2084"/>
      <c r="C83" s="2085"/>
      <c r="D83" s="1647"/>
      <c r="E83" s="1651"/>
      <c r="F83" s="1651"/>
      <c r="G83" s="1647"/>
      <c r="H83" s="1651"/>
      <c r="I83" s="1651"/>
      <c r="J83" s="1647"/>
      <c r="K83" s="1651"/>
      <c r="L83" s="1651"/>
      <c r="M83" s="1678"/>
      <c r="N83" s="1668"/>
      <c r="O83" s="1651"/>
      <c r="P83" s="1651"/>
      <c r="Q83" s="1678"/>
    </row>
    <row r="84" spans="1:17" ht="12.75">
      <c r="A84" s="2078"/>
      <c r="B84" s="2084"/>
      <c r="C84" s="2085"/>
      <c r="D84" s="1643"/>
      <c r="E84" s="1643"/>
      <c r="F84" s="1643"/>
      <c r="G84" s="1643"/>
      <c r="H84" s="1643"/>
      <c r="I84" s="1643"/>
      <c r="J84" s="1643"/>
      <c r="K84" s="1643"/>
      <c r="L84" s="1643"/>
      <c r="M84" s="1663"/>
      <c r="N84" s="1686"/>
      <c r="O84" s="1643"/>
      <c r="P84" s="1643"/>
      <c r="Q84" s="1663"/>
    </row>
    <row r="85" spans="1:17" ht="12.75">
      <c r="A85" s="2078"/>
      <c r="B85" s="2090"/>
      <c r="C85" s="2091" t="s">
        <v>729</v>
      </c>
      <c r="D85" s="1692">
        <v>15303</v>
      </c>
      <c r="E85" s="1693">
        <v>15653</v>
      </c>
      <c r="F85" s="1671">
        <v>-2.235993100364148</v>
      </c>
      <c r="G85" s="1692">
        <v>1494</v>
      </c>
      <c r="H85" s="1693">
        <v>1438</v>
      </c>
      <c r="I85" s="1671">
        <v>3.8942976356050067</v>
      </c>
      <c r="J85" s="1692">
        <v>16797</v>
      </c>
      <c r="K85" s="1693">
        <v>17091</v>
      </c>
      <c r="L85" s="1671">
        <v>-1.720203615938213</v>
      </c>
      <c r="M85" s="1672"/>
      <c r="N85" s="1785">
        <v>22529</v>
      </c>
      <c r="O85" s="1693">
        <v>22348</v>
      </c>
      <c r="P85" s="1671">
        <v>0.8099158761410418</v>
      </c>
      <c r="Q85" s="1672"/>
    </row>
    <row r="86" spans="1:17" ht="12.75">
      <c r="A86" s="2078"/>
      <c r="B86" s="2094"/>
      <c r="C86" s="2095"/>
      <c r="D86" s="1665"/>
      <c r="E86" s="1690"/>
      <c r="F86" s="1690"/>
      <c r="G86" s="1665"/>
      <c r="H86" s="1690"/>
      <c r="I86" s="1690"/>
      <c r="J86" s="1665"/>
      <c r="K86" s="1690"/>
      <c r="L86" s="1690"/>
      <c r="M86" s="1691"/>
      <c r="N86" s="1669"/>
      <c r="O86" s="1690"/>
      <c r="P86" s="1690"/>
      <c r="Q86" s="1691"/>
    </row>
    <row r="87" spans="1:3" ht="12.75">
      <c r="A87" s="2078"/>
      <c r="B87" s="2078"/>
      <c r="C87" s="2078"/>
    </row>
    <row r="88" spans="1:3" ht="12.75">
      <c r="A88" s="2078"/>
      <c r="B88" s="2078"/>
      <c r="C88" s="2078"/>
    </row>
    <row r="89" spans="1:3" ht="12.75">
      <c r="A89" s="2078"/>
      <c r="B89" s="2078"/>
      <c r="C89" s="2078"/>
    </row>
    <row r="90" spans="1:3" ht="12.75">
      <c r="A90" s="2078"/>
      <c r="B90" s="2078"/>
      <c r="C90" s="2078"/>
    </row>
    <row r="91" spans="1:3" ht="12.75">
      <c r="A91" s="2078"/>
      <c r="B91" s="2078"/>
      <c r="C91" s="2078"/>
    </row>
    <row r="92" spans="1:3" ht="12.75">
      <c r="A92" s="2078"/>
      <c r="B92" s="2078"/>
      <c r="C92" s="2078"/>
    </row>
    <row r="93" spans="1:3" ht="12.75">
      <c r="A93" s="2078"/>
      <c r="B93" s="2078"/>
      <c r="C93" s="2078"/>
    </row>
    <row r="94" spans="1:3" ht="12.75">
      <c r="A94" s="2078"/>
      <c r="B94" s="2078"/>
      <c r="C94" s="2078"/>
    </row>
    <row r="95" spans="1:3" ht="12.75">
      <c r="A95" s="2078"/>
      <c r="B95" s="2078"/>
      <c r="C95" s="2078"/>
    </row>
    <row r="96" spans="1:3" ht="12.75">
      <c r="A96" s="2078"/>
      <c r="B96" s="2078"/>
      <c r="C96" s="2078"/>
    </row>
    <row r="97" spans="1:3" ht="12.75">
      <c r="A97" s="2078"/>
      <c r="B97" s="2078"/>
      <c r="C97" s="2078"/>
    </row>
    <row r="98" spans="1:3" ht="12.75">
      <c r="A98" s="2078"/>
      <c r="B98" s="2078"/>
      <c r="C98" s="2078"/>
    </row>
    <row r="99" spans="1:3" ht="12.75">
      <c r="A99" s="2078"/>
      <c r="B99" s="2078"/>
      <c r="C99" s="2078"/>
    </row>
    <row r="100" spans="1:3" ht="12.75">
      <c r="A100" s="2078"/>
      <c r="B100" s="2078"/>
      <c r="C100" s="2078"/>
    </row>
    <row r="101" spans="1:3" ht="12.75">
      <c r="A101" s="2078"/>
      <c r="B101" s="2078"/>
      <c r="C101" s="2078"/>
    </row>
    <row r="102" spans="1:3" ht="12.75">
      <c r="A102" s="2078"/>
      <c r="B102" s="2078"/>
      <c r="C102" s="2078"/>
    </row>
    <row r="103" spans="1:3" ht="12.75">
      <c r="A103" s="2078"/>
      <c r="B103" s="2078"/>
      <c r="C103" s="2078"/>
    </row>
    <row r="104" spans="1:3" ht="12.75">
      <c r="A104" s="2078"/>
      <c r="B104" s="2078"/>
      <c r="C104" s="2078"/>
    </row>
    <row r="105" spans="1:3" ht="12.75">
      <c r="A105" s="2078"/>
      <c r="B105" s="2078"/>
      <c r="C105" s="2078"/>
    </row>
  </sheetData>
  <sheetProtection/>
  <mergeCells count="7">
    <mergeCell ref="N16:Q16"/>
    <mergeCell ref="B2:Q2"/>
    <mergeCell ref="B3:Q3"/>
    <mergeCell ref="D4:F4"/>
    <mergeCell ref="L4:M4"/>
    <mergeCell ref="N4:Q4"/>
    <mergeCell ref="C14:Q14"/>
  </mergeCells>
  <printOptions/>
  <pageMargins left="0.5905511811023623" right="0.5905511811023623" top="0.5905511811023623" bottom="0.5905511811023623" header="0.5905511811023623" footer="0.5905511811023623"/>
  <pageSetup horizontalDpi="600" verticalDpi="600" orientation="portrait" paperSize="9" scale="63" r:id="rId1"/>
  <headerFooter alignWithMargins="0">
    <oddFooter>&amp;R&amp;P</oddFooter>
  </headerFooter>
</worksheet>
</file>

<file path=xl/worksheets/sheet49.xml><?xml version="1.0" encoding="utf-8"?>
<worksheet xmlns="http://schemas.openxmlformats.org/spreadsheetml/2006/main" xmlns:r="http://schemas.openxmlformats.org/officeDocument/2006/relationships">
  <dimension ref="A1:Q105"/>
  <sheetViews>
    <sheetView tabSelected="1" zoomScale="75" zoomScaleNormal="75" zoomScaleSheetLayoutView="85" zoomScalePageLayoutView="0" workbookViewId="0" topLeftCell="A1">
      <selection activeCell="A84" sqref="A84"/>
    </sheetView>
  </sheetViews>
  <sheetFormatPr defaultColWidth="8.75390625" defaultRowHeight="14.25"/>
  <cols>
    <col min="1" max="1" width="1.75390625" style="376" customWidth="1"/>
    <col min="2" max="2" width="1.25" style="376" customWidth="1"/>
    <col min="3" max="3" width="34.50390625" style="376" customWidth="1"/>
    <col min="4" max="9" width="7.25390625" style="376" customWidth="1"/>
    <col min="10" max="11" width="8.125" style="376" customWidth="1"/>
    <col min="12" max="12" width="7.25390625" style="376" customWidth="1"/>
    <col min="13" max="13" width="1.75390625" style="376" customWidth="1"/>
    <col min="14" max="15" width="8.125" style="376" customWidth="1"/>
    <col min="16" max="16" width="7.25390625" style="376" customWidth="1"/>
    <col min="17" max="17" width="1.75390625" style="376" customWidth="1"/>
    <col min="18" max="16384" width="8.75390625" style="376" customWidth="1"/>
  </cols>
  <sheetData>
    <row r="1" spans="1:17" ht="14.25" customHeight="1">
      <c r="A1" s="2077" t="s">
        <v>1571</v>
      </c>
      <c r="B1" s="2078"/>
      <c r="C1" s="2079"/>
      <c r="D1" s="1994"/>
      <c r="E1" s="1994"/>
      <c r="F1" s="1994"/>
      <c r="G1" s="1994"/>
      <c r="H1" s="1994"/>
      <c r="I1" s="1994"/>
      <c r="J1" s="1994"/>
      <c r="K1" s="1994"/>
      <c r="L1" s="1994"/>
      <c r="M1" s="1994"/>
      <c r="N1" s="1994"/>
      <c r="O1" s="1994"/>
      <c r="P1" s="1994"/>
      <c r="Q1" s="1995" t="s">
        <v>1564</v>
      </c>
    </row>
    <row r="2" spans="1:17" ht="14.25" customHeight="1">
      <c r="A2" s="2080"/>
      <c r="B2" s="3155" t="s">
        <v>302</v>
      </c>
      <c r="C2" s="3156"/>
      <c r="D2" s="3157"/>
      <c r="E2" s="3157"/>
      <c r="F2" s="3157"/>
      <c r="G2" s="3157"/>
      <c r="H2" s="3157"/>
      <c r="I2" s="3157"/>
      <c r="J2" s="3157"/>
      <c r="K2" s="3157"/>
      <c r="L2" s="3157"/>
      <c r="M2" s="3157"/>
      <c r="N2" s="3157"/>
      <c r="O2" s="3157"/>
      <c r="P2" s="3157"/>
      <c r="Q2" s="3158"/>
    </row>
    <row r="3" spans="1:17" ht="12" customHeight="1">
      <c r="A3" s="2080"/>
      <c r="B3" s="3159" t="s">
        <v>726</v>
      </c>
      <c r="C3" s="3160"/>
      <c r="D3" s="3161"/>
      <c r="E3" s="3161"/>
      <c r="F3" s="3161"/>
      <c r="G3" s="3161"/>
      <c r="H3" s="3161"/>
      <c r="I3" s="3161"/>
      <c r="J3" s="3161"/>
      <c r="K3" s="3161"/>
      <c r="L3" s="3161"/>
      <c r="M3" s="3161"/>
      <c r="N3" s="3161"/>
      <c r="O3" s="3161"/>
      <c r="P3" s="3161"/>
      <c r="Q3" s="3161"/>
    </row>
    <row r="4" spans="1:17" ht="12.75" customHeight="1">
      <c r="A4" s="2078"/>
      <c r="B4" s="2082"/>
      <c r="C4" s="2083"/>
      <c r="D4" s="3232" t="s">
        <v>528</v>
      </c>
      <c r="E4" s="3153"/>
      <c r="F4" s="3153"/>
      <c r="G4" s="1658"/>
      <c r="H4" s="1660" t="s">
        <v>329</v>
      </c>
      <c r="I4" s="1658"/>
      <c r="J4" s="1658"/>
      <c r="K4" s="1659" t="s">
        <v>330</v>
      </c>
      <c r="L4" s="3163"/>
      <c r="M4" s="3154"/>
      <c r="N4" s="3152" t="s">
        <v>556</v>
      </c>
      <c r="O4" s="3153"/>
      <c r="P4" s="3153"/>
      <c r="Q4" s="3154"/>
    </row>
    <row r="5" spans="1:17" ht="12.75" customHeight="1">
      <c r="A5" s="2078"/>
      <c r="B5" s="2084"/>
      <c r="C5" s="2085"/>
      <c r="D5" s="1646"/>
      <c r="E5" s="1646"/>
      <c r="F5" s="1646"/>
      <c r="G5" s="1646"/>
      <c r="H5" s="1646"/>
      <c r="I5" s="1646"/>
      <c r="J5" s="1646"/>
      <c r="K5" s="1646"/>
      <c r="L5" s="1646"/>
      <c r="M5" s="1662"/>
      <c r="N5" s="1646"/>
      <c r="O5" s="1646"/>
      <c r="P5" s="1646"/>
      <c r="Q5" s="1662"/>
    </row>
    <row r="6" spans="1:17" ht="12.75" customHeight="1">
      <c r="A6" s="2078"/>
      <c r="B6" s="2084"/>
      <c r="C6" s="2085"/>
      <c r="D6" s="1646"/>
      <c r="E6" s="1646"/>
      <c r="F6" s="1646"/>
      <c r="G6" s="1646"/>
      <c r="H6" s="1646"/>
      <c r="I6" s="1646"/>
      <c r="J6" s="1646"/>
      <c r="K6" s="1646"/>
      <c r="L6" s="1646"/>
      <c r="M6" s="1662"/>
      <c r="N6" s="1646"/>
      <c r="O6" s="1646"/>
      <c r="P6" s="1646"/>
      <c r="Q6" s="1662"/>
    </row>
    <row r="7" spans="1:17" ht="12.75" customHeight="1">
      <c r="A7" s="2078"/>
      <c r="B7" s="2084"/>
      <c r="C7" s="2085"/>
      <c r="D7" s="1647" t="s">
        <v>303</v>
      </c>
      <c r="E7" s="1647" t="s">
        <v>1409</v>
      </c>
      <c r="F7" s="1647" t="s">
        <v>727</v>
      </c>
      <c r="G7" s="1647" t="s">
        <v>303</v>
      </c>
      <c r="H7" s="1647" t="s">
        <v>1409</v>
      </c>
      <c r="I7" s="1647" t="s">
        <v>727</v>
      </c>
      <c r="J7" s="1647" t="s">
        <v>303</v>
      </c>
      <c r="K7" s="1647" t="s">
        <v>1409</v>
      </c>
      <c r="L7" s="1647" t="s">
        <v>727</v>
      </c>
      <c r="M7" s="1663"/>
      <c r="N7" s="1647" t="s">
        <v>303</v>
      </c>
      <c r="O7" s="1647" t="s">
        <v>1409</v>
      </c>
      <c r="P7" s="1647" t="s">
        <v>727</v>
      </c>
      <c r="Q7" s="1663"/>
    </row>
    <row r="8" spans="1:17" ht="12.75" customHeight="1">
      <c r="A8" s="2078"/>
      <c r="B8" s="2086"/>
      <c r="C8" s="2087"/>
      <c r="D8" s="1665" t="s">
        <v>1400</v>
      </c>
      <c r="E8" s="1665" t="s">
        <v>1400</v>
      </c>
      <c r="F8" s="1665"/>
      <c r="G8" s="1665" t="s">
        <v>1400</v>
      </c>
      <c r="H8" s="1665" t="s">
        <v>1400</v>
      </c>
      <c r="I8" s="1665"/>
      <c r="J8" s="1665" t="s">
        <v>1400</v>
      </c>
      <c r="K8" s="1665" t="s">
        <v>1400</v>
      </c>
      <c r="L8" s="1665"/>
      <c r="M8" s="1666"/>
      <c r="N8" s="1647" t="s">
        <v>1400</v>
      </c>
      <c r="O8" s="1647" t="s">
        <v>1400</v>
      </c>
      <c r="P8" s="1647"/>
      <c r="Q8" s="1688"/>
    </row>
    <row r="9" spans="1:17" ht="12.75" customHeight="1">
      <c r="A9" s="2078"/>
      <c r="B9" s="2084"/>
      <c r="C9" s="2085"/>
      <c r="D9" s="1647"/>
      <c r="E9" s="1647"/>
      <c r="F9" s="1647"/>
      <c r="G9" s="1647"/>
      <c r="H9" s="1647"/>
      <c r="I9" s="1647"/>
      <c r="J9" s="1647"/>
      <c r="K9" s="1647"/>
      <c r="L9" s="1647"/>
      <c r="M9" s="1647"/>
      <c r="N9" s="1739"/>
      <c r="O9" s="1660"/>
      <c r="P9" s="1660"/>
      <c r="Q9" s="1677"/>
    </row>
    <row r="10" spans="1:17" ht="12.75" customHeight="1">
      <c r="A10" s="2078"/>
      <c r="B10" s="2084"/>
      <c r="C10" s="2085" t="s">
        <v>728</v>
      </c>
      <c r="D10" s="1648">
        <v>7183</v>
      </c>
      <c r="E10" s="1649">
        <v>6879</v>
      </c>
      <c r="F10" s="1650">
        <v>4.419246983573194</v>
      </c>
      <c r="G10" s="1648">
        <v>6941</v>
      </c>
      <c r="H10" s="1649">
        <v>6534</v>
      </c>
      <c r="I10" s="1650">
        <v>6.228956228956229</v>
      </c>
      <c r="J10" s="1648">
        <v>2673</v>
      </c>
      <c r="K10" s="1649">
        <v>2901</v>
      </c>
      <c r="L10" s="1650">
        <v>-7.859358841778697</v>
      </c>
      <c r="M10" s="1651"/>
      <c r="N10" s="1747">
        <v>16797</v>
      </c>
      <c r="O10" s="1649">
        <v>16314</v>
      </c>
      <c r="P10" s="1650">
        <v>2.9606472968002944</v>
      </c>
      <c r="Q10" s="1678"/>
    </row>
    <row r="11" spans="1:17" ht="12.75" customHeight="1">
      <c r="A11" s="2078"/>
      <c r="B11" s="2084"/>
      <c r="C11" s="2085" t="s">
        <v>274</v>
      </c>
      <c r="D11" s="1652">
        <v>16154</v>
      </c>
      <c r="E11" s="1653">
        <v>14745</v>
      </c>
      <c r="F11" s="1650">
        <v>9.555781620888437</v>
      </c>
      <c r="G11" s="1652">
        <v>36</v>
      </c>
      <c r="H11" s="1653">
        <v>60</v>
      </c>
      <c r="I11" s="1650">
        <v>-40</v>
      </c>
      <c r="J11" s="1652">
        <v>46957</v>
      </c>
      <c r="K11" s="1653">
        <v>38954</v>
      </c>
      <c r="L11" s="1650">
        <v>20.544745083945166</v>
      </c>
      <c r="M11" s="1651"/>
      <c r="N11" s="1794">
        <v>63147</v>
      </c>
      <c r="O11" s="1935">
        <v>53759</v>
      </c>
      <c r="P11" s="1793">
        <v>17.463122453914693</v>
      </c>
      <c r="Q11" s="1691"/>
    </row>
    <row r="12" spans="1:17" ht="10.5" customHeight="1">
      <c r="A12" s="2078"/>
      <c r="B12" s="2084"/>
      <c r="C12" s="2085"/>
      <c r="D12" s="1676">
        <v>23337</v>
      </c>
      <c r="E12" s="1670">
        <v>21624</v>
      </c>
      <c r="F12" s="1671">
        <v>7.921753607103218</v>
      </c>
      <c r="G12" s="1676">
        <v>6977</v>
      </c>
      <c r="H12" s="1670">
        <v>6594</v>
      </c>
      <c r="I12" s="1671">
        <v>5.808310585380649</v>
      </c>
      <c r="J12" s="1676">
        <v>49630</v>
      </c>
      <c r="K12" s="1670">
        <v>41855</v>
      </c>
      <c r="L12" s="1671">
        <v>18.57603631585235</v>
      </c>
      <c r="M12" s="1672"/>
      <c r="N12" s="1741">
        <v>79944</v>
      </c>
      <c r="O12" s="1670">
        <v>70073</v>
      </c>
      <c r="P12" s="1671">
        <v>14.086738115964781</v>
      </c>
      <c r="Q12" s="1672"/>
    </row>
    <row r="13" spans="1:17" ht="12.75" customHeight="1">
      <c r="A13" s="2078"/>
      <c r="B13" s="2086"/>
      <c r="C13" s="2087"/>
      <c r="D13" s="1665"/>
      <c r="E13" s="1665"/>
      <c r="F13" s="1665"/>
      <c r="G13" s="1665"/>
      <c r="H13" s="1665"/>
      <c r="I13" s="1665"/>
      <c r="J13" s="1665"/>
      <c r="K13" s="1665"/>
      <c r="L13" s="1665"/>
      <c r="M13" s="1665"/>
      <c r="N13" s="1996"/>
      <c r="O13" s="1673"/>
      <c r="P13" s="1673"/>
      <c r="Q13" s="1674"/>
    </row>
    <row r="14" spans="1:17" ht="12.75" customHeight="1">
      <c r="A14" s="2078"/>
      <c r="B14" s="2081"/>
      <c r="C14" s="3159" t="s">
        <v>730</v>
      </c>
      <c r="D14" s="3161"/>
      <c r="E14" s="3161"/>
      <c r="F14" s="3161"/>
      <c r="G14" s="3161"/>
      <c r="H14" s="3161"/>
      <c r="I14" s="3161"/>
      <c r="J14" s="3161"/>
      <c r="K14" s="3161"/>
      <c r="L14" s="3161"/>
      <c r="M14" s="3161"/>
      <c r="N14" s="3161"/>
      <c r="O14" s="3161"/>
      <c r="P14" s="3161"/>
      <c r="Q14" s="3161"/>
    </row>
    <row r="15" spans="1:17" ht="12.75" customHeight="1">
      <c r="A15" s="2078"/>
      <c r="B15" s="2082"/>
      <c r="C15" s="2083"/>
      <c r="D15" s="1658"/>
      <c r="E15" s="1659" t="s">
        <v>721</v>
      </c>
      <c r="F15" s="1658"/>
      <c r="G15" s="1658"/>
      <c r="H15" s="1659" t="s">
        <v>722</v>
      </c>
      <c r="I15" s="1658"/>
      <c r="J15" s="1658"/>
      <c r="K15" s="1659" t="s">
        <v>556</v>
      </c>
      <c r="L15" s="1658"/>
      <c r="M15" s="1675"/>
      <c r="N15" s="3164" t="s">
        <v>710</v>
      </c>
      <c r="O15" s="3153"/>
      <c r="P15" s="3153"/>
      <c r="Q15" s="3154"/>
    </row>
    <row r="16" spans="1:17" ht="12.75" customHeight="1">
      <c r="A16" s="2078"/>
      <c r="B16" s="2084"/>
      <c r="C16" s="2085"/>
      <c r="D16" s="1646"/>
      <c r="E16" s="1646"/>
      <c r="F16" s="1646"/>
      <c r="G16" s="1646"/>
      <c r="H16" s="1646"/>
      <c r="I16" s="1646"/>
      <c r="J16" s="1646"/>
      <c r="K16" s="1646"/>
      <c r="L16" s="1646"/>
      <c r="M16" s="1662"/>
      <c r="N16" s="1667"/>
      <c r="O16" s="1646"/>
      <c r="P16" s="1646"/>
      <c r="Q16" s="1662"/>
    </row>
    <row r="17" spans="1:17" ht="12.75" customHeight="1">
      <c r="A17" s="2078"/>
      <c r="B17" s="2084"/>
      <c r="C17" s="2085"/>
      <c r="D17" s="1647" t="s">
        <v>303</v>
      </c>
      <c r="E17" s="1647" t="s">
        <v>1409</v>
      </c>
      <c r="F17" s="1647" t="s">
        <v>727</v>
      </c>
      <c r="G17" s="1647" t="s">
        <v>303</v>
      </c>
      <c r="H17" s="1647" t="s">
        <v>1409</v>
      </c>
      <c r="I17" s="1647" t="s">
        <v>727</v>
      </c>
      <c r="J17" s="1647" t="s">
        <v>303</v>
      </c>
      <c r="K17" s="1647" t="s">
        <v>1409</v>
      </c>
      <c r="L17" s="1647" t="s">
        <v>727</v>
      </c>
      <c r="M17" s="1663"/>
      <c r="N17" s="1668" t="s">
        <v>303</v>
      </c>
      <c r="O17" s="1647" t="s">
        <v>1409</v>
      </c>
      <c r="P17" s="1647" t="s">
        <v>727</v>
      </c>
      <c r="Q17" s="1663"/>
    </row>
    <row r="18" spans="1:17" ht="12.75" customHeight="1">
      <c r="A18" s="2078"/>
      <c r="B18" s="2086"/>
      <c r="C18" s="2087"/>
      <c r="D18" s="1665" t="s">
        <v>1400</v>
      </c>
      <c r="E18" s="1665" t="s">
        <v>1400</v>
      </c>
      <c r="F18" s="1665"/>
      <c r="G18" s="1665" t="s">
        <v>1400</v>
      </c>
      <c r="H18" s="1665" t="s">
        <v>1400</v>
      </c>
      <c r="I18" s="1665"/>
      <c r="J18" s="1665" t="s">
        <v>1400</v>
      </c>
      <c r="K18" s="1665" t="s">
        <v>1400</v>
      </c>
      <c r="L18" s="1665"/>
      <c r="M18" s="1666"/>
      <c r="N18" s="1669" t="s">
        <v>1400</v>
      </c>
      <c r="O18" s="1665" t="s">
        <v>1400</v>
      </c>
      <c r="P18" s="1665"/>
      <c r="Q18" s="1666"/>
    </row>
    <row r="19" spans="1:17" ht="12.75" customHeight="1">
      <c r="A19" s="2078"/>
      <c r="B19" s="2082"/>
      <c r="C19" s="2083" t="s">
        <v>661</v>
      </c>
      <c r="D19" s="1659"/>
      <c r="E19" s="1659"/>
      <c r="F19" s="1659"/>
      <c r="G19" s="1659"/>
      <c r="H19" s="1659"/>
      <c r="I19" s="1659"/>
      <c r="J19" s="1659"/>
      <c r="K19" s="1659"/>
      <c r="L19" s="1659"/>
      <c r="M19" s="1680"/>
      <c r="N19" s="1997"/>
      <c r="O19" s="1659"/>
      <c r="P19" s="1659"/>
      <c r="Q19" s="1680"/>
    </row>
    <row r="20" spans="1:17" ht="12.75" customHeight="1">
      <c r="A20" s="2078"/>
      <c r="B20" s="2084"/>
      <c r="C20" s="2085" t="s">
        <v>644</v>
      </c>
      <c r="D20" s="1643"/>
      <c r="E20" s="1643"/>
      <c r="F20" s="1643"/>
      <c r="G20" s="1643"/>
      <c r="H20" s="1643"/>
      <c r="I20" s="1643"/>
      <c r="J20" s="1643"/>
      <c r="K20" s="1643"/>
      <c r="L20" s="1643"/>
      <c r="M20" s="1663"/>
      <c r="N20" s="1686"/>
      <c r="O20" s="1643"/>
      <c r="P20" s="1643"/>
      <c r="Q20" s="1663"/>
    </row>
    <row r="21" spans="1:17" ht="12.75" customHeight="1">
      <c r="A21" s="2078"/>
      <c r="B21" s="2088"/>
      <c r="C21" s="2089" t="s">
        <v>698</v>
      </c>
      <c r="D21" s="1648">
        <v>1600</v>
      </c>
      <c r="E21" s="1649">
        <v>1399</v>
      </c>
      <c r="F21" s="1654">
        <v>14.367405289492494</v>
      </c>
      <c r="G21" s="1648" t="s">
        <v>1351</v>
      </c>
      <c r="H21" s="1649" t="s">
        <v>1351</v>
      </c>
      <c r="I21" s="1654" t="s">
        <v>304</v>
      </c>
      <c r="J21" s="1648">
        <v>1600</v>
      </c>
      <c r="K21" s="1649">
        <v>1399</v>
      </c>
      <c r="L21" s="1654">
        <v>14.367405289492494</v>
      </c>
      <c r="M21" s="1682"/>
      <c r="N21" s="1747">
        <v>1600</v>
      </c>
      <c r="O21" s="1649">
        <v>1399</v>
      </c>
      <c r="P21" s="1654">
        <v>14.367405289492494</v>
      </c>
      <c r="Q21" s="1682"/>
    </row>
    <row r="22" spans="1:17" ht="12.75" customHeight="1">
      <c r="A22" s="2078"/>
      <c r="B22" s="2088"/>
      <c r="C22" s="2089" t="s">
        <v>645</v>
      </c>
      <c r="D22" s="1648">
        <v>703</v>
      </c>
      <c r="E22" s="1649">
        <v>842</v>
      </c>
      <c r="F22" s="1654">
        <v>-16.5083135391924</v>
      </c>
      <c r="G22" s="1648" t="s">
        <v>1351</v>
      </c>
      <c r="H22" s="1649" t="s">
        <v>1351</v>
      </c>
      <c r="I22" s="1654" t="s">
        <v>304</v>
      </c>
      <c r="J22" s="1648">
        <v>703</v>
      </c>
      <c r="K22" s="1649">
        <v>842</v>
      </c>
      <c r="L22" s="1654">
        <v>-16.5083135391924</v>
      </c>
      <c r="M22" s="1682"/>
      <c r="N22" s="1747">
        <v>703</v>
      </c>
      <c r="O22" s="1649">
        <v>842</v>
      </c>
      <c r="P22" s="1654">
        <v>-16.5083135391924</v>
      </c>
      <c r="Q22" s="1682"/>
    </row>
    <row r="23" spans="1:17" ht="12.75" customHeight="1">
      <c r="A23" s="2078"/>
      <c r="B23" s="2088"/>
      <c r="C23" s="2089" t="s">
        <v>646</v>
      </c>
      <c r="D23" s="1696">
        <v>497</v>
      </c>
      <c r="E23" s="1697">
        <v>555</v>
      </c>
      <c r="F23" s="1698">
        <v>-10.45045045045045</v>
      </c>
      <c r="G23" s="1696" t="s">
        <v>1351</v>
      </c>
      <c r="H23" s="1697" t="s">
        <v>1351</v>
      </c>
      <c r="I23" s="1698" t="s">
        <v>304</v>
      </c>
      <c r="J23" s="1696">
        <v>497</v>
      </c>
      <c r="K23" s="1697">
        <v>555</v>
      </c>
      <c r="L23" s="1698">
        <v>-10.45045045045045</v>
      </c>
      <c r="M23" s="1699"/>
      <c r="N23" s="1748">
        <v>497</v>
      </c>
      <c r="O23" s="1697">
        <v>555</v>
      </c>
      <c r="P23" s="1698">
        <v>-10.45045045045045</v>
      </c>
      <c r="Q23" s="1699"/>
    </row>
    <row r="24" spans="1:17" ht="12.75" customHeight="1">
      <c r="A24" s="2078"/>
      <c r="B24" s="2090"/>
      <c r="C24" s="2091" t="s">
        <v>647</v>
      </c>
      <c r="D24" s="1652">
        <v>2800</v>
      </c>
      <c r="E24" s="1653">
        <v>2796</v>
      </c>
      <c r="F24" s="1650">
        <v>0.14306151645207438</v>
      </c>
      <c r="G24" s="1652" t="s">
        <v>1351</v>
      </c>
      <c r="H24" s="1653" t="s">
        <v>1351</v>
      </c>
      <c r="I24" s="1650" t="s">
        <v>304</v>
      </c>
      <c r="J24" s="1652">
        <v>2800</v>
      </c>
      <c r="K24" s="1653">
        <v>2796</v>
      </c>
      <c r="L24" s="1650">
        <v>0.14306151645207438</v>
      </c>
      <c r="M24" s="1678"/>
      <c r="N24" s="1998">
        <v>2800</v>
      </c>
      <c r="O24" s="1999">
        <v>2796</v>
      </c>
      <c r="P24" s="2000">
        <v>0.14306151645207438</v>
      </c>
      <c r="Q24" s="1718"/>
    </row>
    <row r="25" spans="1:17" ht="12.75" customHeight="1">
      <c r="A25" s="2078"/>
      <c r="B25" s="2084"/>
      <c r="C25" s="2085"/>
      <c r="D25" s="1643"/>
      <c r="E25" s="1643"/>
      <c r="F25" s="1643"/>
      <c r="G25" s="1643"/>
      <c r="H25" s="1643"/>
      <c r="I25" s="1643"/>
      <c r="J25" s="1643"/>
      <c r="K25" s="1643"/>
      <c r="L25" s="1643"/>
      <c r="M25" s="1663"/>
      <c r="N25" s="1686"/>
      <c r="O25" s="1643"/>
      <c r="P25" s="1643"/>
      <c r="Q25" s="1663"/>
    </row>
    <row r="26" spans="1:17" ht="12.75" customHeight="1">
      <c r="A26" s="2078"/>
      <c r="B26" s="2088"/>
      <c r="C26" s="2089" t="s">
        <v>275</v>
      </c>
      <c r="D26" s="1648">
        <v>75</v>
      </c>
      <c r="E26" s="1649">
        <v>34</v>
      </c>
      <c r="F26" s="1654">
        <v>120.58823529411764</v>
      </c>
      <c r="G26" s="1648" t="s">
        <v>1351</v>
      </c>
      <c r="H26" s="1649" t="s">
        <v>1351</v>
      </c>
      <c r="I26" s="1654" t="s">
        <v>304</v>
      </c>
      <c r="J26" s="1648">
        <v>75</v>
      </c>
      <c r="K26" s="1649">
        <v>34</v>
      </c>
      <c r="L26" s="1654">
        <v>120.58823529411764</v>
      </c>
      <c r="M26" s="1682"/>
      <c r="N26" s="1747">
        <v>75</v>
      </c>
      <c r="O26" s="1649">
        <v>34</v>
      </c>
      <c r="P26" s="1654">
        <v>120.58823529411764</v>
      </c>
      <c r="Q26" s="1682"/>
    </row>
    <row r="27" spans="1:17" ht="12.75" customHeight="1">
      <c r="A27" s="2078"/>
      <c r="B27" s="2088"/>
      <c r="C27" s="2089" t="s">
        <v>648</v>
      </c>
      <c r="D27" s="1648">
        <v>242</v>
      </c>
      <c r="E27" s="1649">
        <v>156</v>
      </c>
      <c r="F27" s="1654">
        <v>55.12820512820513</v>
      </c>
      <c r="G27" s="1648" t="s">
        <v>1351</v>
      </c>
      <c r="H27" s="1649" t="s">
        <v>1351</v>
      </c>
      <c r="I27" s="1654" t="s">
        <v>304</v>
      </c>
      <c r="J27" s="1648">
        <v>242</v>
      </c>
      <c r="K27" s="1649">
        <v>156</v>
      </c>
      <c r="L27" s="1654">
        <v>55.12820512820513</v>
      </c>
      <c r="M27" s="1682"/>
      <c r="N27" s="1747">
        <v>242</v>
      </c>
      <c r="O27" s="1649">
        <v>156</v>
      </c>
      <c r="P27" s="1654">
        <v>55.12820512820513</v>
      </c>
      <c r="Q27" s="1682"/>
    </row>
    <row r="28" spans="1:17" ht="12.75" customHeight="1">
      <c r="A28" s="2078"/>
      <c r="B28" s="2088"/>
      <c r="C28" s="2089" t="s">
        <v>830</v>
      </c>
      <c r="D28" s="1648">
        <v>115</v>
      </c>
      <c r="E28" s="1649">
        <v>38</v>
      </c>
      <c r="F28" s="1654">
        <v>202.6315789473684</v>
      </c>
      <c r="G28" s="1648">
        <v>3</v>
      </c>
      <c r="H28" s="1649">
        <v>1</v>
      </c>
      <c r="I28" s="1654">
        <v>200</v>
      </c>
      <c r="J28" s="1648">
        <v>118</v>
      </c>
      <c r="K28" s="1649">
        <v>39</v>
      </c>
      <c r="L28" s="1654">
        <v>202.56410256410254</v>
      </c>
      <c r="M28" s="1682"/>
      <c r="N28" s="1747">
        <v>124</v>
      </c>
      <c r="O28" s="1649">
        <v>42</v>
      </c>
      <c r="P28" s="1654">
        <v>195.23809523809524</v>
      </c>
      <c r="Q28" s="1682"/>
    </row>
    <row r="29" spans="1:17" ht="12.75" customHeight="1">
      <c r="A29" s="2078"/>
      <c r="B29" s="2088"/>
      <c r="C29" s="2089" t="s">
        <v>1354</v>
      </c>
      <c r="D29" s="1648">
        <v>221</v>
      </c>
      <c r="E29" s="1649">
        <v>283</v>
      </c>
      <c r="F29" s="1654">
        <v>-21.908127208480565</v>
      </c>
      <c r="G29" s="1648">
        <v>88</v>
      </c>
      <c r="H29" s="1649">
        <v>84</v>
      </c>
      <c r="I29" s="1654">
        <v>4.761904761904762</v>
      </c>
      <c r="J29" s="1648">
        <v>309</v>
      </c>
      <c r="K29" s="1649">
        <v>367</v>
      </c>
      <c r="L29" s="1654">
        <v>-15.803814713896458</v>
      </c>
      <c r="M29" s="1682"/>
      <c r="N29" s="1747">
        <v>645</v>
      </c>
      <c r="O29" s="1649">
        <v>737</v>
      </c>
      <c r="P29" s="1654">
        <v>-12.48303934871099</v>
      </c>
      <c r="Q29" s="1682"/>
    </row>
    <row r="30" spans="1:17" ht="12.75" customHeight="1">
      <c r="A30" s="2078"/>
      <c r="B30" s="2088"/>
      <c r="C30" s="2089" t="s">
        <v>699</v>
      </c>
      <c r="D30" s="1648">
        <v>109</v>
      </c>
      <c r="E30" s="1649">
        <v>243</v>
      </c>
      <c r="F30" s="1654">
        <v>-55.144032921810705</v>
      </c>
      <c r="G30" s="1648">
        <v>0</v>
      </c>
      <c r="H30" s="1649">
        <v>0</v>
      </c>
      <c r="I30" s="1654" t="s">
        <v>304</v>
      </c>
      <c r="J30" s="1648">
        <v>109</v>
      </c>
      <c r="K30" s="1649">
        <v>243</v>
      </c>
      <c r="L30" s="1654">
        <v>-55.144032921810705</v>
      </c>
      <c r="M30" s="1682"/>
      <c r="N30" s="1747">
        <v>109</v>
      </c>
      <c r="O30" s="1649">
        <v>243</v>
      </c>
      <c r="P30" s="1654">
        <v>-55.144032921810705</v>
      </c>
      <c r="Q30" s="1682"/>
    </row>
    <row r="31" spans="1:17" ht="12.75" customHeight="1">
      <c r="A31" s="2078"/>
      <c r="B31" s="2088"/>
      <c r="C31" s="2089" t="s">
        <v>700</v>
      </c>
      <c r="D31" s="1648">
        <v>869</v>
      </c>
      <c r="E31" s="1649">
        <v>297</v>
      </c>
      <c r="F31" s="1654">
        <v>192.59259259259258</v>
      </c>
      <c r="G31" s="1648">
        <v>0</v>
      </c>
      <c r="H31" s="1649">
        <v>0</v>
      </c>
      <c r="I31" s="1654" t="s">
        <v>304</v>
      </c>
      <c r="J31" s="1648">
        <v>869</v>
      </c>
      <c r="K31" s="1649">
        <v>297</v>
      </c>
      <c r="L31" s="1654">
        <v>192.59259259259258</v>
      </c>
      <c r="M31" s="1682"/>
      <c r="N31" s="1747">
        <v>869</v>
      </c>
      <c r="O31" s="1649">
        <v>297</v>
      </c>
      <c r="P31" s="1654">
        <v>192.59259259259258</v>
      </c>
      <c r="Q31" s="1682"/>
    </row>
    <row r="32" spans="1:17" ht="12.75" customHeight="1">
      <c r="A32" s="2078"/>
      <c r="B32" s="2088"/>
      <c r="C32" s="2089" t="s">
        <v>649</v>
      </c>
      <c r="D32" s="1648">
        <v>0</v>
      </c>
      <c r="E32" s="1649">
        <v>0</v>
      </c>
      <c r="F32" s="1654" t="s">
        <v>304</v>
      </c>
      <c r="G32" s="1648">
        <v>6</v>
      </c>
      <c r="H32" s="1649">
        <v>5</v>
      </c>
      <c r="I32" s="1654">
        <v>20</v>
      </c>
      <c r="J32" s="1648">
        <v>6</v>
      </c>
      <c r="K32" s="1649">
        <v>5</v>
      </c>
      <c r="L32" s="1654">
        <v>20</v>
      </c>
      <c r="M32" s="1682"/>
      <c r="N32" s="1747">
        <v>38</v>
      </c>
      <c r="O32" s="1649">
        <v>26</v>
      </c>
      <c r="P32" s="1654">
        <v>46.15384615384615</v>
      </c>
      <c r="Q32" s="1682"/>
    </row>
    <row r="33" spans="1:17" ht="12.75" customHeight="1">
      <c r="A33" s="2078"/>
      <c r="B33" s="2088"/>
      <c r="C33" s="2089" t="s">
        <v>650</v>
      </c>
      <c r="D33" s="1648">
        <v>551</v>
      </c>
      <c r="E33" s="1649">
        <v>434</v>
      </c>
      <c r="F33" s="1654">
        <v>26.95852534562212</v>
      </c>
      <c r="G33" s="1648">
        <v>4</v>
      </c>
      <c r="H33" s="1649">
        <v>4</v>
      </c>
      <c r="I33" s="1654">
        <v>0</v>
      </c>
      <c r="J33" s="1648">
        <v>555</v>
      </c>
      <c r="K33" s="1649">
        <v>438</v>
      </c>
      <c r="L33" s="1654">
        <v>26.71232876712329</v>
      </c>
      <c r="M33" s="1682"/>
      <c r="N33" s="1747">
        <v>573</v>
      </c>
      <c r="O33" s="1649">
        <v>455</v>
      </c>
      <c r="P33" s="1654">
        <v>25.934065934065938</v>
      </c>
      <c r="Q33" s="1682"/>
    </row>
    <row r="34" spans="1:17" ht="12.75" customHeight="1">
      <c r="A34" s="2078"/>
      <c r="B34" s="2088"/>
      <c r="C34" s="2089" t="s">
        <v>276</v>
      </c>
      <c r="D34" s="1648" t="s">
        <v>1351</v>
      </c>
      <c r="E34" s="1649" t="s">
        <v>1351</v>
      </c>
      <c r="F34" s="1654" t="s">
        <v>304</v>
      </c>
      <c r="G34" s="1648">
        <v>16</v>
      </c>
      <c r="H34" s="1649">
        <v>13</v>
      </c>
      <c r="I34" s="1654">
        <v>23.076923076923077</v>
      </c>
      <c r="J34" s="1648">
        <v>16</v>
      </c>
      <c r="K34" s="1649">
        <v>13</v>
      </c>
      <c r="L34" s="1654">
        <v>23.076923076923077</v>
      </c>
      <c r="M34" s="1682"/>
      <c r="N34" s="1748">
        <v>146</v>
      </c>
      <c r="O34" s="1697">
        <v>107</v>
      </c>
      <c r="P34" s="1698">
        <v>36.44859813084112</v>
      </c>
      <c r="Q34" s="1699"/>
    </row>
    <row r="35" spans="1:17" ht="12.75" customHeight="1">
      <c r="A35" s="2078"/>
      <c r="B35" s="2084"/>
      <c r="C35" s="2085" t="s">
        <v>701</v>
      </c>
      <c r="D35" s="1692">
        <v>4982</v>
      </c>
      <c r="E35" s="1693">
        <v>4281</v>
      </c>
      <c r="F35" s="1671">
        <v>16.374678813361363</v>
      </c>
      <c r="G35" s="1692">
        <v>117</v>
      </c>
      <c r="H35" s="1693">
        <v>107</v>
      </c>
      <c r="I35" s="1671">
        <v>9.345794392523365</v>
      </c>
      <c r="J35" s="1692">
        <v>5099</v>
      </c>
      <c r="K35" s="1693">
        <v>4388</v>
      </c>
      <c r="L35" s="1671">
        <v>16.20328167730173</v>
      </c>
      <c r="M35" s="1672"/>
      <c r="N35" s="1785">
        <v>5621</v>
      </c>
      <c r="O35" s="1693">
        <v>4893</v>
      </c>
      <c r="P35" s="1671">
        <v>14.878397711015737</v>
      </c>
      <c r="Q35" s="1672"/>
    </row>
    <row r="36" spans="1:17" ht="12.75" customHeight="1">
      <c r="A36" s="2078"/>
      <c r="B36" s="2084"/>
      <c r="C36" s="2091"/>
      <c r="D36" s="1643"/>
      <c r="E36" s="1643"/>
      <c r="F36" s="1643"/>
      <c r="G36" s="1643"/>
      <c r="H36" s="1643"/>
      <c r="I36" s="1643"/>
      <c r="J36" s="1643"/>
      <c r="K36" s="1643"/>
      <c r="L36" s="1643"/>
      <c r="M36" s="1663"/>
      <c r="N36" s="1997"/>
      <c r="O36" s="1659"/>
      <c r="P36" s="1659"/>
      <c r="Q36" s="1680"/>
    </row>
    <row r="37" spans="1:17" ht="12.75" customHeight="1">
      <c r="A37" s="2078"/>
      <c r="B37" s="2088"/>
      <c r="C37" s="2089" t="s">
        <v>1354</v>
      </c>
      <c r="D37" s="1648">
        <v>227</v>
      </c>
      <c r="E37" s="1649">
        <v>198</v>
      </c>
      <c r="F37" s="1654">
        <v>14.646464646464647</v>
      </c>
      <c r="G37" s="1648">
        <v>116</v>
      </c>
      <c r="H37" s="1649">
        <v>115</v>
      </c>
      <c r="I37" s="1654">
        <v>0.8695652173913043</v>
      </c>
      <c r="J37" s="1648">
        <v>343</v>
      </c>
      <c r="K37" s="1649">
        <v>313</v>
      </c>
      <c r="L37" s="1654">
        <v>9.584664536741213</v>
      </c>
      <c r="M37" s="1682"/>
      <c r="N37" s="1747">
        <v>653</v>
      </c>
      <c r="O37" s="1649">
        <v>604</v>
      </c>
      <c r="P37" s="1654">
        <v>8.112582781456954</v>
      </c>
      <c r="Q37" s="1682"/>
    </row>
    <row r="38" spans="1:17" ht="12.75" customHeight="1">
      <c r="A38" s="2078"/>
      <c r="B38" s="2088"/>
      <c r="C38" s="2089" t="s">
        <v>651</v>
      </c>
      <c r="D38" s="1648">
        <v>132</v>
      </c>
      <c r="E38" s="1649">
        <v>190</v>
      </c>
      <c r="F38" s="1654">
        <v>-30.526315789473685</v>
      </c>
      <c r="G38" s="1648">
        <v>21</v>
      </c>
      <c r="H38" s="1649">
        <v>25</v>
      </c>
      <c r="I38" s="1654">
        <v>-16</v>
      </c>
      <c r="J38" s="1648">
        <v>153</v>
      </c>
      <c r="K38" s="1649">
        <v>215</v>
      </c>
      <c r="L38" s="1654">
        <v>-28.837209302325583</v>
      </c>
      <c r="M38" s="1682"/>
      <c r="N38" s="1747">
        <v>219</v>
      </c>
      <c r="O38" s="1649">
        <v>276</v>
      </c>
      <c r="P38" s="1654">
        <v>-20.652173913043477</v>
      </c>
      <c r="Q38" s="1682"/>
    </row>
    <row r="39" spans="1:17" ht="12.75" customHeight="1">
      <c r="A39" s="2078"/>
      <c r="B39" s="2088"/>
      <c r="C39" s="2089" t="s">
        <v>1353</v>
      </c>
      <c r="D39" s="1648">
        <v>153</v>
      </c>
      <c r="E39" s="1649">
        <v>143</v>
      </c>
      <c r="F39" s="1654">
        <v>6.993006993006993</v>
      </c>
      <c r="G39" s="1648" t="s">
        <v>1351</v>
      </c>
      <c r="H39" s="1649" t="s">
        <v>1351</v>
      </c>
      <c r="I39" s="1654" t="s">
        <v>304</v>
      </c>
      <c r="J39" s="1648">
        <v>153</v>
      </c>
      <c r="K39" s="1649">
        <v>143</v>
      </c>
      <c r="L39" s="1654">
        <v>6.993006993006993</v>
      </c>
      <c r="M39" s="1682"/>
      <c r="N39" s="1747">
        <v>153</v>
      </c>
      <c r="O39" s="1697">
        <v>143</v>
      </c>
      <c r="P39" s="1698">
        <v>6.993006993006993</v>
      </c>
      <c r="Q39" s="1699"/>
    </row>
    <row r="40" spans="1:17" ht="12.75" customHeight="1">
      <c r="A40" s="2078"/>
      <c r="B40" s="2084"/>
      <c r="C40" s="2085" t="s">
        <v>652</v>
      </c>
      <c r="D40" s="1692">
        <v>512</v>
      </c>
      <c r="E40" s="1693">
        <v>531</v>
      </c>
      <c r="F40" s="1671">
        <v>-3.5781544256120528</v>
      </c>
      <c r="G40" s="1692">
        <v>137</v>
      </c>
      <c r="H40" s="1693">
        <v>140</v>
      </c>
      <c r="I40" s="1671">
        <v>-2.142857142857143</v>
      </c>
      <c r="J40" s="1692">
        <v>649</v>
      </c>
      <c r="K40" s="1693">
        <v>671</v>
      </c>
      <c r="L40" s="1671">
        <v>-3.278688524590164</v>
      </c>
      <c r="M40" s="1672"/>
      <c r="N40" s="1785">
        <v>1025</v>
      </c>
      <c r="O40" s="1693">
        <v>1023</v>
      </c>
      <c r="P40" s="1671">
        <v>0.19550342130987292</v>
      </c>
      <c r="Q40" s="1672"/>
    </row>
    <row r="41" spans="1:17" ht="12.75" customHeight="1">
      <c r="A41" s="2078"/>
      <c r="B41" s="2088"/>
      <c r="C41" s="2091"/>
      <c r="D41" s="1644"/>
      <c r="E41" s="1655"/>
      <c r="F41" s="1655"/>
      <c r="G41" s="1644"/>
      <c r="H41" s="1655"/>
      <c r="I41" s="1655"/>
      <c r="J41" s="1644"/>
      <c r="K41" s="1655"/>
      <c r="L41" s="1655"/>
      <c r="M41" s="1682"/>
      <c r="N41" s="1709"/>
      <c r="O41" s="1726"/>
      <c r="P41" s="1726"/>
      <c r="Q41" s="1695"/>
    </row>
    <row r="42" spans="1:17" ht="12.75" customHeight="1">
      <c r="A42" s="2078"/>
      <c r="B42" s="2084"/>
      <c r="C42" s="2085" t="s">
        <v>702</v>
      </c>
      <c r="D42" s="1692">
        <v>5494</v>
      </c>
      <c r="E42" s="1693">
        <v>4812</v>
      </c>
      <c r="F42" s="1671">
        <v>14.172901080631753</v>
      </c>
      <c r="G42" s="1692">
        <v>254</v>
      </c>
      <c r="H42" s="1693">
        <v>247</v>
      </c>
      <c r="I42" s="1671">
        <v>2.834008097165992</v>
      </c>
      <c r="J42" s="1692">
        <v>5748</v>
      </c>
      <c r="K42" s="1693">
        <v>5059</v>
      </c>
      <c r="L42" s="1671">
        <v>13.619292350266852</v>
      </c>
      <c r="M42" s="1672"/>
      <c r="N42" s="1785">
        <v>6646</v>
      </c>
      <c r="O42" s="1693">
        <v>5916</v>
      </c>
      <c r="P42" s="1671">
        <v>12.339418526031103</v>
      </c>
      <c r="Q42" s="1672"/>
    </row>
    <row r="43" spans="1:17" ht="12.75" customHeight="1">
      <c r="A43" s="2078"/>
      <c r="B43" s="2084"/>
      <c r="C43" s="2091"/>
      <c r="D43" s="1643"/>
      <c r="E43" s="1643"/>
      <c r="F43" s="1643"/>
      <c r="G43" s="1643"/>
      <c r="H43" s="1643"/>
      <c r="I43" s="1643"/>
      <c r="J43" s="1643"/>
      <c r="K43" s="1643"/>
      <c r="L43" s="1643"/>
      <c r="M43" s="1663"/>
      <c r="N43" s="1686"/>
      <c r="O43" s="1659"/>
      <c r="P43" s="1659"/>
      <c r="Q43" s="1680"/>
    </row>
    <row r="44" spans="1:17" ht="12.75" customHeight="1">
      <c r="A44" s="2078"/>
      <c r="B44" s="2088"/>
      <c r="C44" s="2089" t="s">
        <v>653</v>
      </c>
      <c r="D44" s="1648">
        <v>1417</v>
      </c>
      <c r="E44" s="1649">
        <v>1799</v>
      </c>
      <c r="F44" s="1654">
        <v>-21.23401889938855</v>
      </c>
      <c r="G44" s="1648" t="s">
        <v>1351</v>
      </c>
      <c r="H44" s="1649" t="s">
        <v>1351</v>
      </c>
      <c r="I44" s="1654" t="s">
        <v>304</v>
      </c>
      <c r="J44" s="1648">
        <v>1417</v>
      </c>
      <c r="K44" s="1649">
        <v>1799</v>
      </c>
      <c r="L44" s="1654">
        <v>-21.23401889938855</v>
      </c>
      <c r="M44" s="1682"/>
      <c r="N44" s="1747">
        <v>1417</v>
      </c>
      <c r="O44" s="1649">
        <v>1799</v>
      </c>
      <c r="P44" s="1654">
        <v>-21.23401889938855</v>
      </c>
      <c r="Q44" s="1682"/>
    </row>
    <row r="45" spans="1:17" ht="12.75" customHeight="1">
      <c r="A45" s="2078"/>
      <c r="B45" s="2088"/>
      <c r="C45" s="2089"/>
      <c r="D45" s="1644"/>
      <c r="E45" s="1655"/>
      <c r="F45" s="1655"/>
      <c r="G45" s="1644"/>
      <c r="H45" s="1655"/>
      <c r="I45" s="1655"/>
      <c r="J45" s="1644"/>
      <c r="K45" s="1655"/>
      <c r="L45" s="1655"/>
      <c r="M45" s="1682"/>
      <c r="N45" s="1709"/>
      <c r="O45" s="1655"/>
      <c r="P45" s="1655"/>
      <c r="Q45" s="1682"/>
    </row>
    <row r="46" spans="1:17" ht="12.75" customHeight="1">
      <c r="A46" s="2078"/>
      <c r="B46" s="2088"/>
      <c r="C46" s="2089" t="s">
        <v>703</v>
      </c>
      <c r="D46" s="1648">
        <v>18</v>
      </c>
      <c r="E46" s="1649">
        <v>21</v>
      </c>
      <c r="F46" s="1654">
        <v>-14.285714285714285</v>
      </c>
      <c r="G46" s="1648">
        <v>0</v>
      </c>
      <c r="H46" s="1649">
        <v>0</v>
      </c>
      <c r="I46" s="1654" t="s">
        <v>304</v>
      </c>
      <c r="J46" s="1648">
        <v>18</v>
      </c>
      <c r="K46" s="1649">
        <v>21</v>
      </c>
      <c r="L46" s="1654">
        <v>-14.285714285714285</v>
      </c>
      <c r="M46" s="1682"/>
      <c r="N46" s="1747">
        <v>18</v>
      </c>
      <c r="O46" s="1649">
        <v>21</v>
      </c>
      <c r="P46" s="1654">
        <v>-14.285714285714285</v>
      </c>
      <c r="Q46" s="1682"/>
    </row>
    <row r="47" spans="1:17" ht="12.75" customHeight="1">
      <c r="A47" s="2078"/>
      <c r="B47" s="2088"/>
      <c r="C47" s="2089"/>
      <c r="D47" s="1644"/>
      <c r="E47" s="1655"/>
      <c r="F47" s="1655"/>
      <c r="G47" s="1644"/>
      <c r="H47" s="1655"/>
      <c r="I47" s="1655"/>
      <c r="J47" s="1644"/>
      <c r="K47" s="1655"/>
      <c r="L47" s="1655"/>
      <c r="M47" s="1682"/>
      <c r="N47" s="1709"/>
      <c r="O47" s="1733"/>
      <c r="P47" s="1733"/>
      <c r="Q47" s="1699"/>
    </row>
    <row r="48" spans="1:17" ht="12.75" customHeight="1">
      <c r="A48" s="2078"/>
      <c r="B48" s="2084"/>
      <c r="C48" s="2085" t="s">
        <v>1355</v>
      </c>
      <c r="D48" s="1692">
        <v>6929</v>
      </c>
      <c r="E48" s="1693">
        <v>6632</v>
      </c>
      <c r="F48" s="1671">
        <v>4.478287092882992</v>
      </c>
      <c r="G48" s="1692">
        <v>254</v>
      </c>
      <c r="H48" s="1693">
        <v>247</v>
      </c>
      <c r="I48" s="1671">
        <v>2.834008097165992</v>
      </c>
      <c r="J48" s="1692">
        <v>7183</v>
      </c>
      <c r="K48" s="1693">
        <v>6879</v>
      </c>
      <c r="L48" s="1671">
        <v>4.419246983573194</v>
      </c>
      <c r="M48" s="1672"/>
      <c r="N48" s="1785">
        <v>8081</v>
      </c>
      <c r="O48" s="1693">
        <v>7736</v>
      </c>
      <c r="P48" s="1671">
        <v>4.459669079627714</v>
      </c>
      <c r="Q48" s="1672"/>
    </row>
    <row r="49" spans="1:17" ht="12.75" customHeight="1">
      <c r="A49" s="2078"/>
      <c r="B49" s="2084"/>
      <c r="C49" s="2091"/>
      <c r="D49" s="1643"/>
      <c r="E49" s="1643"/>
      <c r="F49" s="1643"/>
      <c r="G49" s="1643"/>
      <c r="H49" s="1643"/>
      <c r="I49" s="1643"/>
      <c r="J49" s="1643"/>
      <c r="K49" s="1643"/>
      <c r="L49" s="1643"/>
      <c r="M49" s="1663"/>
      <c r="N49" s="1686"/>
      <c r="O49" s="1659"/>
      <c r="P49" s="1659"/>
      <c r="Q49" s="1680"/>
    </row>
    <row r="50" spans="1:17" ht="12.75" customHeight="1">
      <c r="A50" s="2078"/>
      <c r="B50" s="2084"/>
      <c r="C50" s="2085" t="s">
        <v>654</v>
      </c>
      <c r="D50" s="1645"/>
      <c r="E50" s="1645"/>
      <c r="F50" s="1645"/>
      <c r="G50" s="1645"/>
      <c r="H50" s="1645"/>
      <c r="I50" s="1645"/>
      <c r="J50" s="1645"/>
      <c r="K50" s="1645"/>
      <c r="L50" s="1645"/>
      <c r="M50" s="1685"/>
      <c r="N50" s="1661"/>
      <c r="O50" s="1645"/>
      <c r="P50" s="1645"/>
      <c r="Q50" s="1685"/>
    </row>
    <row r="51" spans="1:17" ht="12.75" customHeight="1">
      <c r="A51" s="2078"/>
      <c r="B51" s="2088"/>
      <c r="C51" s="2089" t="s">
        <v>655</v>
      </c>
      <c r="D51" s="1648">
        <v>2352</v>
      </c>
      <c r="E51" s="1649">
        <v>2385</v>
      </c>
      <c r="F51" s="1654">
        <v>-1.3836477987421385</v>
      </c>
      <c r="G51" s="1648">
        <v>215</v>
      </c>
      <c r="H51" s="1649">
        <v>212</v>
      </c>
      <c r="I51" s="1654">
        <v>1.4150943396226416</v>
      </c>
      <c r="J51" s="1648">
        <v>2567</v>
      </c>
      <c r="K51" s="1649">
        <v>2597</v>
      </c>
      <c r="L51" s="1654">
        <v>-1.1551790527531767</v>
      </c>
      <c r="M51" s="1682"/>
      <c r="N51" s="1747">
        <v>3268</v>
      </c>
      <c r="O51" s="1649">
        <v>3313</v>
      </c>
      <c r="P51" s="1654">
        <v>-1.328502415458937</v>
      </c>
      <c r="Q51" s="1682"/>
    </row>
    <row r="52" spans="1:17" ht="12.75" customHeight="1">
      <c r="A52" s="2078"/>
      <c r="B52" s="2088"/>
      <c r="C52" s="2089" t="s">
        <v>656</v>
      </c>
      <c r="D52" s="1648">
        <v>2990</v>
      </c>
      <c r="E52" s="1649">
        <v>2284</v>
      </c>
      <c r="F52" s="1654">
        <v>30.910683012259195</v>
      </c>
      <c r="G52" s="1648">
        <v>39</v>
      </c>
      <c r="H52" s="1649">
        <v>35</v>
      </c>
      <c r="I52" s="1654">
        <v>11.428571428571429</v>
      </c>
      <c r="J52" s="1648">
        <v>3029</v>
      </c>
      <c r="K52" s="1649">
        <v>2319</v>
      </c>
      <c r="L52" s="1654">
        <v>30.61664510564899</v>
      </c>
      <c r="M52" s="1682"/>
      <c r="N52" s="1747">
        <v>3226</v>
      </c>
      <c r="O52" s="1649">
        <v>2460</v>
      </c>
      <c r="P52" s="1654">
        <v>31.178861788617883</v>
      </c>
      <c r="Q52" s="1682"/>
    </row>
    <row r="53" spans="1:17" ht="12.75" customHeight="1">
      <c r="A53" s="2078"/>
      <c r="B53" s="2088"/>
      <c r="C53" s="2089" t="s">
        <v>657</v>
      </c>
      <c r="D53" s="1696">
        <v>1434</v>
      </c>
      <c r="E53" s="1697">
        <v>1820</v>
      </c>
      <c r="F53" s="1698">
        <v>-21.208791208791208</v>
      </c>
      <c r="G53" s="1696">
        <v>0</v>
      </c>
      <c r="H53" s="1697">
        <v>0</v>
      </c>
      <c r="I53" s="1698" t="s">
        <v>304</v>
      </c>
      <c r="J53" s="1696">
        <v>1434</v>
      </c>
      <c r="K53" s="1697">
        <v>1820</v>
      </c>
      <c r="L53" s="1698">
        <v>-21.208791208791208</v>
      </c>
      <c r="M53" s="1699"/>
      <c r="N53" s="1748">
        <v>1434</v>
      </c>
      <c r="O53" s="1697">
        <v>1820</v>
      </c>
      <c r="P53" s="1698">
        <v>-21.208791208791208</v>
      </c>
      <c r="Q53" s="1699"/>
    </row>
    <row r="54" spans="1:17" ht="12.75" customHeight="1">
      <c r="A54" s="2078"/>
      <c r="B54" s="2090"/>
      <c r="C54" s="2091" t="s">
        <v>1352</v>
      </c>
      <c r="D54" s="1652">
        <v>6776</v>
      </c>
      <c r="E54" s="1653">
        <v>6489</v>
      </c>
      <c r="F54" s="1650">
        <v>4.4228694714131604</v>
      </c>
      <c r="G54" s="1652">
        <v>254</v>
      </c>
      <c r="H54" s="1653">
        <v>247</v>
      </c>
      <c r="I54" s="1650">
        <v>2.834008097165992</v>
      </c>
      <c r="J54" s="1652">
        <v>7030</v>
      </c>
      <c r="K54" s="1653">
        <v>6736</v>
      </c>
      <c r="L54" s="1650">
        <v>4.364608076009501</v>
      </c>
      <c r="M54" s="1678"/>
      <c r="N54" s="1998">
        <v>7928</v>
      </c>
      <c r="O54" s="1999">
        <v>7593</v>
      </c>
      <c r="P54" s="2000">
        <v>4.438883034773446</v>
      </c>
      <c r="Q54" s="1718"/>
    </row>
    <row r="55" spans="1:17" ht="12.75" customHeight="1">
      <c r="A55" s="2078"/>
      <c r="B55" s="2088"/>
      <c r="C55" s="2091"/>
      <c r="D55" s="1644"/>
      <c r="E55" s="1655"/>
      <c r="F55" s="1655"/>
      <c r="G55" s="1644"/>
      <c r="H55" s="1655"/>
      <c r="I55" s="1655"/>
      <c r="J55" s="1644"/>
      <c r="K55" s="1655"/>
      <c r="L55" s="1655"/>
      <c r="M55" s="1682"/>
      <c r="N55" s="1709"/>
      <c r="O55" s="1655"/>
      <c r="P55" s="1655"/>
      <c r="Q55" s="1682"/>
    </row>
    <row r="56" spans="1:17" ht="12.75" customHeight="1">
      <c r="A56" s="2078"/>
      <c r="B56" s="2088"/>
      <c r="C56" s="2089" t="s">
        <v>1353</v>
      </c>
      <c r="D56" s="1648">
        <v>153</v>
      </c>
      <c r="E56" s="1649">
        <v>143</v>
      </c>
      <c r="F56" s="1654">
        <v>6.993006993006993</v>
      </c>
      <c r="G56" s="1648" t="s">
        <v>1351</v>
      </c>
      <c r="H56" s="1649" t="s">
        <v>1351</v>
      </c>
      <c r="I56" s="1654" t="s">
        <v>304</v>
      </c>
      <c r="J56" s="1648">
        <v>153</v>
      </c>
      <c r="K56" s="1649">
        <v>143</v>
      </c>
      <c r="L56" s="1654">
        <v>6.993006993006993</v>
      </c>
      <c r="M56" s="1682"/>
      <c r="N56" s="1747">
        <v>153</v>
      </c>
      <c r="O56" s="1649">
        <v>143</v>
      </c>
      <c r="P56" s="1654">
        <v>6.993006993006993</v>
      </c>
      <c r="Q56" s="1689"/>
    </row>
    <row r="57" spans="1:17" ht="12.75" customHeight="1">
      <c r="A57" s="2078"/>
      <c r="B57" s="2084"/>
      <c r="C57" s="2085"/>
      <c r="D57" s="1643"/>
      <c r="E57" s="1643"/>
      <c r="F57" s="1643"/>
      <c r="G57" s="1643"/>
      <c r="H57" s="1643"/>
      <c r="I57" s="1643"/>
      <c r="J57" s="1643"/>
      <c r="K57" s="1643"/>
      <c r="L57" s="1643"/>
      <c r="M57" s="1663"/>
      <c r="N57" s="1686"/>
      <c r="O57" s="1934"/>
      <c r="P57" s="1934"/>
      <c r="Q57" s="1797"/>
    </row>
    <row r="58" spans="1:17" ht="12.75" customHeight="1">
      <c r="A58" s="2078"/>
      <c r="B58" s="2084"/>
      <c r="C58" s="2085" t="s">
        <v>1355</v>
      </c>
      <c r="D58" s="1692">
        <v>6929</v>
      </c>
      <c r="E58" s="1693">
        <v>6632</v>
      </c>
      <c r="F58" s="1671">
        <v>4.478287092882992</v>
      </c>
      <c r="G58" s="1692">
        <v>254</v>
      </c>
      <c r="H58" s="1693">
        <v>247</v>
      </c>
      <c r="I58" s="1671">
        <v>2.834008097165992</v>
      </c>
      <c r="J58" s="1692">
        <v>7183</v>
      </c>
      <c r="K58" s="1693">
        <v>6879</v>
      </c>
      <c r="L58" s="1671">
        <v>4.419246983573194</v>
      </c>
      <c r="M58" s="1672"/>
      <c r="N58" s="1785">
        <v>8081</v>
      </c>
      <c r="O58" s="1693">
        <v>7736</v>
      </c>
      <c r="P58" s="1671">
        <v>4.459669079627714</v>
      </c>
      <c r="Q58" s="1672"/>
    </row>
    <row r="59" spans="1:17" ht="12.75" customHeight="1">
      <c r="A59" s="2078"/>
      <c r="B59" s="2084"/>
      <c r="C59" s="2091"/>
      <c r="D59" s="1643"/>
      <c r="E59" s="1643"/>
      <c r="F59" s="1643"/>
      <c r="G59" s="1643"/>
      <c r="H59" s="1643"/>
      <c r="I59" s="1643"/>
      <c r="J59" s="1643"/>
      <c r="K59" s="1643"/>
      <c r="L59" s="1643"/>
      <c r="M59" s="1663"/>
      <c r="N59" s="1686"/>
      <c r="O59" s="1659"/>
      <c r="P59" s="1659"/>
      <c r="Q59" s="1680"/>
    </row>
    <row r="60" spans="1:17" ht="12.75" customHeight="1">
      <c r="A60" s="2078"/>
      <c r="B60" s="2084"/>
      <c r="C60" s="2085" t="s">
        <v>277</v>
      </c>
      <c r="D60" s="1645"/>
      <c r="E60" s="1645"/>
      <c r="F60" s="1645"/>
      <c r="G60" s="1645"/>
      <c r="H60" s="1645"/>
      <c r="I60" s="1645"/>
      <c r="J60" s="1645"/>
      <c r="K60" s="1645"/>
      <c r="L60" s="1645"/>
      <c r="M60" s="1685"/>
      <c r="N60" s="1661"/>
      <c r="O60" s="1645"/>
      <c r="P60" s="1645"/>
      <c r="Q60" s="1685"/>
    </row>
    <row r="61" spans="1:17" ht="12.75" customHeight="1">
      <c r="A61" s="2078"/>
      <c r="B61" s="2088"/>
      <c r="C61" s="2089" t="s">
        <v>1356</v>
      </c>
      <c r="D61" s="1648">
        <v>1724</v>
      </c>
      <c r="E61" s="1649">
        <v>573</v>
      </c>
      <c r="F61" s="1654">
        <v>200.87260034904014</v>
      </c>
      <c r="G61" s="1648" t="s">
        <v>1351</v>
      </c>
      <c r="H61" s="1649" t="s">
        <v>1351</v>
      </c>
      <c r="I61" s="1654" t="s">
        <v>304</v>
      </c>
      <c r="J61" s="1648">
        <v>1724</v>
      </c>
      <c r="K61" s="1649">
        <v>573</v>
      </c>
      <c r="L61" s="1654">
        <v>200.87260034904014</v>
      </c>
      <c r="M61" s="1682"/>
      <c r="N61" s="1747">
        <v>1724</v>
      </c>
      <c r="O61" s="1649">
        <v>573</v>
      </c>
      <c r="P61" s="1654">
        <v>200.87260034904014</v>
      </c>
      <c r="Q61" s="1682"/>
    </row>
    <row r="62" spans="1:17" ht="12.75" customHeight="1">
      <c r="A62" s="2078"/>
      <c r="B62" s="2088"/>
      <c r="C62" s="2089" t="s">
        <v>1357</v>
      </c>
      <c r="D62" s="1648">
        <v>501</v>
      </c>
      <c r="E62" s="1649">
        <v>446</v>
      </c>
      <c r="F62" s="1654">
        <v>12.331838565022421</v>
      </c>
      <c r="G62" s="1648" t="s">
        <v>1351</v>
      </c>
      <c r="H62" s="1649" t="s">
        <v>1351</v>
      </c>
      <c r="I62" s="1654" t="s">
        <v>304</v>
      </c>
      <c r="J62" s="1648">
        <v>501</v>
      </c>
      <c r="K62" s="1649">
        <v>446</v>
      </c>
      <c r="L62" s="1654">
        <v>12.331838565022421</v>
      </c>
      <c r="M62" s="1682"/>
      <c r="N62" s="1747">
        <v>501</v>
      </c>
      <c r="O62" s="1649">
        <v>446</v>
      </c>
      <c r="P62" s="1654">
        <v>12.331838565022421</v>
      </c>
      <c r="Q62" s="1682"/>
    </row>
    <row r="63" spans="1:17" ht="12.75" customHeight="1">
      <c r="A63" s="2078"/>
      <c r="B63" s="2088"/>
      <c r="C63" s="2089" t="s">
        <v>1358</v>
      </c>
      <c r="D63" s="1648">
        <v>3491</v>
      </c>
      <c r="E63" s="1649">
        <v>4554</v>
      </c>
      <c r="F63" s="1654">
        <v>-23.34211682037769</v>
      </c>
      <c r="G63" s="1648" t="s">
        <v>1351</v>
      </c>
      <c r="H63" s="1649" t="s">
        <v>1351</v>
      </c>
      <c r="I63" s="1654" t="s">
        <v>304</v>
      </c>
      <c r="J63" s="1648">
        <v>3491</v>
      </c>
      <c r="K63" s="1649">
        <v>4554</v>
      </c>
      <c r="L63" s="1654">
        <v>-23.34211682037769</v>
      </c>
      <c r="M63" s="1682"/>
      <c r="N63" s="1747">
        <v>3491</v>
      </c>
      <c r="O63" s="1649">
        <v>4554</v>
      </c>
      <c r="P63" s="1654">
        <v>-23.34211682037769</v>
      </c>
      <c r="Q63" s="1682"/>
    </row>
    <row r="64" spans="1:17" ht="12.75" customHeight="1">
      <c r="A64" s="2078"/>
      <c r="B64" s="2088"/>
      <c r="C64" s="2089" t="s">
        <v>1623</v>
      </c>
      <c r="D64" s="1696">
        <v>7</v>
      </c>
      <c r="E64" s="1697">
        <v>7</v>
      </c>
      <c r="F64" s="1698">
        <v>0</v>
      </c>
      <c r="G64" s="1696">
        <v>24</v>
      </c>
      <c r="H64" s="1697">
        <v>19</v>
      </c>
      <c r="I64" s="1698">
        <v>26.31578947368421</v>
      </c>
      <c r="J64" s="1696">
        <v>31</v>
      </c>
      <c r="K64" s="1697">
        <v>26</v>
      </c>
      <c r="L64" s="1698">
        <v>19.230769230769234</v>
      </c>
      <c r="M64" s="1699"/>
      <c r="N64" s="1748">
        <v>230</v>
      </c>
      <c r="O64" s="1697">
        <v>158</v>
      </c>
      <c r="P64" s="1698">
        <v>45.56962025316456</v>
      </c>
      <c r="Q64" s="1699"/>
    </row>
    <row r="65" spans="1:17" ht="12.75" customHeight="1">
      <c r="A65" s="2078"/>
      <c r="B65" s="2084"/>
      <c r="C65" s="2085" t="s">
        <v>1359</v>
      </c>
      <c r="D65" s="1652">
        <v>5723</v>
      </c>
      <c r="E65" s="1653">
        <v>5580</v>
      </c>
      <c r="F65" s="1650">
        <v>2.5627240143369177</v>
      </c>
      <c r="G65" s="1652">
        <v>24</v>
      </c>
      <c r="H65" s="1652">
        <v>19</v>
      </c>
      <c r="I65" s="1650">
        <v>26.31578947368421</v>
      </c>
      <c r="J65" s="1652">
        <v>5747</v>
      </c>
      <c r="K65" s="1653">
        <v>5599</v>
      </c>
      <c r="L65" s="1650">
        <v>2.643329165922486</v>
      </c>
      <c r="M65" s="1689"/>
      <c r="N65" s="1998">
        <v>5946</v>
      </c>
      <c r="O65" s="1999">
        <v>5731</v>
      </c>
      <c r="P65" s="2000">
        <v>3.7515267841563427</v>
      </c>
      <c r="Q65" s="2001"/>
    </row>
    <row r="66" spans="1:17" ht="12.75" customHeight="1">
      <c r="A66" s="2078"/>
      <c r="B66" s="2088"/>
      <c r="C66" s="2089" t="s">
        <v>1360</v>
      </c>
      <c r="D66" s="1648">
        <v>857</v>
      </c>
      <c r="E66" s="1649">
        <v>408</v>
      </c>
      <c r="F66" s="1654">
        <v>110.04901960784315</v>
      </c>
      <c r="G66" s="1648" t="s">
        <v>1351</v>
      </c>
      <c r="H66" s="1649" t="s">
        <v>1351</v>
      </c>
      <c r="I66" s="1654" t="s">
        <v>304</v>
      </c>
      <c r="J66" s="1648">
        <v>857</v>
      </c>
      <c r="K66" s="1649">
        <v>408</v>
      </c>
      <c r="L66" s="1654">
        <v>110.04901960784315</v>
      </c>
      <c r="M66" s="1682"/>
      <c r="N66" s="1747">
        <v>857</v>
      </c>
      <c r="O66" s="1649">
        <v>408</v>
      </c>
      <c r="P66" s="1654">
        <v>110.04901960784315</v>
      </c>
      <c r="Q66" s="1682"/>
    </row>
    <row r="67" spans="1:17" ht="12.75" customHeight="1">
      <c r="A67" s="2078"/>
      <c r="B67" s="2088"/>
      <c r="C67" s="2089" t="s">
        <v>1361</v>
      </c>
      <c r="D67" s="1648">
        <v>337</v>
      </c>
      <c r="E67" s="1649">
        <v>527</v>
      </c>
      <c r="F67" s="1654">
        <v>-36.05313092979127</v>
      </c>
      <c r="G67" s="1648" t="s">
        <v>1351</v>
      </c>
      <c r="H67" s="1649" t="s">
        <v>1351</v>
      </c>
      <c r="I67" s="1654" t="s">
        <v>304</v>
      </c>
      <c r="J67" s="1648">
        <v>337</v>
      </c>
      <c r="K67" s="1649">
        <v>527</v>
      </c>
      <c r="L67" s="1654">
        <v>-36.05313092979127</v>
      </c>
      <c r="M67" s="1682"/>
      <c r="N67" s="1748">
        <v>337</v>
      </c>
      <c r="O67" s="1697">
        <v>527</v>
      </c>
      <c r="P67" s="1698">
        <v>-36.05313092979127</v>
      </c>
      <c r="Q67" s="1699"/>
    </row>
    <row r="68" spans="1:17" ht="12.75" customHeight="1">
      <c r="A68" s="2078"/>
      <c r="B68" s="2092"/>
      <c r="C68" s="2085" t="s">
        <v>1362</v>
      </c>
      <c r="D68" s="1676">
        <v>6917</v>
      </c>
      <c r="E68" s="1670">
        <v>6515</v>
      </c>
      <c r="F68" s="1694">
        <v>6.170376055257099</v>
      </c>
      <c r="G68" s="1676">
        <v>24</v>
      </c>
      <c r="H68" s="1670">
        <v>19</v>
      </c>
      <c r="I68" s="1694">
        <v>26.31578947368421</v>
      </c>
      <c r="J68" s="1676">
        <v>6941</v>
      </c>
      <c r="K68" s="1670">
        <v>6534</v>
      </c>
      <c r="L68" s="1694">
        <v>6.228956228956229</v>
      </c>
      <c r="M68" s="1695"/>
      <c r="N68" s="1741">
        <v>7140</v>
      </c>
      <c r="O68" s="1670">
        <v>6666</v>
      </c>
      <c r="P68" s="1694">
        <v>7.110711071107111</v>
      </c>
      <c r="Q68" s="1788"/>
    </row>
    <row r="69" spans="1:17" ht="12.75" customHeight="1">
      <c r="A69" s="2078"/>
      <c r="B69" s="2092"/>
      <c r="C69" s="2093"/>
      <c r="D69" s="1644"/>
      <c r="E69" s="1655"/>
      <c r="F69" s="1655"/>
      <c r="G69" s="1644"/>
      <c r="H69" s="1655"/>
      <c r="I69" s="1655"/>
      <c r="J69" s="1644"/>
      <c r="K69" s="1655"/>
      <c r="L69" s="1655"/>
      <c r="M69" s="1682"/>
      <c r="N69" s="1776"/>
      <c r="O69" s="1729"/>
      <c r="P69" s="1729"/>
      <c r="Q69" s="1680"/>
    </row>
    <row r="70" spans="1:17" ht="12.75" customHeight="1">
      <c r="A70" s="2078"/>
      <c r="B70" s="2084"/>
      <c r="C70" s="2085" t="s">
        <v>278</v>
      </c>
      <c r="D70" s="1645"/>
      <c r="E70" s="1645"/>
      <c r="F70" s="1645"/>
      <c r="G70" s="1645"/>
      <c r="H70" s="1645"/>
      <c r="I70" s="1645"/>
      <c r="J70" s="1645"/>
      <c r="K70" s="1645"/>
      <c r="L70" s="1645"/>
      <c r="M70" s="1685"/>
      <c r="N70" s="1661"/>
      <c r="O70" s="1645"/>
      <c r="P70" s="1645"/>
      <c r="Q70" s="1685"/>
    </row>
    <row r="71" spans="1:17" ht="12.75" customHeight="1">
      <c r="A71" s="2078"/>
      <c r="B71" s="2088"/>
      <c r="C71" s="2089" t="s">
        <v>279</v>
      </c>
      <c r="D71" s="1648">
        <v>63</v>
      </c>
      <c r="E71" s="1649">
        <v>45</v>
      </c>
      <c r="F71" s="1654">
        <v>40</v>
      </c>
      <c r="G71" s="1648">
        <v>32</v>
      </c>
      <c r="H71" s="1649">
        <v>24</v>
      </c>
      <c r="I71" s="1654">
        <v>33.33333333333333</v>
      </c>
      <c r="J71" s="1648">
        <v>95</v>
      </c>
      <c r="K71" s="1649">
        <v>69</v>
      </c>
      <c r="L71" s="1654">
        <v>37.68115942028986</v>
      </c>
      <c r="M71" s="1682"/>
      <c r="N71" s="1747">
        <v>230</v>
      </c>
      <c r="O71" s="1649">
        <v>167</v>
      </c>
      <c r="P71" s="1654">
        <v>37.72455089820359</v>
      </c>
      <c r="Q71" s="1682"/>
    </row>
    <row r="72" spans="1:17" ht="12.75" customHeight="1">
      <c r="A72" s="2078"/>
      <c r="B72" s="2088"/>
      <c r="C72" s="2089" t="s">
        <v>41</v>
      </c>
      <c r="D72" s="1648">
        <v>507</v>
      </c>
      <c r="E72" s="1649">
        <v>501</v>
      </c>
      <c r="F72" s="1654">
        <v>1.1976047904191618</v>
      </c>
      <c r="G72" s="1648">
        <v>154</v>
      </c>
      <c r="H72" s="1649">
        <v>117</v>
      </c>
      <c r="I72" s="1654">
        <v>31.62393162393162</v>
      </c>
      <c r="J72" s="1648">
        <v>661</v>
      </c>
      <c r="K72" s="1649">
        <v>618</v>
      </c>
      <c r="L72" s="1654">
        <v>6.957928802588997</v>
      </c>
      <c r="M72" s="1682"/>
      <c r="N72" s="1747">
        <v>1612</v>
      </c>
      <c r="O72" s="1649">
        <v>1196</v>
      </c>
      <c r="P72" s="1654">
        <v>34.78260869565217</v>
      </c>
      <c r="Q72" s="1682"/>
    </row>
    <row r="73" spans="1:17" ht="12.75" customHeight="1">
      <c r="A73" s="2078"/>
      <c r="B73" s="2088"/>
      <c r="C73" s="2089" t="s">
        <v>280</v>
      </c>
      <c r="D73" s="1648">
        <v>60</v>
      </c>
      <c r="E73" s="1649">
        <v>26</v>
      </c>
      <c r="F73" s="1654">
        <v>130.76923076923077</v>
      </c>
      <c r="G73" s="1648">
        <v>202</v>
      </c>
      <c r="H73" s="1649">
        <v>177</v>
      </c>
      <c r="I73" s="1654">
        <v>14.124293785310735</v>
      </c>
      <c r="J73" s="1648">
        <v>262</v>
      </c>
      <c r="K73" s="1649">
        <v>203</v>
      </c>
      <c r="L73" s="1654">
        <v>29.064039408866993</v>
      </c>
      <c r="M73" s="1682"/>
      <c r="N73" s="1747">
        <v>747</v>
      </c>
      <c r="O73" s="1649">
        <v>728</v>
      </c>
      <c r="P73" s="1654">
        <v>2.60989010989011</v>
      </c>
      <c r="Q73" s="1682"/>
    </row>
    <row r="74" spans="1:17" ht="12.75" customHeight="1">
      <c r="A74" s="2078"/>
      <c r="B74" s="2088"/>
      <c r="C74" s="2089" t="s">
        <v>6</v>
      </c>
      <c r="D74" s="1648">
        <v>94</v>
      </c>
      <c r="E74" s="1649">
        <v>118</v>
      </c>
      <c r="F74" s="1654">
        <v>-20.33898305084746</v>
      </c>
      <c r="G74" s="1648">
        <v>167</v>
      </c>
      <c r="H74" s="1649">
        <v>109</v>
      </c>
      <c r="I74" s="1654">
        <v>53.21100917431193</v>
      </c>
      <c r="J74" s="1648">
        <v>261</v>
      </c>
      <c r="K74" s="1649">
        <v>227</v>
      </c>
      <c r="L74" s="1654">
        <v>14.977973568281937</v>
      </c>
      <c r="M74" s="1682"/>
      <c r="N74" s="1747">
        <v>649</v>
      </c>
      <c r="O74" s="1649">
        <v>494</v>
      </c>
      <c r="P74" s="1654">
        <v>31.376518218623485</v>
      </c>
      <c r="Q74" s="1682"/>
    </row>
    <row r="75" spans="1:17" ht="12.75" customHeight="1">
      <c r="A75" s="2078"/>
      <c r="B75" s="2088"/>
      <c r="C75" s="2089" t="s">
        <v>7</v>
      </c>
      <c r="D75" s="1648">
        <v>115</v>
      </c>
      <c r="E75" s="1649">
        <v>122</v>
      </c>
      <c r="F75" s="1654">
        <v>-5.737704918032787</v>
      </c>
      <c r="G75" s="1648">
        <v>30</v>
      </c>
      <c r="H75" s="1649">
        <v>22</v>
      </c>
      <c r="I75" s="1654">
        <v>36.36363636363637</v>
      </c>
      <c r="J75" s="1648">
        <v>145</v>
      </c>
      <c r="K75" s="1649">
        <v>144</v>
      </c>
      <c r="L75" s="1654">
        <v>0.6944444444444444</v>
      </c>
      <c r="M75" s="1682"/>
      <c r="N75" s="1747">
        <v>217</v>
      </c>
      <c r="O75" s="1649">
        <v>214</v>
      </c>
      <c r="P75" s="1654">
        <v>1.4018691588785046</v>
      </c>
      <c r="Q75" s="1682"/>
    </row>
    <row r="76" spans="1:17" ht="12.75" customHeight="1">
      <c r="A76" s="2078"/>
      <c r="B76" s="2088"/>
      <c r="C76" s="2089" t="s">
        <v>8</v>
      </c>
      <c r="D76" s="1648">
        <v>78</v>
      </c>
      <c r="E76" s="1649">
        <v>179</v>
      </c>
      <c r="F76" s="1654">
        <v>-56.424581005586596</v>
      </c>
      <c r="G76" s="1648">
        <v>211</v>
      </c>
      <c r="H76" s="1649">
        <v>241</v>
      </c>
      <c r="I76" s="1654">
        <v>-12.448132780082988</v>
      </c>
      <c r="J76" s="1648">
        <v>289</v>
      </c>
      <c r="K76" s="1649">
        <v>420</v>
      </c>
      <c r="L76" s="1654">
        <v>-31.19047619047619</v>
      </c>
      <c r="M76" s="1682"/>
      <c r="N76" s="1747">
        <v>1097</v>
      </c>
      <c r="O76" s="1649">
        <v>1267</v>
      </c>
      <c r="P76" s="1654">
        <v>-13.417521704814522</v>
      </c>
      <c r="Q76" s="1682"/>
    </row>
    <row r="77" spans="1:17" ht="12.75" customHeight="1">
      <c r="A77" s="2078"/>
      <c r="B77" s="2088"/>
      <c r="C77" s="2089" t="s">
        <v>9</v>
      </c>
      <c r="D77" s="1648">
        <v>28</v>
      </c>
      <c r="E77" s="1649">
        <v>41</v>
      </c>
      <c r="F77" s="1654">
        <v>-31.70731707317073</v>
      </c>
      <c r="G77" s="1648">
        <v>99</v>
      </c>
      <c r="H77" s="1649">
        <v>78</v>
      </c>
      <c r="I77" s="1654">
        <v>26.923076923076923</v>
      </c>
      <c r="J77" s="1648">
        <v>127</v>
      </c>
      <c r="K77" s="1649">
        <v>119</v>
      </c>
      <c r="L77" s="1654">
        <v>6.722689075630252</v>
      </c>
      <c r="M77" s="1682"/>
      <c r="N77" s="1747">
        <v>570</v>
      </c>
      <c r="O77" s="1649">
        <v>472</v>
      </c>
      <c r="P77" s="1654">
        <v>20.76271186440678</v>
      </c>
      <c r="Q77" s="1682"/>
    </row>
    <row r="78" spans="1:17" ht="12.75" customHeight="1">
      <c r="A78" s="2078"/>
      <c r="B78" s="2088"/>
      <c r="C78" s="2089" t="s">
        <v>11</v>
      </c>
      <c r="D78" s="1648">
        <v>341</v>
      </c>
      <c r="E78" s="1649">
        <v>593</v>
      </c>
      <c r="F78" s="1654">
        <v>-42.49578414839797</v>
      </c>
      <c r="G78" s="1648">
        <v>78</v>
      </c>
      <c r="H78" s="1649">
        <v>67</v>
      </c>
      <c r="I78" s="1654">
        <v>16.417910447761194</v>
      </c>
      <c r="J78" s="1648">
        <v>419</v>
      </c>
      <c r="K78" s="1649">
        <v>660</v>
      </c>
      <c r="L78" s="1654">
        <v>-36.515151515151516</v>
      </c>
      <c r="M78" s="1682"/>
      <c r="N78" s="1747">
        <v>961</v>
      </c>
      <c r="O78" s="1649">
        <v>1047</v>
      </c>
      <c r="P78" s="1654">
        <v>-8.213944603629416</v>
      </c>
      <c r="Q78" s="1682"/>
    </row>
    <row r="79" spans="1:17" ht="12.75" customHeight="1">
      <c r="A79" s="2078"/>
      <c r="B79" s="2088"/>
      <c r="C79" s="2089" t="s">
        <v>272</v>
      </c>
      <c r="D79" s="1648">
        <v>153</v>
      </c>
      <c r="E79" s="1649">
        <v>132</v>
      </c>
      <c r="F79" s="1654">
        <v>15.909090909090908</v>
      </c>
      <c r="G79" s="1648">
        <v>189</v>
      </c>
      <c r="H79" s="1649">
        <v>218</v>
      </c>
      <c r="I79" s="1654">
        <v>-13.302752293577983</v>
      </c>
      <c r="J79" s="1648">
        <v>342</v>
      </c>
      <c r="K79" s="1649">
        <v>350</v>
      </c>
      <c r="L79" s="1654">
        <v>-2.2857142857142856</v>
      </c>
      <c r="M79" s="1682"/>
      <c r="N79" s="1747">
        <v>1037</v>
      </c>
      <c r="O79" s="1649">
        <v>1121</v>
      </c>
      <c r="P79" s="1654">
        <v>-7.493309545049064</v>
      </c>
      <c r="Q79" s="1682"/>
    </row>
    <row r="80" spans="1:17" ht="12.75" customHeight="1">
      <c r="A80" s="2078"/>
      <c r="B80" s="2088"/>
      <c r="C80" s="2089" t="s">
        <v>281</v>
      </c>
      <c r="D80" s="1648">
        <v>18</v>
      </c>
      <c r="E80" s="1649">
        <v>36</v>
      </c>
      <c r="F80" s="1654">
        <v>-50</v>
      </c>
      <c r="G80" s="1648">
        <v>54</v>
      </c>
      <c r="H80" s="1649">
        <v>55</v>
      </c>
      <c r="I80" s="1654">
        <v>-1.8181818181818181</v>
      </c>
      <c r="J80" s="1648">
        <v>72</v>
      </c>
      <c r="K80" s="1649">
        <v>91</v>
      </c>
      <c r="L80" s="1654">
        <v>-20.87912087912088</v>
      </c>
      <c r="M80" s="1682"/>
      <c r="N80" s="1748">
        <v>188</v>
      </c>
      <c r="O80" s="1697">
        <v>200</v>
      </c>
      <c r="P80" s="1698">
        <v>-6</v>
      </c>
      <c r="Q80" s="1699"/>
    </row>
    <row r="81" spans="1:17" ht="14.25" customHeight="1">
      <c r="A81" s="2078"/>
      <c r="B81" s="2084"/>
      <c r="C81" s="2085" t="s">
        <v>1363</v>
      </c>
      <c r="D81" s="1692">
        <v>1457</v>
      </c>
      <c r="E81" s="1693">
        <v>1793</v>
      </c>
      <c r="F81" s="1671">
        <v>-18.739542665923032</v>
      </c>
      <c r="G81" s="1692">
        <v>1216</v>
      </c>
      <c r="H81" s="1693">
        <v>1108</v>
      </c>
      <c r="I81" s="1671">
        <v>9.747292418772563</v>
      </c>
      <c r="J81" s="1692">
        <v>2673</v>
      </c>
      <c r="K81" s="1693">
        <v>2901</v>
      </c>
      <c r="L81" s="1671">
        <v>-7.859358841778697</v>
      </c>
      <c r="M81" s="1672"/>
      <c r="N81" s="1785">
        <v>7308</v>
      </c>
      <c r="O81" s="1693">
        <v>6906</v>
      </c>
      <c r="P81" s="1671">
        <v>5.821025195482189</v>
      </c>
      <c r="Q81" s="1672"/>
    </row>
    <row r="82" spans="1:17" ht="12.75">
      <c r="A82" s="2078"/>
      <c r="B82" s="2084"/>
      <c r="C82" s="2085"/>
      <c r="D82" s="1647"/>
      <c r="E82" s="1651"/>
      <c r="F82" s="1651"/>
      <c r="G82" s="1647"/>
      <c r="H82" s="1651"/>
      <c r="I82" s="1651"/>
      <c r="J82" s="1647"/>
      <c r="K82" s="1651"/>
      <c r="L82" s="1651"/>
      <c r="M82" s="1678"/>
      <c r="N82" s="1739"/>
      <c r="O82" s="1717"/>
      <c r="P82" s="1717"/>
      <c r="Q82" s="1718"/>
    </row>
    <row r="83" spans="1:17" ht="12.75">
      <c r="A83" s="2078"/>
      <c r="B83" s="2084"/>
      <c r="C83" s="2085"/>
      <c r="D83" s="1643"/>
      <c r="E83" s="1643"/>
      <c r="F83" s="1643"/>
      <c r="G83" s="1643"/>
      <c r="H83" s="1643"/>
      <c r="I83" s="1643"/>
      <c r="J83" s="1643"/>
      <c r="K83" s="1643"/>
      <c r="L83" s="1643"/>
      <c r="M83" s="1663"/>
      <c r="N83" s="1767"/>
      <c r="O83" s="1934"/>
      <c r="P83" s="1934"/>
      <c r="Q83" s="1797"/>
    </row>
    <row r="84" spans="1:17" ht="12.75">
      <c r="A84" s="2078"/>
      <c r="B84" s="2090"/>
      <c r="C84" s="2091" t="s">
        <v>729</v>
      </c>
      <c r="D84" s="1692">
        <v>15303</v>
      </c>
      <c r="E84" s="1693">
        <v>14940</v>
      </c>
      <c r="F84" s="1671">
        <v>2.429718875502008</v>
      </c>
      <c r="G84" s="1692">
        <v>1494</v>
      </c>
      <c r="H84" s="1693">
        <v>1374</v>
      </c>
      <c r="I84" s="1671">
        <v>8.73362445414847</v>
      </c>
      <c r="J84" s="1692">
        <v>16797</v>
      </c>
      <c r="K84" s="1693">
        <v>16314</v>
      </c>
      <c r="L84" s="1671">
        <v>2.9606472968002944</v>
      </c>
      <c r="M84" s="1672"/>
      <c r="N84" s="1785">
        <v>22529</v>
      </c>
      <c r="O84" s="1693">
        <v>21308</v>
      </c>
      <c r="P84" s="1671">
        <v>5.730242162568049</v>
      </c>
      <c r="Q84" s="1672"/>
    </row>
    <row r="85" spans="1:17" ht="12.75">
      <c r="A85" s="2078"/>
      <c r="B85" s="2094"/>
      <c r="C85" s="2095"/>
      <c r="D85" s="1665"/>
      <c r="E85" s="1690"/>
      <c r="F85" s="1690"/>
      <c r="G85" s="1665"/>
      <c r="H85" s="1690"/>
      <c r="I85" s="1690"/>
      <c r="J85" s="1665"/>
      <c r="K85" s="1690"/>
      <c r="L85" s="1690"/>
      <c r="M85" s="1691"/>
      <c r="N85" s="1996"/>
      <c r="O85" s="2002"/>
      <c r="P85" s="2002"/>
      <c r="Q85" s="1672"/>
    </row>
    <row r="86" spans="1:17" ht="12.75">
      <c r="A86" s="2078"/>
      <c r="B86" s="2096"/>
      <c r="C86" s="2097"/>
      <c r="D86" s="1673"/>
      <c r="E86" s="2002"/>
      <c r="F86" s="2002"/>
      <c r="G86" s="1673"/>
      <c r="H86" s="2002"/>
      <c r="I86" s="2002"/>
      <c r="J86" s="1673"/>
      <c r="K86" s="2002"/>
      <c r="L86" s="2002"/>
      <c r="M86" s="1672"/>
      <c r="N86" s="1673"/>
      <c r="O86" s="2002"/>
      <c r="P86" s="2002"/>
      <c r="Q86" s="1672"/>
    </row>
    <row r="87" spans="1:3" ht="12.75">
      <c r="A87" s="2078"/>
      <c r="B87" s="2078"/>
      <c r="C87" s="2078"/>
    </row>
    <row r="88" spans="1:3" ht="12.75">
      <c r="A88" s="2078"/>
      <c r="B88" s="2078"/>
      <c r="C88" s="2078"/>
    </row>
    <row r="89" spans="1:3" ht="12.75">
      <c r="A89" s="2078"/>
      <c r="B89" s="2078"/>
      <c r="C89" s="2078"/>
    </row>
    <row r="90" spans="1:3" ht="12.75">
      <c r="A90" s="2078"/>
      <c r="B90" s="2078"/>
      <c r="C90" s="2078"/>
    </row>
    <row r="91" spans="1:3" ht="12.75">
      <c r="A91" s="2078"/>
      <c r="B91" s="2078"/>
      <c r="C91" s="2078"/>
    </row>
    <row r="92" spans="1:3" ht="12.75">
      <c r="A92" s="2078"/>
      <c r="B92" s="2078"/>
      <c r="C92" s="2078"/>
    </row>
    <row r="93" spans="1:3" ht="12.75">
      <c r="A93" s="2078"/>
      <c r="B93" s="2078"/>
      <c r="C93" s="2078"/>
    </row>
    <row r="94" spans="1:3" ht="12.75">
      <c r="A94" s="2078"/>
      <c r="B94" s="2078"/>
      <c r="C94" s="2078"/>
    </row>
    <row r="95" spans="1:3" ht="12.75">
      <c r="A95" s="2078"/>
      <c r="B95" s="2078"/>
      <c r="C95" s="2078"/>
    </row>
    <row r="96" spans="1:3" ht="12.75">
      <c r="A96" s="2078"/>
      <c r="B96" s="2078"/>
      <c r="C96" s="2078"/>
    </row>
    <row r="97" spans="1:3" ht="12.75">
      <c r="A97" s="2078"/>
      <c r="B97" s="2078"/>
      <c r="C97" s="2078"/>
    </row>
    <row r="98" spans="1:3" ht="12.75">
      <c r="A98" s="2078"/>
      <c r="B98" s="2078"/>
      <c r="C98" s="2078"/>
    </row>
    <row r="99" spans="1:3" ht="12.75">
      <c r="A99" s="2078"/>
      <c r="B99" s="2078"/>
      <c r="C99" s="2078"/>
    </row>
    <row r="100" spans="1:3" ht="12.75">
      <c r="A100" s="2078"/>
      <c r="B100" s="2078"/>
      <c r="C100" s="2078"/>
    </row>
    <row r="101" spans="1:3" ht="12.75">
      <c r="A101" s="2078"/>
      <c r="B101" s="2078"/>
      <c r="C101" s="2078"/>
    </row>
    <row r="102" spans="1:3" ht="12.75">
      <c r="A102" s="2078"/>
      <c r="B102" s="2078"/>
      <c r="C102" s="2078"/>
    </row>
    <row r="103" spans="1:3" ht="12.75">
      <c r="A103" s="2078"/>
      <c r="B103" s="2078"/>
      <c r="C103" s="2078"/>
    </row>
    <row r="104" spans="1:3" ht="12.75">
      <c r="A104" s="2078"/>
      <c r="B104" s="2078"/>
      <c r="C104" s="2078"/>
    </row>
    <row r="105" spans="1:3" ht="12.75">
      <c r="A105" s="2078"/>
      <c r="B105" s="2078"/>
      <c r="C105" s="2078"/>
    </row>
  </sheetData>
  <sheetProtection/>
  <mergeCells count="7">
    <mergeCell ref="C14:Q14"/>
    <mergeCell ref="N15:Q15"/>
    <mergeCell ref="B2:Q2"/>
    <mergeCell ref="B3:Q3"/>
    <mergeCell ref="D4:F4"/>
    <mergeCell ref="L4:M4"/>
    <mergeCell ref="N4:Q4"/>
  </mergeCells>
  <printOptions/>
  <pageMargins left="0.5905511811023623" right="0.5905511811023623" top="0.5905511811023623" bottom="0.5905511811023623" header="0.5905511811023623" footer="0.5905511811023623"/>
  <pageSetup horizontalDpi="600" verticalDpi="600" orientation="portrait" paperSize="9" scale="63"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79"/>
  <sheetViews>
    <sheetView showGridLines="0" tabSelected="1" view="pageBreakPreview" zoomScale="75" zoomScaleNormal="55" zoomScaleSheetLayoutView="75" zoomScalePageLayoutView="0" workbookViewId="0" topLeftCell="A25">
      <selection activeCell="A84" sqref="A84"/>
    </sheetView>
  </sheetViews>
  <sheetFormatPr defaultColWidth="9.00390625" defaultRowHeight="14.25"/>
  <cols>
    <col min="1" max="1" width="3.875" style="0" customWidth="1"/>
    <col min="2" max="2" width="82.00390625" style="0" customWidth="1"/>
    <col min="3" max="3" width="5.625" style="0" customWidth="1"/>
    <col min="4" max="4" width="5.75390625" style="0" customWidth="1"/>
    <col min="5" max="5" width="13.625" style="0" customWidth="1"/>
    <col min="6" max="6" width="10.75390625" style="0" customWidth="1"/>
    <col min="7" max="8" width="9.875" style="0" customWidth="1"/>
  </cols>
  <sheetData>
    <row r="1" spans="1:8" ht="15">
      <c r="A1" s="2051" t="s">
        <v>1571</v>
      </c>
      <c r="C1" s="101"/>
      <c r="D1" s="101"/>
      <c r="E1" s="101"/>
      <c r="F1" s="101"/>
      <c r="G1" s="2737" t="s">
        <v>365</v>
      </c>
      <c r="H1" s="2668"/>
    </row>
    <row r="2" spans="1:8" ht="15">
      <c r="A2" s="103"/>
      <c r="C2" s="101"/>
      <c r="D2" s="101"/>
      <c r="E2" s="101"/>
      <c r="F2" s="101"/>
      <c r="G2" s="101"/>
      <c r="H2" s="101"/>
    </row>
    <row r="3" spans="1:8" ht="15.75">
      <c r="A3" s="21" t="s">
        <v>819</v>
      </c>
      <c r="B3" s="1021"/>
      <c r="C3" s="101"/>
      <c r="D3" s="101"/>
      <c r="E3" s="101"/>
      <c r="F3" s="101"/>
      <c r="G3" s="101"/>
      <c r="H3" s="101"/>
    </row>
    <row r="4" spans="1:8" ht="15.75">
      <c r="A4" s="21"/>
      <c r="B4" s="1021"/>
      <c r="C4" s="101"/>
      <c r="D4" s="101"/>
      <c r="E4" s="101"/>
      <c r="F4" s="101"/>
      <c r="G4" s="101"/>
      <c r="H4" s="101"/>
    </row>
    <row r="5" spans="1:8" ht="15.75">
      <c r="A5" s="24" t="s">
        <v>1701</v>
      </c>
      <c r="B5" s="1021"/>
      <c r="C5" s="101"/>
      <c r="D5" s="101"/>
      <c r="E5" s="101"/>
      <c r="F5" s="101"/>
      <c r="G5" s="101"/>
      <c r="H5" s="101"/>
    </row>
    <row r="6" spans="1:8" ht="15">
      <c r="A6" s="1021"/>
      <c r="B6" s="1021"/>
      <c r="C6" s="1021"/>
      <c r="D6" s="1021"/>
      <c r="E6" s="1021"/>
      <c r="F6" s="1021"/>
      <c r="G6" s="1021"/>
      <c r="H6" s="1021"/>
    </row>
    <row r="7" spans="1:8" ht="15">
      <c r="A7" s="1021"/>
      <c r="B7" s="1021"/>
      <c r="C7" s="1021"/>
      <c r="D7" s="1021"/>
      <c r="E7" s="1021"/>
      <c r="F7" s="1021"/>
      <c r="G7" s="1021"/>
      <c r="H7" s="1021"/>
    </row>
    <row r="8" spans="1:8" ht="15.75">
      <c r="A8" s="24" t="s">
        <v>366</v>
      </c>
      <c r="B8" s="1021"/>
      <c r="C8" s="101"/>
      <c r="D8" s="101"/>
      <c r="E8" s="101"/>
      <c r="F8" s="101"/>
      <c r="G8" s="101"/>
      <c r="H8" s="101"/>
    </row>
    <row r="9" spans="1:8" ht="15.75">
      <c r="A9" s="1021"/>
      <c r="B9" s="24"/>
      <c r="C9" s="101"/>
      <c r="D9" s="101"/>
      <c r="E9" s="101"/>
      <c r="F9" s="1022" t="s">
        <v>1618</v>
      </c>
      <c r="G9" s="101"/>
      <c r="H9" s="101"/>
    </row>
    <row r="10" spans="1:8" ht="15.75">
      <c r="A10" s="1021"/>
      <c r="B10" s="103"/>
      <c r="C10" s="101"/>
      <c r="D10" s="101"/>
      <c r="E10" s="101"/>
      <c r="F10" s="1023" t="s">
        <v>1449</v>
      </c>
      <c r="G10" s="1022">
        <v>2008</v>
      </c>
      <c r="H10" s="1024">
        <v>2007</v>
      </c>
    </row>
    <row r="11" spans="1:8" ht="15.75">
      <c r="A11" s="1025"/>
      <c r="B11" s="1026"/>
      <c r="C11" s="1027"/>
      <c r="D11" s="1027"/>
      <c r="E11" s="1027"/>
      <c r="F11" s="1028" t="s">
        <v>1450</v>
      </c>
      <c r="G11" s="1029" t="s">
        <v>1400</v>
      </c>
      <c r="H11" s="1030" t="s">
        <v>1400</v>
      </c>
    </row>
    <row r="12" spans="1:8" ht="15.75">
      <c r="A12" s="1021"/>
      <c r="B12" s="1021"/>
      <c r="C12" s="1021"/>
      <c r="D12" s="1021"/>
      <c r="E12" s="1021"/>
      <c r="F12" s="1021"/>
      <c r="G12" s="1031"/>
      <c r="H12" s="1021"/>
    </row>
    <row r="13" spans="1:8" ht="15.75">
      <c r="A13" s="1021" t="s">
        <v>344</v>
      </c>
      <c r="B13" s="1021"/>
      <c r="C13" s="1021"/>
      <c r="D13" s="1021"/>
      <c r="E13" s="1021"/>
      <c r="F13" s="1021"/>
      <c r="G13" s="1031"/>
      <c r="H13" s="1021"/>
    </row>
    <row r="14" spans="1:8" s="1288" customFormat="1" ht="6" customHeight="1">
      <c r="A14" s="114"/>
      <c r="B14" s="114"/>
      <c r="C14" s="114"/>
      <c r="D14" s="114"/>
      <c r="E14" s="114"/>
      <c r="F14" s="114"/>
      <c r="G14" s="1303"/>
      <c r="H14" s="114"/>
    </row>
    <row r="15" spans="1:8" ht="15.75">
      <c r="A15" s="1032" t="s">
        <v>255</v>
      </c>
      <c r="B15" s="1021"/>
      <c r="C15" s="1021"/>
      <c r="D15" s="1021"/>
      <c r="E15" s="1021"/>
      <c r="F15" s="1021">
        <v>4</v>
      </c>
      <c r="G15" s="1033">
        <v>1307</v>
      </c>
      <c r="H15" s="1034">
        <v>1205</v>
      </c>
    </row>
    <row r="16" spans="1:8" ht="8.25" customHeight="1">
      <c r="A16" s="1032"/>
      <c r="B16" s="1021"/>
      <c r="C16" s="1021"/>
      <c r="D16" s="1021"/>
      <c r="E16" s="1021"/>
      <c r="F16" s="1021"/>
      <c r="G16" s="1033"/>
      <c r="H16" s="1034"/>
    </row>
    <row r="17" spans="1:8" ht="15.75">
      <c r="A17" s="1032" t="s">
        <v>1085</v>
      </c>
      <c r="B17" s="1021"/>
      <c r="C17" s="1021"/>
      <c r="D17" s="1021"/>
      <c r="E17" s="1021"/>
      <c r="F17" s="1021">
        <v>5</v>
      </c>
      <c r="G17" s="1033">
        <v>1625</v>
      </c>
      <c r="H17" s="1034">
        <v>1319</v>
      </c>
    </row>
    <row r="18" spans="1:8" ht="15.75">
      <c r="A18" s="1026"/>
      <c r="B18" s="1026"/>
      <c r="C18" s="1026"/>
      <c r="D18" s="1026"/>
      <c r="E18" s="1026"/>
      <c r="F18" s="1026"/>
      <c r="G18" s="1035"/>
      <c r="H18" s="1036"/>
    </row>
    <row r="19" spans="1:8" ht="15.75">
      <c r="A19" s="1021" t="s">
        <v>367</v>
      </c>
      <c r="B19" s="1021"/>
      <c r="C19" s="1021"/>
      <c r="D19" s="1021"/>
      <c r="E19" s="1021"/>
      <c r="F19" s="1021"/>
      <c r="G19" s="1037">
        <f>SUM(G15:G17)</f>
        <v>2932</v>
      </c>
      <c r="H19" s="1034">
        <f>SUM(H15:H17)</f>
        <v>2524</v>
      </c>
    </row>
    <row r="20" spans="1:8" ht="12" customHeight="1">
      <c r="A20" s="1021"/>
      <c r="B20" s="1021"/>
      <c r="C20" s="1021"/>
      <c r="D20" s="1021"/>
      <c r="E20" s="1021"/>
      <c r="F20" s="1021"/>
      <c r="G20" s="1037"/>
      <c r="H20" s="1034"/>
    </row>
    <row r="21" spans="1:8" ht="15.75">
      <c r="A21" s="1021" t="s">
        <v>368</v>
      </c>
      <c r="B21" s="1021"/>
      <c r="C21" s="1021"/>
      <c r="D21" s="1021"/>
      <c r="E21" s="1021"/>
      <c r="F21" s="1021"/>
      <c r="G21" s="1033">
        <v>-26</v>
      </c>
      <c r="H21" s="1034">
        <v>-15</v>
      </c>
    </row>
    <row r="22" spans="1:8" ht="15.75">
      <c r="A22" s="1021"/>
      <c r="B22" s="1021"/>
      <c r="C22" s="1021"/>
      <c r="D22" s="1021"/>
      <c r="E22" s="1021"/>
      <c r="F22" s="1021"/>
      <c r="G22" s="1037"/>
      <c r="H22" s="1034"/>
    </row>
    <row r="23" spans="1:8" ht="15.75">
      <c r="A23" s="1021" t="s">
        <v>345</v>
      </c>
      <c r="B23" s="1021"/>
      <c r="C23" s="1021"/>
      <c r="D23" s="1021"/>
      <c r="E23" s="1021"/>
      <c r="F23" s="1021"/>
      <c r="G23" s="1033"/>
      <c r="H23" s="1034"/>
    </row>
    <row r="24" spans="1:8" ht="15.75">
      <c r="A24" s="1021" t="s">
        <v>1702</v>
      </c>
      <c r="B24" s="1021"/>
      <c r="C24" s="1021"/>
      <c r="D24" s="1021"/>
      <c r="E24" s="1021"/>
      <c r="F24" s="1021"/>
      <c r="G24" s="1033">
        <v>44</v>
      </c>
      <c r="H24" s="1034">
        <v>4</v>
      </c>
    </row>
    <row r="25" spans="1:8" ht="15.75">
      <c r="A25" s="1021" t="s">
        <v>1479</v>
      </c>
      <c r="B25" s="1021"/>
      <c r="C25" s="1021"/>
      <c r="D25" s="1021"/>
      <c r="E25" s="1021"/>
      <c r="F25" s="1021"/>
      <c r="G25" s="1033">
        <v>52</v>
      </c>
      <c r="H25" s="1034">
        <v>72</v>
      </c>
    </row>
    <row r="26" spans="1:8" ht="15.75">
      <c r="A26" s="1021" t="s">
        <v>1480</v>
      </c>
      <c r="B26" s="1021"/>
      <c r="C26" s="1021"/>
      <c r="D26" s="1021"/>
      <c r="E26" s="1021"/>
      <c r="F26" s="1021"/>
      <c r="G26" s="1033">
        <v>10</v>
      </c>
      <c r="H26" s="1034">
        <v>13</v>
      </c>
    </row>
    <row r="27" spans="1:8" ht="15.75">
      <c r="A27" s="1021" t="s">
        <v>370</v>
      </c>
      <c r="B27" s="1021"/>
      <c r="C27" s="1021"/>
      <c r="D27" s="1021"/>
      <c r="E27" s="1021"/>
      <c r="F27" s="1021"/>
      <c r="G27" s="1033">
        <v>-3</v>
      </c>
      <c r="H27" s="1034">
        <v>-5</v>
      </c>
    </row>
    <row r="28" spans="1:8" ht="15.75">
      <c r="A28" s="1021" t="s">
        <v>369</v>
      </c>
      <c r="B28" s="1021"/>
      <c r="C28" s="1021"/>
      <c r="D28" s="1021"/>
      <c r="E28" s="1021"/>
      <c r="F28" s="1021"/>
      <c r="G28" s="1033">
        <v>286</v>
      </c>
      <c r="H28" s="1034">
        <v>254</v>
      </c>
    </row>
    <row r="29" spans="1:8" ht="15.75">
      <c r="A29" s="1021" t="s">
        <v>371</v>
      </c>
      <c r="B29" s="1021"/>
      <c r="C29" s="1021"/>
      <c r="D29" s="1021"/>
      <c r="E29" s="1021"/>
      <c r="F29" s="1021"/>
      <c r="G29" s="1033"/>
      <c r="H29" s="1034"/>
    </row>
    <row r="30" spans="1:8" ht="15.75">
      <c r="A30" s="1032" t="s">
        <v>147</v>
      </c>
      <c r="B30" s="1021"/>
      <c r="C30" s="1021"/>
      <c r="D30" s="1021"/>
      <c r="E30" s="1021"/>
      <c r="F30" s="1021"/>
      <c r="G30" s="1038">
        <v>47</v>
      </c>
      <c r="H30" s="1039">
        <v>49</v>
      </c>
    </row>
    <row r="31" spans="1:8" ht="15.75">
      <c r="A31" s="1032" t="s">
        <v>1172</v>
      </c>
      <c r="B31" s="1021"/>
      <c r="C31" s="1021"/>
      <c r="D31" s="1021"/>
      <c r="E31" s="1021"/>
      <c r="F31" s="1021"/>
      <c r="G31" s="1040">
        <v>-172</v>
      </c>
      <c r="H31" s="1041">
        <v>-168</v>
      </c>
    </row>
    <row r="32" spans="1:8" ht="15.75">
      <c r="A32" s="1032" t="s">
        <v>1173</v>
      </c>
      <c r="B32" s="1021"/>
      <c r="C32" s="1021"/>
      <c r="D32" s="1021"/>
      <c r="E32" s="1021"/>
      <c r="F32" s="1021"/>
      <c r="G32" s="1040"/>
      <c r="H32" s="1041"/>
    </row>
    <row r="33" spans="1:8" ht="15.75">
      <c r="A33" s="1042" t="s">
        <v>1174</v>
      </c>
      <c r="B33" s="1021"/>
      <c r="C33" s="1021"/>
      <c r="D33" s="1021"/>
      <c r="E33" s="1021"/>
      <c r="F33" s="1021"/>
      <c r="G33" s="1040">
        <v>-130</v>
      </c>
      <c r="H33" s="1041">
        <v>-129</v>
      </c>
    </row>
    <row r="34" spans="1:8" ht="15.75">
      <c r="A34" s="1042" t="s">
        <v>35</v>
      </c>
      <c r="B34" s="1021"/>
      <c r="C34" s="1021"/>
      <c r="D34" s="1021"/>
      <c r="E34" s="114"/>
      <c r="F34" s="1021"/>
      <c r="G34" s="1040">
        <v>-41</v>
      </c>
      <c r="H34" s="1041">
        <v>-38</v>
      </c>
    </row>
    <row r="35" spans="1:8" ht="15.75">
      <c r="A35" s="1032" t="s">
        <v>1388</v>
      </c>
      <c r="B35" s="1021"/>
      <c r="C35" s="1021"/>
      <c r="D35" s="1021"/>
      <c r="E35" s="1021"/>
      <c r="F35" s="1021"/>
      <c r="G35" s="1043">
        <v>-6</v>
      </c>
      <c r="H35" s="1044">
        <v>-11</v>
      </c>
    </row>
    <row r="36" spans="1:8" ht="15.75">
      <c r="A36" s="1021"/>
      <c r="B36" s="1021"/>
      <c r="C36" s="1021"/>
      <c r="D36" s="1021"/>
      <c r="E36" s="1021"/>
      <c r="F36" s="1021"/>
      <c r="G36" s="1033"/>
      <c r="H36" s="1034"/>
    </row>
    <row r="37" spans="1:8" ht="15" customHeight="1">
      <c r="A37" s="1021" t="s">
        <v>1462</v>
      </c>
      <c r="B37" s="1021"/>
      <c r="C37" s="1021"/>
      <c r="D37" s="1021"/>
      <c r="E37" s="1021"/>
      <c r="F37" s="1021"/>
      <c r="G37" s="1033">
        <f>SUM(G30:G35)</f>
        <v>-302</v>
      </c>
      <c r="H37" s="1034">
        <f>SUM(H30:H35)</f>
        <v>-297</v>
      </c>
    </row>
    <row r="38" spans="1:8" ht="12" customHeight="1">
      <c r="A38" s="1026"/>
      <c r="B38" s="1026"/>
      <c r="C38" s="1026"/>
      <c r="D38" s="1026"/>
      <c r="E38" s="1026"/>
      <c r="F38" s="1026"/>
      <c r="G38" s="1035"/>
      <c r="H38" s="1036"/>
    </row>
    <row r="39" spans="1:8" ht="15" customHeight="1">
      <c r="A39" s="1021" t="s">
        <v>1171</v>
      </c>
      <c r="B39" s="1021"/>
      <c r="C39" s="1021"/>
      <c r="D39" s="1021"/>
      <c r="E39" s="1021"/>
      <c r="F39" s="1021"/>
      <c r="G39" s="1033">
        <v>87</v>
      </c>
      <c r="H39" s="1034">
        <v>41</v>
      </c>
    </row>
    <row r="40" spans="1:8" ht="15.75">
      <c r="A40" s="1021" t="s">
        <v>148</v>
      </c>
      <c r="B40" s="1021"/>
      <c r="C40" s="1021"/>
      <c r="D40" s="1021"/>
      <c r="E40" s="1021"/>
      <c r="F40" s="1021"/>
      <c r="G40" s="1033">
        <v>-32</v>
      </c>
      <c r="H40" s="1034">
        <v>-20</v>
      </c>
    </row>
    <row r="41" spans="1:8" ht="15.75">
      <c r="A41" s="1021"/>
      <c r="B41" s="1021"/>
      <c r="C41" s="1021"/>
      <c r="D41" s="1021"/>
      <c r="E41" s="1021"/>
      <c r="F41" s="1021"/>
      <c r="G41" s="1033"/>
      <c r="H41" s="1034"/>
    </row>
    <row r="42" spans="1:8" ht="16.5" thickBot="1">
      <c r="A42" s="1045" t="s">
        <v>641</v>
      </c>
      <c r="B42" s="1045"/>
      <c r="C42" s="1045"/>
      <c r="D42" s="1045"/>
      <c r="E42" s="1045"/>
      <c r="F42" s="1045"/>
      <c r="G42" s="1514">
        <f>SUM(G19:G28)+G37+G40</f>
        <v>2961</v>
      </c>
      <c r="H42" s="1046">
        <f>SUM(H19:H28)+H37+H40</f>
        <v>2530</v>
      </c>
    </row>
    <row r="43" spans="1:8" ht="15.75">
      <c r="A43" s="1021"/>
      <c r="B43" s="1021"/>
      <c r="C43" s="1021"/>
      <c r="D43" s="1021"/>
      <c r="E43" s="1021"/>
      <c r="F43" s="1021"/>
      <c r="G43" s="1031"/>
      <c r="H43" s="1021"/>
    </row>
    <row r="44" spans="1:8" ht="15.75">
      <c r="A44" s="1047" t="s">
        <v>1403</v>
      </c>
      <c r="B44" s="1021"/>
      <c r="C44" s="1021"/>
      <c r="D44" s="1021"/>
      <c r="E44" s="1021"/>
      <c r="F44" s="1021"/>
      <c r="G44" s="1031"/>
      <c r="H44" s="1021"/>
    </row>
    <row r="45" spans="1:8" ht="15.75">
      <c r="A45" s="1021"/>
      <c r="B45" s="1047"/>
      <c r="C45" s="1021"/>
      <c r="D45" s="1021"/>
      <c r="E45" s="1021"/>
      <c r="F45" s="1021"/>
      <c r="G45" s="1031"/>
      <c r="H45" s="1021"/>
    </row>
    <row r="46" spans="1:8" ht="15.75">
      <c r="A46" s="1048" t="s">
        <v>372</v>
      </c>
      <c r="B46" s="2692" t="s">
        <v>360</v>
      </c>
      <c r="C46" s="2692"/>
      <c r="D46" s="2692"/>
      <c r="E46" s="2692"/>
      <c r="F46" s="2692"/>
      <c r="G46" s="2692"/>
      <c r="H46" s="2692"/>
    </row>
    <row r="47" spans="1:8" ht="42" customHeight="1">
      <c r="A47" s="1031"/>
      <c r="B47" s="2692" t="s">
        <v>53</v>
      </c>
      <c r="C47" s="2692"/>
      <c r="D47" s="2692"/>
      <c r="E47" s="2692"/>
      <c r="F47" s="2692"/>
      <c r="G47" s="2692"/>
      <c r="H47" s="2692"/>
    </row>
    <row r="48" spans="1:8" ht="9.75" customHeight="1">
      <c r="A48" s="1031"/>
      <c r="B48" s="49"/>
      <c r="C48" s="49"/>
      <c r="D48" s="49"/>
      <c r="E48" s="49"/>
      <c r="F48" s="49"/>
      <c r="G48" s="49"/>
      <c r="H48" s="49"/>
    </row>
    <row r="49" spans="1:9" ht="15.75">
      <c r="A49" s="1048" t="s">
        <v>1076</v>
      </c>
      <c r="B49" s="1049" t="s">
        <v>373</v>
      </c>
      <c r="C49" s="542"/>
      <c r="D49" s="542"/>
      <c r="E49" s="542"/>
      <c r="F49" s="542"/>
      <c r="G49" s="542"/>
      <c r="H49" s="542"/>
      <c r="I49" s="107"/>
    </row>
    <row r="50" spans="1:9" ht="15.75">
      <c r="A50" s="1031"/>
      <c r="B50" s="54"/>
      <c r="C50" s="54"/>
      <c r="D50" s="54"/>
      <c r="E50" s="54"/>
      <c r="F50" s="54"/>
      <c r="G50" s="1050" t="s">
        <v>1458</v>
      </c>
      <c r="H50" s="1051" t="s">
        <v>820</v>
      </c>
      <c r="I50" s="107"/>
    </row>
    <row r="51" spans="1:9" ht="15.75">
      <c r="A51" s="1031"/>
      <c r="B51" s="65"/>
      <c r="C51" s="65"/>
      <c r="D51" s="65"/>
      <c r="E51" s="65"/>
      <c r="F51" s="65"/>
      <c r="G51" s="320" t="s">
        <v>1400</v>
      </c>
      <c r="H51" s="1052" t="s">
        <v>1400</v>
      </c>
      <c r="I51" s="107"/>
    </row>
    <row r="52" spans="1:9" ht="15.75">
      <c r="A52" s="1031"/>
      <c r="B52" s="53" t="s">
        <v>1117</v>
      </c>
      <c r="C52" s="54"/>
      <c r="D52" s="54"/>
      <c r="E52" s="54"/>
      <c r="F52" s="54"/>
      <c r="G52" s="1033">
        <v>89</v>
      </c>
      <c r="H52" s="1034">
        <v>86</v>
      </c>
      <c r="I52" s="107"/>
    </row>
    <row r="53" spans="1:9" ht="16.5" customHeight="1">
      <c r="A53" s="1031"/>
      <c r="B53" s="2735" t="s">
        <v>1344</v>
      </c>
      <c r="C53" s="2736"/>
      <c r="D53" s="2736"/>
      <c r="E53" s="2736"/>
      <c r="F53" s="2736"/>
      <c r="G53" s="1053">
        <v>-42</v>
      </c>
      <c r="H53" s="1054">
        <v>-37</v>
      </c>
      <c r="I53" s="107"/>
    </row>
    <row r="54" spans="1:9" ht="18" customHeight="1" thickBot="1">
      <c r="A54" s="1031"/>
      <c r="B54" s="1055" t="s">
        <v>1112</v>
      </c>
      <c r="C54" s="1056"/>
      <c r="D54" s="1056"/>
      <c r="E54" s="1056"/>
      <c r="F54" s="1056"/>
      <c r="G54" s="1057">
        <f>SUM(G52:G53)</f>
        <v>47</v>
      </c>
      <c r="H54" s="1058">
        <f>SUM(H52:H53)</f>
        <v>49</v>
      </c>
      <c r="I54" s="107"/>
    </row>
    <row r="55" spans="1:8" ht="5.25" customHeight="1">
      <c r="A55" s="1031"/>
      <c r="B55" s="2717"/>
      <c r="C55" s="2717"/>
      <c r="D55" s="2717"/>
      <c r="E55" s="2717"/>
      <c r="F55" s="2717"/>
      <c r="G55" s="2717"/>
      <c r="H55" s="2717"/>
    </row>
    <row r="56" spans="1:8" ht="60" customHeight="1">
      <c r="A56" s="1031"/>
      <c r="B56" s="2692" t="s">
        <v>755</v>
      </c>
      <c r="C56" s="2692"/>
      <c r="D56" s="2692"/>
      <c r="E56" s="2692"/>
      <c r="F56" s="2692"/>
      <c r="G56" s="2692"/>
      <c r="H56" s="2692"/>
    </row>
    <row r="57" spans="1:8" ht="15" customHeight="1">
      <c r="A57" s="1031"/>
      <c r="B57" s="961"/>
      <c r="C57" s="961"/>
      <c r="D57" s="961"/>
      <c r="E57" s="961"/>
      <c r="F57" s="961"/>
      <c r="G57" s="961"/>
      <c r="H57" s="961"/>
    </row>
    <row r="58" spans="1:8" ht="15.75">
      <c r="A58" s="1048" t="s">
        <v>346</v>
      </c>
      <c r="B58" s="1021" t="s">
        <v>596</v>
      </c>
      <c r="C58" s="1021"/>
      <c r="D58" s="1021"/>
      <c r="E58" s="1021"/>
      <c r="F58" s="1021"/>
      <c r="G58" s="1021"/>
      <c r="H58" s="1021"/>
    </row>
    <row r="59" spans="1:8" ht="15.75">
      <c r="A59" s="1031"/>
      <c r="B59" s="1021"/>
      <c r="C59" s="1021"/>
      <c r="D59" s="1031"/>
      <c r="E59" s="1021"/>
      <c r="F59" s="1021"/>
      <c r="G59" s="1059">
        <v>2008</v>
      </c>
      <c r="H59" s="1060">
        <v>2007</v>
      </c>
    </row>
    <row r="60" spans="1:8" ht="15.75">
      <c r="A60" s="1031"/>
      <c r="B60" s="1061"/>
      <c r="C60" s="1026"/>
      <c r="D60" s="1028"/>
      <c r="E60" s="1026"/>
      <c r="F60" s="1026"/>
      <c r="G60" s="1028" t="s">
        <v>1400</v>
      </c>
      <c r="H60" s="1062" t="s">
        <v>1400</v>
      </c>
    </row>
    <row r="61" spans="1:8" ht="15.75">
      <c r="A61" s="1031"/>
      <c r="B61" s="1021" t="s">
        <v>854</v>
      </c>
      <c r="C61" s="1021"/>
      <c r="D61" s="1060"/>
      <c r="E61" s="1021"/>
      <c r="F61" s="1021"/>
      <c r="G61" s="1063">
        <v>14</v>
      </c>
      <c r="H61" s="1064">
        <v>8</v>
      </c>
    </row>
    <row r="62" spans="1:8" ht="15.75">
      <c r="A62" s="1031"/>
      <c r="B62" s="114" t="s">
        <v>1411</v>
      </c>
      <c r="C62" s="1026"/>
      <c r="D62" s="1062"/>
      <c r="E62" s="1026"/>
      <c r="F62" s="1026"/>
      <c r="G62" s="1065">
        <v>18</v>
      </c>
      <c r="H62" s="1066">
        <v>12</v>
      </c>
    </row>
    <row r="63" spans="1:8" ht="15.75">
      <c r="A63" s="1031"/>
      <c r="B63" s="1847" t="s">
        <v>556</v>
      </c>
      <c r="C63" s="1067"/>
      <c r="D63" s="1068"/>
      <c r="E63" s="1067"/>
      <c r="F63" s="1067"/>
      <c r="G63" s="1069">
        <f>SUM(G61:G62)</f>
        <v>32</v>
      </c>
      <c r="H63" s="1070">
        <f>SUM(H61:H62)</f>
        <v>20</v>
      </c>
    </row>
    <row r="64" spans="1:8" ht="6.75" customHeight="1">
      <c r="A64" s="1031"/>
      <c r="B64" s="1021"/>
      <c r="C64" s="114"/>
      <c r="D64" s="1021"/>
      <c r="E64" s="1021"/>
      <c r="F64" s="1021"/>
      <c r="G64" s="1021"/>
      <c r="H64" s="1021"/>
    </row>
    <row r="65" spans="1:8" ht="37.5" customHeight="1">
      <c r="A65" s="1031"/>
      <c r="B65" s="2692" t="s">
        <v>614</v>
      </c>
      <c r="C65" s="2692"/>
      <c r="D65" s="2692"/>
      <c r="E65" s="2692"/>
      <c r="F65" s="2692"/>
      <c r="G65" s="2692"/>
      <c r="H65" s="2692"/>
    </row>
    <row r="66" spans="1:8" ht="15">
      <c r="A66" s="1021"/>
      <c r="B66" s="1021"/>
      <c r="C66" s="1021"/>
      <c r="D66" s="1021"/>
      <c r="E66" s="1021"/>
      <c r="F66" s="1021"/>
      <c r="G66" s="1021"/>
      <c r="H66" s="1021"/>
    </row>
    <row r="67" spans="1:8" ht="15" customHeight="1">
      <c r="A67" s="1048" t="s">
        <v>361</v>
      </c>
      <c r="B67" s="49" t="s">
        <v>1343</v>
      </c>
      <c r="C67" s="49"/>
      <c r="D67" s="49"/>
      <c r="E67" s="49"/>
      <c r="F67" s="49"/>
      <c r="G67" s="49"/>
      <c r="H67" s="49"/>
    </row>
    <row r="68" spans="1:8" ht="8.25" customHeight="1">
      <c r="A68" s="1048"/>
      <c r="B68" s="49"/>
      <c r="C68" s="49"/>
      <c r="D68" s="49"/>
      <c r="E68" s="49"/>
      <c r="F68" s="49"/>
      <c r="G68" s="49"/>
      <c r="H68" s="49"/>
    </row>
    <row r="69" spans="1:8" ht="45.75" customHeight="1">
      <c r="A69" s="1031"/>
      <c r="B69" s="2734" t="s">
        <v>149</v>
      </c>
      <c r="C69" s="2692"/>
      <c r="D69" s="2692"/>
      <c r="E69" s="2692"/>
      <c r="F69" s="2692"/>
      <c r="G69" s="2692"/>
      <c r="H69" s="2692"/>
    </row>
    <row r="70" spans="1:8" ht="15">
      <c r="A70" s="1021"/>
      <c r="B70" s="1021"/>
      <c r="C70" s="1021"/>
      <c r="D70" s="1021"/>
      <c r="E70" s="1021"/>
      <c r="F70" s="1021"/>
      <c r="G70" s="1021"/>
      <c r="H70" s="1021"/>
    </row>
    <row r="79" ht="14.25">
      <c r="C79" t="s">
        <v>272</v>
      </c>
    </row>
  </sheetData>
  <sheetProtection/>
  <mergeCells count="8">
    <mergeCell ref="B69:H69"/>
    <mergeCell ref="B53:F53"/>
    <mergeCell ref="G1:H1"/>
    <mergeCell ref="B55:H55"/>
    <mergeCell ref="B65:H65"/>
    <mergeCell ref="B56:H56"/>
    <mergeCell ref="B46:H46"/>
    <mergeCell ref="B47:H47"/>
  </mergeCells>
  <printOptions/>
  <pageMargins left="0.5905511811023623" right="0.5905511811023623" top="0.5905511811023623" bottom="0.5905511811023623" header="0.5905511811023623" footer="0.5905511811023623"/>
  <pageSetup fitToHeight="1" fitToWidth="1" horizontalDpi="600" verticalDpi="600" orientation="portrait" paperSize="9" scale="59" r:id="rId1"/>
  <headerFooter alignWithMargins="0">
    <oddFooter>&amp;R&amp;P</oddFooter>
  </headerFooter>
</worksheet>
</file>

<file path=xl/worksheets/sheet50.xml><?xml version="1.0" encoding="utf-8"?>
<worksheet xmlns="http://schemas.openxmlformats.org/spreadsheetml/2006/main" xmlns:r="http://schemas.openxmlformats.org/officeDocument/2006/relationships">
  <dimension ref="A1:Y101"/>
  <sheetViews>
    <sheetView tabSelected="1" zoomScale="75" zoomScaleNormal="75" zoomScaleSheetLayoutView="85" zoomScalePageLayoutView="0" workbookViewId="0" topLeftCell="A19">
      <selection activeCell="A84" sqref="A84"/>
    </sheetView>
  </sheetViews>
  <sheetFormatPr defaultColWidth="8.75390625" defaultRowHeight="14.25"/>
  <cols>
    <col min="1" max="1" width="1.4921875" style="376" customWidth="1"/>
    <col min="2" max="2" width="2.00390625" style="376" customWidth="1"/>
    <col min="3" max="3" width="21.25390625" style="376" customWidth="1"/>
    <col min="4" max="4" width="6.875" style="376" customWidth="1"/>
    <col min="5" max="5" width="1.25" style="376" customWidth="1"/>
    <col min="6" max="6" width="7.25390625" style="376" customWidth="1"/>
    <col min="7" max="8" width="1.75390625" style="376" customWidth="1"/>
    <col min="9" max="9" width="3.625" style="376" customWidth="1"/>
    <col min="10" max="10" width="8.00390625" style="376" customWidth="1"/>
    <col min="11" max="11" width="7.25390625" style="376" customWidth="1"/>
    <col min="12" max="12" width="4.125" style="376" customWidth="1"/>
    <col min="13" max="13" width="3.25390625" style="376" customWidth="1"/>
    <col min="14" max="14" width="7.25390625" style="376" customWidth="1"/>
    <col min="15" max="15" width="8.125" style="376" customWidth="1"/>
    <col min="16" max="16" width="5.375" style="376" customWidth="1"/>
    <col min="17" max="17" width="1.75390625" style="376" customWidth="1"/>
    <col min="18" max="18" width="8.25390625" style="376" customWidth="1"/>
    <col min="19" max="19" width="1.75390625" style="376" customWidth="1"/>
    <col min="20" max="20" width="8.125" style="376" customWidth="1"/>
    <col min="21" max="21" width="2.75390625" style="376" customWidth="1"/>
    <col min="22" max="22" width="1.75390625" style="376" customWidth="1"/>
    <col min="23" max="23" width="2.75390625" style="376" customWidth="1"/>
    <col min="24" max="24" width="7.875" style="376" customWidth="1"/>
    <col min="25" max="25" width="1.75390625" style="376" customWidth="1"/>
    <col min="26" max="16384" width="8.75390625" style="376" customWidth="1"/>
  </cols>
  <sheetData>
    <row r="1" spans="1:25" s="503" customFormat="1" ht="13.5" customHeight="1">
      <c r="A1" s="2052" t="s">
        <v>1571</v>
      </c>
      <c r="C1" s="1994"/>
      <c r="D1" s="1994"/>
      <c r="E1" s="1994"/>
      <c r="F1" s="1994"/>
      <c r="G1" s="1994"/>
      <c r="H1" s="1994"/>
      <c r="I1" s="1994"/>
      <c r="J1" s="1994"/>
      <c r="K1" s="1994"/>
      <c r="L1" s="1994"/>
      <c r="M1" s="1994"/>
      <c r="N1" s="1994"/>
      <c r="O1" s="1994"/>
      <c r="P1" s="1994"/>
      <c r="Q1" s="1994"/>
      <c r="R1" s="1994"/>
      <c r="S1" s="1994"/>
      <c r="T1" s="1994"/>
      <c r="U1" s="1994"/>
      <c r="V1" s="1994"/>
      <c r="W1" s="1994"/>
      <c r="X1" s="1994"/>
      <c r="Y1" s="1995" t="s">
        <v>910</v>
      </c>
    </row>
    <row r="2" spans="2:25" s="503" customFormat="1" ht="15.75" customHeight="1">
      <c r="B2" s="3273" t="s">
        <v>1426</v>
      </c>
      <c r="C2" s="3157"/>
      <c r="D2" s="3157"/>
      <c r="E2" s="3157"/>
      <c r="F2" s="3157"/>
      <c r="G2" s="3157"/>
      <c r="H2" s="3157"/>
      <c r="I2" s="3157"/>
      <c r="J2" s="3157"/>
      <c r="K2" s="3157"/>
      <c r="L2" s="3157"/>
      <c r="M2" s="3157"/>
      <c r="N2" s="3157"/>
      <c r="O2" s="3157"/>
      <c r="P2" s="3157"/>
      <c r="Q2" s="3157"/>
      <c r="R2" s="3157"/>
      <c r="S2" s="3157"/>
      <c r="T2" s="3157"/>
      <c r="U2" s="3157"/>
      <c r="V2" s="3157"/>
      <c r="W2" s="3157"/>
      <c r="X2" s="3157"/>
      <c r="Y2" s="3158"/>
    </row>
    <row r="3" spans="2:25" s="503" customFormat="1" ht="12.75" customHeight="1">
      <c r="B3" s="3235" t="s">
        <v>730</v>
      </c>
      <c r="C3" s="3170"/>
      <c r="D3" s="3170"/>
      <c r="E3" s="3170"/>
      <c r="F3" s="3170"/>
      <c r="G3" s="3170"/>
      <c r="H3" s="3170"/>
      <c r="I3" s="3170"/>
      <c r="J3" s="3170"/>
      <c r="K3" s="3170"/>
      <c r="L3" s="3170"/>
      <c r="M3" s="3170"/>
      <c r="N3" s="3170"/>
      <c r="O3" s="3170"/>
      <c r="P3" s="3170"/>
      <c r="Q3" s="3170"/>
      <c r="R3" s="3170"/>
      <c r="S3" s="3170"/>
      <c r="T3" s="3170"/>
      <c r="U3" s="3170"/>
      <c r="V3" s="3170"/>
      <c r="W3" s="3170"/>
      <c r="X3" s="3170"/>
      <c r="Y3" s="3170"/>
    </row>
    <row r="4" spans="2:25" ht="12.75" customHeight="1">
      <c r="B4" s="1657"/>
      <c r="C4" s="3163"/>
      <c r="D4" s="3153"/>
      <c r="E4" s="3153"/>
      <c r="F4" s="1658"/>
      <c r="G4" s="3232" t="s">
        <v>721</v>
      </c>
      <c r="H4" s="3153"/>
      <c r="I4" s="3153"/>
      <c r="J4" s="1658"/>
      <c r="K4" s="1658"/>
      <c r="L4" s="3232" t="s">
        <v>722</v>
      </c>
      <c r="M4" s="3153"/>
      <c r="N4" s="1658"/>
      <c r="O4" s="1658"/>
      <c r="P4" s="3232" t="s">
        <v>556</v>
      </c>
      <c r="Q4" s="3153"/>
      <c r="R4" s="1658"/>
      <c r="S4" s="1675"/>
      <c r="T4" s="3164" t="s">
        <v>710</v>
      </c>
      <c r="U4" s="3153"/>
      <c r="V4" s="3153"/>
      <c r="W4" s="3153"/>
      <c r="X4" s="3153"/>
      <c r="Y4" s="3154"/>
    </row>
    <row r="5" spans="2:25" ht="12.75" customHeight="1">
      <c r="B5" s="1661"/>
      <c r="C5" s="3175"/>
      <c r="D5" s="3170"/>
      <c r="E5" s="3170"/>
      <c r="F5" s="1646" t="s">
        <v>1428</v>
      </c>
      <c r="G5" s="3226" t="s">
        <v>706</v>
      </c>
      <c r="H5" s="3161"/>
      <c r="I5" s="3161"/>
      <c r="J5" s="1646" t="s">
        <v>727</v>
      </c>
      <c r="K5" s="1646" t="s">
        <v>1428</v>
      </c>
      <c r="L5" s="3226" t="s">
        <v>706</v>
      </c>
      <c r="M5" s="3161"/>
      <c r="N5" s="1646" t="s">
        <v>727</v>
      </c>
      <c r="O5" s="1646" t="s">
        <v>1428</v>
      </c>
      <c r="P5" s="3226" t="s">
        <v>706</v>
      </c>
      <c r="Q5" s="3161"/>
      <c r="R5" s="1646" t="s">
        <v>727</v>
      </c>
      <c r="S5" s="1711"/>
      <c r="T5" s="1667" t="s">
        <v>1428</v>
      </c>
      <c r="U5" s="3226" t="s">
        <v>706</v>
      </c>
      <c r="V5" s="3161"/>
      <c r="W5" s="3161"/>
      <c r="X5" s="1646" t="s">
        <v>727</v>
      </c>
      <c r="Y5" s="1663"/>
    </row>
    <row r="6" spans="2:25" ht="12.75" customHeight="1">
      <c r="B6" s="1664"/>
      <c r="C6" s="3270"/>
      <c r="D6" s="3234"/>
      <c r="E6" s="3234"/>
      <c r="F6" s="1647" t="s">
        <v>1400</v>
      </c>
      <c r="G6" s="3169" t="s">
        <v>1400</v>
      </c>
      <c r="H6" s="3170"/>
      <c r="I6" s="3170"/>
      <c r="J6" s="1647"/>
      <c r="K6" s="1647" t="s">
        <v>1400</v>
      </c>
      <c r="L6" s="3169" t="s">
        <v>1400</v>
      </c>
      <c r="M6" s="3170"/>
      <c r="N6" s="1647"/>
      <c r="O6" s="1647" t="s">
        <v>1400</v>
      </c>
      <c r="P6" s="3169" t="s">
        <v>1400</v>
      </c>
      <c r="Q6" s="3170"/>
      <c r="R6" s="1647"/>
      <c r="S6" s="1688"/>
      <c r="T6" s="1669" t="s">
        <v>1400</v>
      </c>
      <c r="U6" s="3233" t="s">
        <v>1400</v>
      </c>
      <c r="V6" s="3234"/>
      <c r="W6" s="3234"/>
      <c r="X6" s="1665"/>
      <c r="Y6" s="1666"/>
    </row>
    <row r="7" spans="2:25" ht="12.75" customHeight="1">
      <c r="B7" s="1657"/>
      <c r="C7" s="3163" t="s">
        <v>661</v>
      </c>
      <c r="D7" s="3153"/>
      <c r="E7" s="3153"/>
      <c r="F7" s="1659"/>
      <c r="G7" s="3232"/>
      <c r="H7" s="3153"/>
      <c r="I7" s="3153"/>
      <c r="J7" s="1659"/>
      <c r="K7" s="1659"/>
      <c r="L7" s="3232"/>
      <c r="M7" s="3153"/>
      <c r="N7" s="1659"/>
      <c r="O7" s="1659"/>
      <c r="P7" s="3232"/>
      <c r="Q7" s="3153"/>
      <c r="R7" s="1659"/>
      <c r="S7" s="1680"/>
      <c r="T7" s="1997"/>
      <c r="U7" s="3232"/>
      <c r="V7" s="3153"/>
      <c r="W7" s="3153"/>
      <c r="X7" s="1659"/>
      <c r="Y7" s="1680"/>
    </row>
    <row r="8" spans="2:25" ht="12.75" customHeight="1">
      <c r="B8" s="1661"/>
      <c r="C8" s="3175" t="s">
        <v>644</v>
      </c>
      <c r="D8" s="3170"/>
      <c r="E8" s="3170"/>
      <c r="F8" s="1643"/>
      <c r="G8" s="3235"/>
      <c r="H8" s="3170"/>
      <c r="I8" s="3170"/>
      <c r="J8" s="1643"/>
      <c r="K8" s="1643"/>
      <c r="L8" s="3235"/>
      <c r="M8" s="3170"/>
      <c r="N8" s="1643"/>
      <c r="O8" s="1643"/>
      <c r="P8" s="3235"/>
      <c r="Q8" s="3170"/>
      <c r="R8" s="1643"/>
      <c r="S8" s="1663"/>
      <c r="T8" s="1686"/>
      <c r="U8" s="3235"/>
      <c r="V8" s="3170"/>
      <c r="W8" s="3170"/>
      <c r="X8" s="1643"/>
      <c r="Y8" s="1663"/>
    </row>
    <row r="9" spans="2:25" ht="12.75" customHeight="1">
      <c r="B9" s="1681"/>
      <c r="C9" s="3213" t="s">
        <v>698</v>
      </c>
      <c r="D9" s="3177"/>
      <c r="E9" s="3177"/>
      <c r="F9" s="1648">
        <v>471</v>
      </c>
      <c r="G9" s="3176">
        <v>369</v>
      </c>
      <c r="H9" s="3177"/>
      <c r="I9" s="3177"/>
      <c r="J9" s="1654">
        <v>27.64227642276423</v>
      </c>
      <c r="K9" s="1648">
        <v>0</v>
      </c>
      <c r="L9" s="3176">
        <v>0</v>
      </c>
      <c r="M9" s="3177"/>
      <c r="N9" s="1654" t="s">
        <v>304</v>
      </c>
      <c r="O9" s="1648">
        <v>471</v>
      </c>
      <c r="P9" s="3176">
        <v>369</v>
      </c>
      <c r="Q9" s="3177"/>
      <c r="R9" s="1654">
        <v>27.64227642276423</v>
      </c>
      <c r="S9" s="1682"/>
      <c r="T9" s="1747">
        <v>471</v>
      </c>
      <c r="U9" s="3176">
        <v>369</v>
      </c>
      <c r="V9" s="3177"/>
      <c r="W9" s="3177"/>
      <c r="X9" s="1654">
        <v>27.64227642276423</v>
      </c>
      <c r="Y9" s="1682"/>
    </row>
    <row r="10" spans="2:25" ht="12.75" customHeight="1">
      <c r="B10" s="1681"/>
      <c r="C10" s="3213" t="s">
        <v>645</v>
      </c>
      <c r="D10" s="3177"/>
      <c r="E10" s="3177"/>
      <c r="F10" s="1648">
        <v>153</v>
      </c>
      <c r="G10" s="3176">
        <v>184</v>
      </c>
      <c r="H10" s="3177"/>
      <c r="I10" s="3177"/>
      <c r="J10" s="1654">
        <v>-16.847826086956523</v>
      </c>
      <c r="K10" s="1648">
        <v>0</v>
      </c>
      <c r="L10" s="3176">
        <v>0</v>
      </c>
      <c r="M10" s="3177"/>
      <c r="N10" s="1654" t="s">
        <v>304</v>
      </c>
      <c r="O10" s="1648">
        <v>153</v>
      </c>
      <c r="P10" s="3176">
        <v>184</v>
      </c>
      <c r="Q10" s="3177"/>
      <c r="R10" s="1654">
        <v>-16.847826086956523</v>
      </c>
      <c r="S10" s="1682"/>
      <c r="T10" s="1747">
        <v>153</v>
      </c>
      <c r="U10" s="3176">
        <v>184</v>
      </c>
      <c r="V10" s="3177"/>
      <c r="W10" s="3177"/>
      <c r="X10" s="1654">
        <v>-16.847826086956523</v>
      </c>
      <c r="Y10" s="1682"/>
    </row>
    <row r="11" spans="2:25" ht="12.75" customHeight="1">
      <c r="B11" s="1681"/>
      <c r="C11" s="3213" t="s">
        <v>646</v>
      </c>
      <c r="D11" s="3177"/>
      <c r="E11" s="3177"/>
      <c r="F11" s="1696">
        <v>96</v>
      </c>
      <c r="G11" s="3179">
        <v>126</v>
      </c>
      <c r="H11" s="3180"/>
      <c r="I11" s="3180"/>
      <c r="J11" s="1698">
        <v>-23.809523809523807</v>
      </c>
      <c r="K11" s="1696">
        <v>0</v>
      </c>
      <c r="L11" s="3179">
        <v>0</v>
      </c>
      <c r="M11" s="3180"/>
      <c r="N11" s="1698" t="s">
        <v>304</v>
      </c>
      <c r="O11" s="1696">
        <v>96</v>
      </c>
      <c r="P11" s="3179">
        <v>126</v>
      </c>
      <c r="Q11" s="3180"/>
      <c r="R11" s="1698">
        <v>-23.809523809523807</v>
      </c>
      <c r="S11" s="1699"/>
      <c r="T11" s="1748">
        <v>96</v>
      </c>
      <c r="U11" s="3179">
        <v>126</v>
      </c>
      <c r="V11" s="3180"/>
      <c r="W11" s="3180"/>
      <c r="X11" s="1698">
        <v>-23.809523809523807</v>
      </c>
      <c r="Y11" s="1699"/>
    </row>
    <row r="12" spans="2:25" ht="12.75" customHeight="1">
      <c r="B12" s="1661"/>
      <c r="C12" s="3175" t="s">
        <v>647</v>
      </c>
      <c r="D12" s="3170"/>
      <c r="E12" s="3170"/>
      <c r="F12" s="1652">
        <v>720</v>
      </c>
      <c r="G12" s="3236">
        <v>679</v>
      </c>
      <c r="H12" s="3168"/>
      <c r="I12" s="3168"/>
      <c r="J12" s="1650">
        <v>6.0382916053019144</v>
      </c>
      <c r="K12" s="1652">
        <v>0</v>
      </c>
      <c r="L12" s="3237">
        <v>0</v>
      </c>
      <c r="M12" s="3170"/>
      <c r="N12" s="1650" t="s">
        <v>304</v>
      </c>
      <c r="O12" s="1652">
        <v>720</v>
      </c>
      <c r="P12" s="3236">
        <v>679</v>
      </c>
      <c r="Q12" s="3168"/>
      <c r="R12" s="1650">
        <v>6.0382916053019144</v>
      </c>
      <c r="S12" s="1689"/>
      <c r="T12" s="1789">
        <v>720</v>
      </c>
      <c r="U12" s="3236">
        <v>679</v>
      </c>
      <c r="V12" s="3168"/>
      <c r="W12" s="3168"/>
      <c r="X12" s="1650">
        <v>6.0382916053019144</v>
      </c>
      <c r="Y12" s="1689"/>
    </row>
    <row r="13" spans="2:25" ht="12.75" customHeight="1">
      <c r="B13" s="1661"/>
      <c r="C13" s="3175"/>
      <c r="D13" s="3170"/>
      <c r="E13" s="3170"/>
      <c r="F13" s="1643"/>
      <c r="G13" s="3235"/>
      <c r="H13" s="3170"/>
      <c r="I13" s="3170"/>
      <c r="J13" s="1643"/>
      <c r="K13" s="1643"/>
      <c r="L13" s="3235"/>
      <c r="M13" s="3170"/>
      <c r="N13" s="1643"/>
      <c r="O13" s="1643"/>
      <c r="P13" s="3235"/>
      <c r="Q13" s="3170"/>
      <c r="R13" s="1643"/>
      <c r="S13" s="1663"/>
      <c r="T13" s="1686"/>
      <c r="U13" s="3235"/>
      <c r="V13" s="3170"/>
      <c r="W13" s="3170"/>
      <c r="X13" s="1643"/>
      <c r="Y13" s="1663"/>
    </row>
    <row r="14" spans="2:25" ht="12.75" customHeight="1">
      <c r="B14" s="1681"/>
      <c r="C14" s="3213" t="s">
        <v>331</v>
      </c>
      <c r="D14" s="3177"/>
      <c r="E14" s="3177"/>
      <c r="F14" s="1648">
        <v>21</v>
      </c>
      <c r="G14" s="3176">
        <v>14</v>
      </c>
      <c r="H14" s="3177"/>
      <c r="I14" s="3177"/>
      <c r="J14" s="1654">
        <v>50</v>
      </c>
      <c r="K14" s="1648">
        <v>0</v>
      </c>
      <c r="L14" s="3176">
        <v>0</v>
      </c>
      <c r="M14" s="3177"/>
      <c r="N14" s="1654" t="s">
        <v>304</v>
      </c>
      <c r="O14" s="1648">
        <v>21</v>
      </c>
      <c r="P14" s="3176">
        <v>14</v>
      </c>
      <c r="Q14" s="3177"/>
      <c r="R14" s="1654">
        <v>50</v>
      </c>
      <c r="S14" s="1682"/>
      <c r="T14" s="1747">
        <v>21</v>
      </c>
      <c r="U14" s="3176">
        <v>14</v>
      </c>
      <c r="V14" s="3177"/>
      <c r="W14" s="3177"/>
      <c r="X14" s="1654">
        <v>50</v>
      </c>
      <c r="Y14" s="1682"/>
    </row>
    <row r="15" spans="2:25" ht="12.75" customHeight="1">
      <c r="B15" s="1681"/>
      <c r="C15" s="3213" t="s">
        <v>648</v>
      </c>
      <c r="D15" s="3177"/>
      <c r="E15" s="3177"/>
      <c r="F15" s="1648">
        <v>54</v>
      </c>
      <c r="G15" s="3176">
        <v>48</v>
      </c>
      <c r="H15" s="3177"/>
      <c r="I15" s="3177"/>
      <c r="J15" s="1654">
        <v>12.5</v>
      </c>
      <c r="K15" s="1648">
        <v>0</v>
      </c>
      <c r="L15" s="3176">
        <v>0</v>
      </c>
      <c r="M15" s="3177"/>
      <c r="N15" s="1654" t="s">
        <v>304</v>
      </c>
      <c r="O15" s="1648">
        <v>54</v>
      </c>
      <c r="P15" s="3176">
        <v>48</v>
      </c>
      <c r="Q15" s="3177"/>
      <c r="R15" s="1654">
        <v>12.5</v>
      </c>
      <c r="S15" s="1682"/>
      <c r="T15" s="1747">
        <v>54</v>
      </c>
      <c r="U15" s="3176">
        <v>48</v>
      </c>
      <c r="V15" s="3177"/>
      <c r="W15" s="3177"/>
      <c r="X15" s="1654">
        <v>12.5</v>
      </c>
      <c r="Y15" s="1682"/>
    </row>
    <row r="16" spans="2:25" ht="12.75" customHeight="1">
      <c r="B16" s="1681"/>
      <c r="C16" s="3213" t="s">
        <v>830</v>
      </c>
      <c r="D16" s="3177"/>
      <c r="E16" s="3177"/>
      <c r="F16" s="1648">
        <v>63</v>
      </c>
      <c r="G16" s="3176">
        <v>11</v>
      </c>
      <c r="H16" s="3177"/>
      <c r="I16" s="3177"/>
      <c r="J16" s="1654">
        <v>472.72727272727275</v>
      </c>
      <c r="K16" s="1648">
        <v>1</v>
      </c>
      <c r="L16" s="3176">
        <v>0</v>
      </c>
      <c r="M16" s="3177"/>
      <c r="N16" s="1654" t="s">
        <v>304</v>
      </c>
      <c r="O16" s="1648">
        <v>64</v>
      </c>
      <c r="P16" s="3176">
        <v>11</v>
      </c>
      <c r="Q16" s="3177"/>
      <c r="R16" s="1654">
        <v>481.8181818181818</v>
      </c>
      <c r="S16" s="1682"/>
      <c r="T16" s="1747">
        <v>67</v>
      </c>
      <c r="U16" s="3176">
        <v>13</v>
      </c>
      <c r="V16" s="3177"/>
      <c r="W16" s="3177"/>
      <c r="X16" s="1654">
        <v>415.3846153846154</v>
      </c>
      <c r="Y16" s="1682"/>
    </row>
    <row r="17" spans="2:25" ht="12.75" customHeight="1">
      <c r="B17" s="1681"/>
      <c r="C17" s="3213" t="s">
        <v>1354</v>
      </c>
      <c r="D17" s="3177"/>
      <c r="E17" s="3177"/>
      <c r="F17" s="1648">
        <v>67</v>
      </c>
      <c r="G17" s="3176">
        <v>162</v>
      </c>
      <c r="H17" s="3177"/>
      <c r="I17" s="3177"/>
      <c r="J17" s="1654">
        <v>-58.64197530864198</v>
      </c>
      <c r="K17" s="1648">
        <v>24</v>
      </c>
      <c r="L17" s="3176">
        <v>26</v>
      </c>
      <c r="M17" s="3177"/>
      <c r="N17" s="1654">
        <v>-7.6923076923076925</v>
      </c>
      <c r="O17" s="1648">
        <v>91</v>
      </c>
      <c r="P17" s="3176">
        <v>188</v>
      </c>
      <c r="Q17" s="3177"/>
      <c r="R17" s="1654">
        <v>-51.59574468085106</v>
      </c>
      <c r="S17" s="1682"/>
      <c r="T17" s="1747">
        <v>190</v>
      </c>
      <c r="U17" s="3176">
        <v>354</v>
      </c>
      <c r="V17" s="3177"/>
      <c r="W17" s="3177"/>
      <c r="X17" s="1654">
        <v>-46.32768361581921</v>
      </c>
      <c r="Y17" s="1682"/>
    </row>
    <row r="18" spans="2:25" ht="12.75" customHeight="1">
      <c r="B18" s="1681"/>
      <c r="C18" s="3213" t="s">
        <v>699</v>
      </c>
      <c r="D18" s="3177"/>
      <c r="E18" s="3177"/>
      <c r="F18" s="1648">
        <v>21</v>
      </c>
      <c r="G18" s="3176">
        <v>43</v>
      </c>
      <c r="H18" s="3177"/>
      <c r="I18" s="3177"/>
      <c r="J18" s="1654">
        <v>-51.162790697674424</v>
      </c>
      <c r="K18" s="1648">
        <v>0</v>
      </c>
      <c r="L18" s="3176">
        <v>0</v>
      </c>
      <c r="M18" s="3177"/>
      <c r="N18" s="1654" t="s">
        <v>304</v>
      </c>
      <c r="O18" s="1648">
        <v>21</v>
      </c>
      <c r="P18" s="3176">
        <v>43</v>
      </c>
      <c r="Q18" s="3177"/>
      <c r="R18" s="1654">
        <v>-51.162790697674424</v>
      </c>
      <c r="S18" s="1682"/>
      <c r="T18" s="1747">
        <v>21</v>
      </c>
      <c r="U18" s="3176">
        <v>43</v>
      </c>
      <c r="V18" s="3177"/>
      <c r="W18" s="3177"/>
      <c r="X18" s="1654">
        <v>-51.162790697674424</v>
      </c>
      <c r="Y18" s="1682"/>
    </row>
    <row r="19" spans="2:25" ht="12.75" customHeight="1">
      <c r="B19" s="1681"/>
      <c r="C19" s="3213" t="s">
        <v>700</v>
      </c>
      <c r="D19" s="3177"/>
      <c r="E19" s="3177"/>
      <c r="F19" s="1648">
        <v>218</v>
      </c>
      <c r="G19" s="3176">
        <v>114</v>
      </c>
      <c r="H19" s="3177"/>
      <c r="I19" s="3177"/>
      <c r="J19" s="1654">
        <v>91.22807017543859</v>
      </c>
      <c r="K19" s="1648">
        <v>0</v>
      </c>
      <c r="L19" s="3176">
        <v>0</v>
      </c>
      <c r="M19" s="3177"/>
      <c r="N19" s="1654" t="s">
        <v>304</v>
      </c>
      <c r="O19" s="1648">
        <v>218</v>
      </c>
      <c r="P19" s="3176">
        <v>114</v>
      </c>
      <c r="Q19" s="3177"/>
      <c r="R19" s="1654">
        <v>91.22807017543859</v>
      </c>
      <c r="S19" s="1682"/>
      <c r="T19" s="1747">
        <v>218</v>
      </c>
      <c r="U19" s="3176">
        <v>114</v>
      </c>
      <c r="V19" s="3177"/>
      <c r="W19" s="3177"/>
      <c r="X19" s="1654">
        <v>91.22807017543859</v>
      </c>
      <c r="Y19" s="1682"/>
    </row>
    <row r="20" spans="2:25" ht="12.75" customHeight="1">
      <c r="B20" s="1681"/>
      <c r="C20" s="3213" t="s">
        <v>649</v>
      </c>
      <c r="D20" s="3177"/>
      <c r="E20" s="3177"/>
      <c r="F20" s="1648">
        <v>0</v>
      </c>
      <c r="G20" s="3176">
        <v>0</v>
      </c>
      <c r="H20" s="3177"/>
      <c r="I20" s="3177"/>
      <c r="J20" s="1654" t="s">
        <v>304</v>
      </c>
      <c r="K20" s="1648">
        <v>2</v>
      </c>
      <c r="L20" s="3176">
        <v>2</v>
      </c>
      <c r="M20" s="3177"/>
      <c r="N20" s="1654">
        <v>0</v>
      </c>
      <c r="O20" s="1648">
        <v>2</v>
      </c>
      <c r="P20" s="3176">
        <v>2</v>
      </c>
      <c r="Q20" s="3177"/>
      <c r="R20" s="1654">
        <v>0</v>
      </c>
      <c r="S20" s="1682"/>
      <c r="T20" s="1747">
        <v>12</v>
      </c>
      <c r="U20" s="3176">
        <v>6</v>
      </c>
      <c r="V20" s="3177"/>
      <c r="W20" s="3177"/>
      <c r="X20" s="1654">
        <v>100</v>
      </c>
      <c r="Y20" s="1682"/>
    </row>
    <row r="21" spans="2:25" ht="12.75" customHeight="1">
      <c r="B21" s="1681"/>
      <c r="C21" s="3213" t="s">
        <v>650</v>
      </c>
      <c r="D21" s="3177"/>
      <c r="E21" s="3177"/>
      <c r="F21" s="1648">
        <v>104</v>
      </c>
      <c r="G21" s="3176">
        <v>129</v>
      </c>
      <c r="H21" s="3177"/>
      <c r="I21" s="3177"/>
      <c r="J21" s="1654">
        <v>-19.379844961240313</v>
      </c>
      <c r="K21" s="1648">
        <v>1</v>
      </c>
      <c r="L21" s="3176">
        <v>1</v>
      </c>
      <c r="M21" s="3177"/>
      <c r="N21" s="1654">
        <v>0</v>
      </c>
      <c r="O21" s="1648">
        <v>105</v>
      </c>
      <c r="P21" s="3176">
        <v>130</v>
      </c>
      <c r="Q21" s="3177"/>
      <c r="R21" s="1654">
        <v>-19.230769230769234</v>
      </c>
      <c r="S21" s="1682"/>
      <c r="T21" s="1747">
        <v>110</v>
      </c>
      <c r="U21" s="3176">
        <v>135</v>
      </c>
      <c r="V21" s="3177"/>
      <c r="W21" s="3177"/>
      <c r="X21" s="1654">
        <v>-18.51851851851852</v>
      </c>
      <c r="Y21" s="1682"/>
    </row>
    <row r="22" spans="2:25" ht="12.75" customHeight="1">
      <c r="B22" s="1681"/>
      <c r="C22" s="3213" t="s">
        <v>332</v>
      </c>
      <c r="D22" s="3177"/>
      <c r="E22" s="3177"/>
      <c r="F22" s="1648">
        <v>0</v>
      </c>
      <c r="G22" s="3176">
        <v>0</v>
      </c>
      <c r="H22" s="3177"/>
      <c r="I22" s="3177"/>
      <c r="J22" s="1654" t="s">
        <v>304</v>
      </c>
      <c r="K22" s="1648">
        <v>2</v>
      </c>
      <c r="L22" s="3176">
        <v>3</v>
      </c>
      <c r="M22" s="3177"/>
      <c r="N22" s="1654">
        <v>-33.33333333333333</v>
      </c>
      <c r="O22" s="1648">
        <v>2</v>
      </c>
      <c r="P22" s="3176">
        <v>3</v>
      </c>
      <c r="Q22" s="3177"/>
      <c r="R22" s="1654">
        <v>-33.33333333333333</v>
      </c>
      <c r="S22" s="1682"/>
      <c r="T22" s="1747">
        <v>17</v>
      </c>
      <c r="U22" s="3176">
        <v>26</v>
      </c>
      <c r="V22" s="3177"/>
      <c r="W22" s="3177"/>
      <c r="X22" s="1654">
        <v>-34.61538461538461</v>
      </c>
      <c r="Y22" s="1682"/>
    </row>
    <row r="23" spans="2:25" ht="12.75" customHeight="1">
      <c r="B23" s="1683"/>
      <c r="C23" s="3271"/>
      <c r="D23" s="3161"/>
      <c r="E23" s="3161"/>
      <c r="F23" s="1647"/>
      <c r="G23" s="3167"/>
      <c r="H23" s="3168"/>
      <c r="I23" s="3168"/>
      <c r="J23" s="1651"/>
      <c r="K23" s="1647"/>
      <c r="L23" s="3167"/>
      <c r="M23" s="3168"/>
      <c r="N23" s="1651"/>
      <c r="O23" s="1647"/>
      <c r="P23" s="3167"/>
      <c r="Q23" s="3168"/>
      <c r="R23" s="1651"/>
      <c r="S23" s="1678"/>
      <c r="T23" s="1668"/>
      <c r="U23" s="3167"/>
      <c r="V23" s="3168"/>
      <c r="W23" s="3168"/>
      <c r="X23" s="1651"/>
      <c r="Y23" s="1678"/>
    </row>
    <row r="24" spans="2:25" ht="12.75" customHeight="1">
      <c r="B24" s="1683"/>
      <c r="C24" s="3271" t="s">
        <v>701</v>
      </c>
      <c r="D24" s="3161"/>
      <c r="E24" s="3161"/>
      <c r="F24" s="1692">
        <v>1268</v>
      </c>
      <c r="G24" s="3239">
        <v>1200</v>
      </c>
      <c r="H24" s="3240"/>
      <c r="I24" s="3240"/>
      <c r="J24" s="1671">
        <v>5.666666666666666</v>
      </c>
      <c r="K24" s="1692">
        <v>30</v>
      </c>
      <c r="L24" s="3239">
        <v>32</v>
      </c>
      <c r="M24" s="3240"/>
      <c r="N24" s="1671">
        <v>-6.25</v>
      </c>
      <c r="O24" s="1692">
        <v>1298</v>
      </c>
      <c r="P24" s="3239">
        <v>1232</v>
      </c>
      <c r="Q24" s="3240"/>
      <c r="R24" s="1671">
        <v>5.357142857142857</v>
      </c>
      <c r="S24" s="1672"/>
      <c r="T24" s="1785">
        <v>1430</v>
      </c>
      <c r="U24" s="3239">
        <v>1432</v>
      </c>
      <c r="V24" s="3240"/>
      <c r="W24" s="3240"/>
      <c r="X24" s="1671">
        <v>-0.13966480446927373</v>
      </c>
      <c r="Y24" s="1672"/>
    </row>
    <row r="25" spans="2:25" ht="12.75" customHeight="1">
      <c r="B25" s="1683"/>
      <c r="C25" s="3271"/>
      <c r="D25" s="3161"/>
      <c r="E25" s="3161"/>
      <c r="F25" s="1647"/>
      <c r="G25" s="3167"/>
      <c r="H25" s="3168"/>
      <c r="I25" s="3168"/>
      <c r="J25" s="1651"/>
      <c r="K25" s="1647"/>
      <c r="L25" s="3167"/>
      <c r="M25" s="3168"/>
      <c r="N25" s="1651"/>
      <c r="O25" s="1647"/>
      <c r="P25" s="3167"/>
      <c r="Q25" s="3168"/>
      <c r="R25" s="1651"/>
      <c r="S25" s="1678"/>
      <c r="T25" s="1668"/>
      <c r="U25" s="3167"/>
      <c r="V25" s="3168"/>
      <c r="W25" s="3168"/>
      <c r="X25" s="1651"/>
      <c r="Y25" s="1678"/>
    </row>
    <row r="26" spans="2:25" ht="12.75" customHeight="1">
      <c r="B26" s="1681"/>
      <c r="C26" s="3213" t="s">
        <v>1429</v>
      </c>
      <c r="D26" s="3177"/>
      <c r="E26" s="3177"/>
      <c r="F26" s="1648">
        <v>0</v>
      </c>
      <c r="G26" s="3176">
        <v>30</v>
      </c>
      <c r="H26" s="3177"/>
      <c r="I26" s="3177"/>
      <c r="J26" s="1654" t="s">
        <v>304</v>
      </c>
      <c r="K26" s="1648">
        <v>28</v>
      </c>
      <c r="L26" s="3176">
        <v>29</v>
      </c>
      <c r="M26" s="3177"/>
      <c r="N26" s="1654">
        <v>-3.4482758620689653</v>
      </c>
      <c r="O26" s="1648">
        <v>28</v>
      </c>
      <c r="P26" s="3176">
        <v>59</v>
      </c>
      <c r="Q26" s="3177"/>
      <c r="R26" s="1654">
        <v>-52.54237288135594</v>
      </c>
      <c r="S26" s="1682"/>
      <c r="T26" s="1747">
        <v>132</v>
      </c>
      <c r="U26" s="3176">
        <v>135</v>
      </c>
      <c r="V26" s="3177"/>
      <c r="W26" s="3177"/>
      <c r="X26" s="1654">
        <v>-2.2222222222222223</v>
      </c>
      <c r="Y26" s="1682"/>
    </row>
    <row r="27" spans="2:25" ht="12.75" customHeight="1">
      <c r="B27" s="1681"/>
      <c r="C27" s="3213" t="s">
        <v>651</v>
      </c>
      <c r="D27" s="3177"/>
      <c r="E27" s="3177"/>
      <c r="F27" s="1648">
        <v>19</v>
      </c>
      <c r="G27" s="3176">
        <v>47</v>
      </c>
      <c r="H27" s="3177"/>
      <c r="I27" s="3177"/>
      <c r="J27" s="1654">
        <v>-59.57446808510638</v>
      </c>
      <c r="K27" s="1648">
        <v>4</v>
      </c>
      <c r="L27" s="3176">
        <v>5</v>
      </c>
      <c r="M27" s="3177"/>
      <c r="N27" s="1654">
        <v>-20</v>
      </c>
      <c r="O27" s="1648">
        <v>23</v>
      </c>
      <c r="P27" s="3176">
        <v>52</v>
      </c>
      <c r="Q27" s="3177"/>
      <c r="R27" s="1654">
        <v>-55.769230769230774</v>
      </c>
      <c r="S27" s="1682"/>
      <c r="T27" s="1747">
        <v>53</v>
      </c>
      <c r="U27" s="3176">
        <v>70</v>
      </c>
      <c r="V27" s="3177"/>
      <c r="W27" s="3177"/>
      <c r="X27" s="1654">
        <v>-24.285714285714285</v>
      </c>
      <c r="Y27" s="1682"/>
    </row>
    <row r="28" spans="2:25" ht="12.75" customHeight="1">
      <c r="B28" s="1681"/>
      <c r="C28" s="3213" t="s">
        <v>1353</v>
      </c>
      <c r="D28" s="3177"/>
      <c r="E28" s="3177"/>
      <c r="F28" s="1648">
        <v>50</v>
      </c>
      <c r="G28" s="3176">
        <v>14</v>
      </c>
      <c r="H28" s="3177"/>
      <c r="I28" s="3177"/>
      <c r="J28" s="1654">
        <v>257.14285714285717</v>
      </c>
      <c r="K28" s="1648">
        <v>0</v>
      </c>
      <c r="L28" s="3176">
        <v>0</v>
      </c>
      <c r="M28" s="3177"/>
      <c r="N28" s="1654" t="s">
        <v>304</v>
      </c>
      <c r="O28" s="1648">
        <v>50</v>
      </c>
      <c r="P28" s="3176">
        <v>14</v>
      </c>
      <c r="Q28" s="3177"/>
      <c r="R28" s="1654">
        <v>257.14285714285717</v>
      </c>
      <c r="S28" s="1682"/>
      <c r="T28" s="1747">
        <v>50</v>
      </c>
      <c r="U28" s="3176">
        <v>14</v>
      </c>
      <c r="V28" s="3177"/>
      <c r="W28" s="3177"/>
      <c r="X28" s="1654">
        <v>257.14285714285717</v>
      </c>
      <c r="Y28" s="1682"/>
    </row>
    <row r="29" spans="2:25" ht="12.75" customHeight="1">
      <c r="B29" s="1661"/>
      <c r="C29" s="3175" t="s">
        <v>652</v>
      </c>
      <c r="D29" s="3170"/>
      <c r="E29" s="3170"/>
      <c r="F29" s="1676">
        <v>69</v>
      </c>
      <c r="G29" s="3239">
        <v>91</v>
      </c>
      <c r="H29" s="3240"/>
      <c r="I29" s="3240"/>
      <c r="J29" s="1671">
        <v>-24.175824175824175</v>
      </c>
      <c r="K29" s="1692">
        <v>32</v>
      </c>
      <c r="L29" s="3241">
        <v>34</v>
      </c>
      <c r="M29" s="3242"/>
      <c r="N29" s="1786">
        <v>-5.88235294117647</v>
      </c>
      <c r="O29" s="1692">
        <v>101</v>
      </c>
      <c r="P29" s="3239">
        <v>125</v>
      </c>
      <c r="Q29" s="3240"/>
      <c r="R29" s="1671">
        <v>-19.2</v>
      </c>
      <c r="S29" s="1787"/>
      <c r="T29" s="1785">
        <v>235</v>
      </c>
      <c r="U29" s="3239">
        <v>219</v>
      </c>
      <c r="V29" s="3240"/>
      <c r="W29" s="3240"/>
      <c r="X29" s="1671">
        <v>7.30593607305936</v>
      </c>
      <c r="Y29" s="1672"/>
    </row>
    <row r="30" spans="2:25" ht="12.75" customHeight="1">
      <c r="B30" s="1681"/>
      <c r="C30" s="3271"/>
      <c r="D30" s="3161"/>
      <c r="E30" s="3161"/>
      <c r="F30" s="1730"/>
      <c r="G30" s="3188"/>
      <c r="H30" s="3189"/>
      <c r="I30" s="3189"/>
      <c r="J30" s="1729"/>
      <c r="K30" s="1730"/>
      <c r="L30" s="3188"/>
      <c r="M30" s="3189"/>
      <c r="N30" s="1729"/>
      <c r="O30" s="1730"/>
      <c r="P30" s="3188"/>
      <c r="Q30" s="3189"/>
      <c r="R30" s="1729"/>
      <c r="S30" s="1731"/>
      <c r="T30" s="1776"/>
      <c r="U30" s="3188"/>
      <c r="V30" s="3189"/>
      <c r="W30" s="3189"/>
      <c r="X30" s="1729"/>
      <c r="Y30" s="1731"/>
    </row>
    <row r="31" spans="2:25" ht="12.75" customHeight="1">
      <c r="B31" s="1683"/>
      <c r="C31" s="3271"/>
      <c r="D31" s="3161"/>
      <c r="E31" s="3161"/>
      <c r="F31" s="1665"/>
      <c r="G31" s="3247"/>
      <c r="H31" s="3246"/>
      <c r="I31" s="3246"/>
      <c r="J31" s="1690"/>
      <c r="K31" s="1665"/>
      <c r="L31" s="3247"/>
      <c r="M31" s="3246"/>
      <c r="N31" s="1690"/>
      <c r="O31" s="1665"/>
      <c r="P31" s="3247"/>
      <c r="Q31" s="3246"/>
      <c r="R31" s="1690"/>
      <c r="S31" s="1691"/>
      <c r="T31" s="1669"/>
      <c r="U31" s="3247"/>
      <c r="V31" s="3246"/>
      <c r="W31" s="3246"/>
      <c r="X31" s="1690"/>
      <c r="Y31" s="1691"/>
    </row>
    <row r="32" spans="2:25" ht="12.75" customHeight="1">
      <c r="B32" s="1683"/>
      <c r="C32" s="3271" t="s">
        <v>702</v>
      </c>
      <c r="D32" s="3161"/>
      <c r="E32" s="3161"/>
      <c r="F32" s="1652">
        <v>1337</v>
      </c>
      <c r="G32" s="3236">
        <v>1291</v>
      </c>
      <c r="H32" s="3168"/>
      <c r="I32" s="3168"/>
      <c r="J32" s="1650">
        <v>3.5631293570875293</v>
      </c>
      <c r="K32" s="1652">
        <v>62</v>
      </c>
      <c r="L32" s="3236">
        <v>66</v>
      </c>
      <c r="M32" s="3168"/>
      <c r="N32" s="1650">
        <v>-6.0606060606060606</v>
      </c>
      <c r="O32" s="1652">
        <v>1399</v>
      </c>
      <c r="P32" s="3236">
        <v>1357</v>
      </c>
      <c r="Q32" s="3168"/>
      <c r="R32" s="1650">
        <v>3.0950626381724393</v>
      </c>
      <c r="S32" s="1678"/>
      <c r="T32" s="1789">
        <v>1665</v>
      </c>
      <c r="U32" s="3236">
        <v>1651</v>
      </c>
      <c r="V32" s="3168"/>
      <c r="W32" s="3168"/>
      <c r="X32" s="1650">
        <v>0.8479709267110842</v>
      </c>
      <c r="Y32" s="1678"/>
    </row>
    <row r="33" spans="2:25" ht="12.75" customHeight="1">
      <c r="B33" s="1683"/>
      <c r="C33" s="3271"/>
      <c r="D33" s="3161"/>
      <c r="E33" s="3161"/>
      <c r="F33" s="1660"/>
      <c r="G33" s="3171"/>
      <c r="H33" s="3172"/>
      <c r="I33" s="3172"/>
      <c r="J33" s="1717"/>
      <c r="K33" s="1660"/>
      <c r="L33" s="3171"/>
      <c r="M33" s="3172"/>
      <c r="N33" s="1717"/>
      <c r="O33" s="1660"/>
      <c r="P33" s="3171"/>
      <c r="Q33" s="3172"/>
      <c r="R33" s="1717"/>
      <c r="S33" s="1718"/>
      <c r="T33" s="1739"/>
      <c r="U33" s="3171"/>
      <c r="V33" s="3172"/>
      <c r="W33" s="3172"/>
      <c r="X33" s="1717"/>
      <c r="Y33" s="1718"/>
    </row>
    <row r="34" spans="2:25" ht="12.75" customHeight="1">
      <c r="B34" s="1681"/>
      <c r="C34" s="3213" t="s">
        <v>653</v>
      </c>
      <c r="D34" s="3177"/>
      <c r="E34" s="3177"/>
      <c r="F34" s="1648">
        <v>47</v>
      </c>
      <c r="G34" s="3176">
        <v>1754</v>
      </c>
      <c r="H34" s="3177"/>
      <c r="I34" s="3177"/>
      <c r="J34" s="1654">
        <v>-97.32041049030786</v>
      </c>
      <c r="K34" s="1648">
        <v>0</v>
      </c>
      <c r="L34" s="3176">
        <v>0</v>
      </c>
      <c r="M34" s="3177"/>
      <c r="N34" s="1654" t="s">
        <v>304</v>
      </c>
      <c r="O34" s="1648">
        <v>47</v>
      </c>
      <c r="P34" s="3176">
        <v>1754</v>
      </c>
      <c r="Q34" s="3177"/>
      <c r="R34" s="1654">
        <v>-97.32041049030786</v>
      </c>
      <c r="S34" s="1682"/>
      <c r="T34" s="1747">
        <v>47</v>
      </c>
      <c r="U34" s="3176">
        <v>1754</v>
      </c>
      <c r="V34" s="3177"/>
      <c r="W34" s="3177"/>
      <c r="X34" s="1654">
        <v>-97.32041049030786</v>
      </c>
      <c r="Y34" s="1682"/>
    </row>
    <row r="35" spans="2:25" ht="12.75" customHeight="1">
      <c r="B35" s="1681"/>
      <c r="C35" s="3213"/>
      <c r="D35" s="3177"/>
      <c r="E35" s="3177"/>
      <c r="F35" s="1644"/>
      <c r="G35" s="3192"/>
      <c r="H35" s="3177"/>
      <c r="I35" s="3177"/>
      <c r="J35" s="1655"/>
      <c r="K35" s="1644"/>
      <c r="L35" s="3192"/>
      <c r="M35" s="3177"/>
      <c r="N35" s="1655"/>
      <c r="O35" s="1644"/>
      <c r="P35" s="3192"/>
      <c r="Q35" s="3177"/>
      <c r="R35" s="1655"/>
      <c r="S35" s="1682"/>
      <c r="T35" s="1709"/>
      <c r="U35" s="3192"/>
      <c r="V35" s="3177"/>
      <c r="W35" s="3177"/>
      <c r="X35" s="1655"/>
      <c r="Y35" s="1682"/>
    </row>
    <row r="36" spans="2:25" ht="12.75" customHeight="1">
      <c r="B36" s="1681"/>
      <c r="C36" s="3213" t="s">
        <v>703</v>
      </c>
      <c r="D36" s="3177"/>
      <c r="E36" s="3177"/>
      <c r="F36" s="1648">
        <v>7</v>
      </c>
      <c r="G36" s="3176">
        <v>4</v>
      </c>
      <c r="H36" s="3177"/>
      <c r="I36" s="3177"/>
      <c r="J36" s="1654">
        <v>75</v>
      </c>
      <c r="K36" s="1648">
        <v>0</v>
      </c>
      <c r="L36" s="3176">
        <v>0</v>
      </c>
      <c r="M36" s="3177"/>
      <c r="N36" s="1654" t="s">
        <v>304</v>
      </c>
      <c r="O36" s="1648">
        <v>7</v>
      </c>
      <c r="P36" s="3176">
        <v>4</v>
      </c>
      <c r="Q36" s="3177"/>
      <c r="R36" s="1654">
        <v>75</v>
      </c>
      <c r="S36" s="1682"/>
      <c r="T36" s="1747">
        <v>7</v>
      </c>
      <c r="U36" s="3176">
        <v>4</v>
      </c>
      <c r="V36" s="3177"/>
      <c r="W36" s="3177"/>
      <c r="X36" s="1654">
        <v>75</v>
      </c>
      <c r="Y36" s="1682"/>
    </row>
    <row r="37" spans="2:25" ht="12.75" customHeight="1">
      <c r="B37" s="1681"/>
      <c r="C37" s="3213"/>
      <c r="D37" s="3177"/>
      <c r="E37" s="3177"/>
      <c r="F37" s="1644"/>
      <c r="G37" s="3192"/>
      <c r="H37" s="3177"/>
      <c r="I37" s="3177"/>
      <c r="J37" s="1655"/>
      <c r="K37" s="1644"/>
      <c r="L37" s="3192"/>
      <c r="M37" s="3177"/>
      <c r="N37" s="1655"/>
      <c r="O37" s="1644"/>
      <c r="P37" s="3192"/>
      <c r="Q37" s="3177"/>
      <c r="R37" s="1655"/>
      <c r="S37" s="1682"/>
      <c r="T37" s="1709"/>
      <c r="U37" s="3192"/>
      <c r="V37" s="3177"/>
      <c r="W37" s="3177"/>
      <c r="X37" s="1655"/>
      <c r="Y37" s="1682"/>
    </row>
    <row r="38" spans="2:25" ht="12.75" customHeight="1">
      <c r="B38" s="1683"/>
      <c r="C38" s="3271"/>
      <c r="D38" s="3161"/>
      <c r="E38" s="3161"/>
      <c r="F38" s="1665"/>
      <c r="G38" s="3247"/>
      <c r="H38" s="3246"/>
      <c r="I38" s="3246"/>
      <c r="J38" s="1690"/>
      <c r="K38" s="1665"/>
      <c r="L38" s="3247"/>
      <c r="M38" s="3246"/>
      <c r="N38" s="1690"/>
      <c r="O38" s="1665"/>
      <c r="P38" s="3247"/>
      <c r="Q38" s="3246"/>
      <c r="R38" s="1690"/>
      <c r="S38" s="1691"/>
      <c r="T38" s="1669"/>
      <c r="U38" s="3247"/>
      <c r="V38" s="3246"/>
      <c r="W38" s="3246"/>
      <c r="X38" s="1690"/>
      <c r="Y38" s="1691"/>
    </row>
    <row r="39" spans="2:25" ht="12.75" customHeight="1">
      <c r="B39" s="1683"/>
      <c r="C39" s="3271" t="s">
        <v>1355</v>
      </c>
      <c r="D39" s="3161"/>
      <c r="E39" s="3161"/>
      <c r="F39" s="1652">
        <v>1391</v>
      </c>
      <c r="G39" s="3236">
        <v>3049</v>
      </c>
      <c r="H39" s="3168"/>
      <c r="I39" s="3168"/>
      <c r="J39" s="1650">
        <v>-54.378484749098064</v>
      </c>
      <c r="K39" s="1652">
        <v>62</v>
      </c>
      <c r="L39" s="3236">
        <v>66</v>
      </c>
      <c r="M39" s="3168"/>
      <c r="N39" s="1650">
        <v>-6.0606060606060606</v>
      </c>
      <c r="O39" s="1652">
        <v>1453</v>
      </c>
      <c r="P39" s="3236">
        <v>3115</v>
      </c>
      <c r="Q39" s="3168"/>
      <c r="R39" s="1650">
        <v>-53.35473515248796</v>
      </c>
      <c r="S39" s="1678"/>
      <c r="T39" s="1789">
        <v>1719</v>
      </c>
      <c r="U39" s="3236">
        <v>3409</v>
      </c>
      <c r="V39" s="3168"/>
      <c r="W39" s="3168"/>
      <c r="X39" s="1650">
        <v>-49.57465532414197</v>
      </c>
      <c r="Y39" s="1678"/>
    </row>
    <row r="40" spans="2:25" ht="12.75" customHeight="1">
      <c r="B40" s="1683"/>
      <c r="C40" s="3271"/>
      <c r="D40" s="3161"/>
      <c r="E40" s="3161"/>
      <c r="F40" s="1660"/>
      <c r="G40" s="3171"/>
      <c r="H40" s="3172"/>
      <c r="I40" s="3172"/>
      <c r="J40" s="1717"/>
      <c r="K40" s="1660"/>
      <c r="L40" s="3171"/>
      <c r="M40" s="3172"/>
      <c r="N40" s="1717"/>
      <c r="O40" s="1660"/>
      <c r="P40" s="3171"/>
      <c r="Q40" s="3172"/>
      <c r="R40" s="1717"/>
      <c r="S40" s="1718"/>
      <c r="T40" s="1739"/>
      <c r="U40" s="3171"/>
      <c r="V40" s="3172"/>
      <c r="W40" s="3172"/>
      <c r="X40" s="1717"/>
      <c r="Y40" s="1718"/>
    </row>
    <row r="41" spans="2:25" ht="12.75" customHeight="1">
      <c r="B41" s="1661"/>
      <c r="C41" s="3175" t="s">
        <v>654</v>
      </c>
      <c r="D41" s="3170"/>
      <c r="E41" s="3170"/>
      <c r="F41" s="1645"/>
      <c r="G41" s="3175"/>
      <c r="H41" s="3170"/>
      <c r="I41" s="3170"/>
      <c r="J41" s="1645"/>
      <c r="K41" s="1645"/>
      <c r="L41" s="3175"/>
      <c r="M41" s="3170"/>
      <c r="N41" s="1645"/>
      <c r="O41" s="1645"/>
      <c r="P41" s="3175"/>
      <c r="Q41" s="3170"/>
      <c r="R41" s="1645"/>
      <c r="S41" s="1685"/>
      <c r="T41" s="1661"/>
      <c r="U41" s="3175"/>
      <c r="V41" s="3170"/>
      <c r="W41" s="3170"/>
      <c r="X41" s="1645"/>
      <c r="Y41" s="1685"/>
    </row>
    <row r="42" spans="2:25" ht="12.75" customHeight="1">
      <c r="B42" s="1681"/>
      <c r="C42" s="3213" t="s">
        <v>655</v>
      </c>
      <c r="D42" s="3177"/>
      <c r="E42" s="3177"/>
      <c r="F42" s="1648">
        <v>623</v>
      </c>
      <c r="G42" s="3176">
        <v>648</v>
      </c>
      <c r="H42" s="3177"/>
      <c r="I42" s="3177"/>
      <c r="J42" s="1654">
        <v>-3.8580246913580245</v>
      </c>
      <c r="K42" s="1648">
        <v>54</v>
      </c>
      <c r="L42" s="3176">
        <v>59</v>
      </c>
      <c r="M42" s="3177"/>
      <c r="N42" s="1654">
        <v>-8.47457627118644</v>
      </c>
      <c r="O42" s="1648">
        <v>677</v>
      </c>
      <c r="P42" s="3176">
        <v>707</v>
      </c>
      <c r="Q42" s="3177"/>
      <c r="R42" s="1654">
        <v>-4.243281471004243</v>
      </c>
      <c r="S42" s="1682"/>
      <c r="T42" s="1747">
        <v>887</v>
      </c>
      <c r="U42" s="3176">
        <v>964</v>
      </c>
      <c r="V42" s="3177"/>
      <c r="W42" s="3177"/>
      <c r="X42" s="1654">
        <v>-7.987551867219916</v>
      </c>
      <c r="Y42" s="1682"/>
    </row>
    <row r="43" spans="2:25" ht="12.75" customHeight="1">
      <c r="B43" s="1681"/>
      <c r="C43" s="3213" t="s">
        <v>656</v>
      </c>
      <c r="D43" s="3177"/>
      <c r="E43" s="3177"/>
      <c r="F43" s="1648">
        <v>664</v>
      </c>
      <c r="G43" s="3176">
        <v>627</v>
      </c>
      <c r="H43" s="3177"/>
      <c r="I43" s="3177"/>
      <c r="J43" s="1654">
        <v>5.901116427432217</v>
      </c>
      <c r="K43" s="1648">
        <v>8</v>
      </c>
      <c r="L43" s="3176">
        <v>7</v>
      </c>
      <c r="M43" s="3177"/>
      <c r="N43" s="1654">
        <v>14.285714285714285</v>
      </c>
      <c r="O43" s="1648">
        <v>672</v>
      </c>
      <c r="P43" s="3176">
        <v>634</v>
      </c>
      <c r="Q43" s="3177"/>
      <c r="R43" s="1654">
        <v>5.993690851735016</v>
      </c>
      <c r="S43" s="1682"/>
      <c r="T43" s="1747">
        <v>730</v>
      </c>
      <c r="U43" s="3176">
        <v>670</v>
      </c>
      <c r="V43" s="3177"/>
      <c r="W43" s="3177"/>
      <c r="X43" s="1654">
        <v>8.955223880597014</v>
      </c>
      <c r="Y43" s="1682"/>
    </row>
    <row r="44" spans="2:25" ht="12.75" customHeight="1">
      <c r="B44" s="1681"/>
      <c r="C44" s="3213" t="s">
        <v>657</v>
      </c>
      <c r="D44" s="3177"/>
      <c r="E44" s="3177"/>
      <c r="F44" s="1696">
        <v>54</v>
      </c>
      <c r="G44" s="3179">
        <v>1760</v>
      </c>
      <c r="H44" s="3180"/>
      <c r="I44" s="3180"/>
      <c r="J44" s="1698">
        <v>-96.93181818181819</v>
      </c>
      <c r="K44" s="1696">
        <v>0</v>
      </c>
      <c r="L44" s="3179">
        <v>0</v>
      </c>
      <c r="M44" s="3180"/>
      <c r="N44" s="1698" t="s">
        <v>304</v>
      </c>
      <c r="O44" s="1696">
        <v>54</v>
      </c>
      <c r="P44" s="3179">
        <v>1760</v>
      </c>
      <c r="Q44" s="3180"/>
      <c r="R44" s="1698">
        <v>-96.93181818181819</v>
      </c>
      <c r="S44" s="1699"/>
      <c r="T44" s="1748">
        <v>54</v>
      </c>
      <c r="U44" s="3179">
        <v>1760</v>
      </c>
      <c r="V44" s="3180"/>
      <c r="W44" s="3180"/>
      <c r="X44" s="1698">
        <v>-96.93181818181819</v>
      </c>
      <c r="Y44" s="1699"/>
    </row>
    <row r="45" spans="2:25" ht="12.75" customHeight="1">
      <c r="B45" s="1661"/>
      <c r="C45" s="3175" t="s">
        <v>1352</v>
      </c>
      <c r="D45" s="3170"/>
      <c r="E45" s="3170"/>
      <c r="F45" s="1652">
        <v>1341</v>
      </c>
      <c r="G45" s="3236">
        <v>3035</v>
      </c>
      <c r="H45" s="3168"/>
      <c r="I45" s="3168"/>
      <c r="J45" s="1650">
        <v>-55.81548599670511</v>
      </c>
      <c r="K45" s="1652">
        <v>62</v>
      </c>
      <c r="L45" s="3237">
        <v>66</v>
      </c>
      <c r="M45" s="3170"/>
      <c r="N45" s="1650">
        <v>-6.0606060606060606</v>
      </c>
      <c r="O45" s="1652">
        <v>1403</v>
      </c>
      <c r="P45" s="3236">
        <v>3101</v>
      </c>
      <c r="Q45" s="3168"/>
      <c r="R45" s="1650">
        <v>-54.75653015156401</v>
      </c>
      <c r="S45" s="1689"/>
      <c r="T45" s="1789">
        <v>1671</v>
      </c>
      <c r="U45" s="3236">
        <v>3394</v>
      </c>
      <c r="V45" s="3168"/>
      <c r="W45" s="3168"/>
      <c r="X45" s="1650">
        <v>-50.76605774896878</v>
      </c>
      <c r="Y45" s="1689"/>
    </row>
    <row r="46" spans="2:25" ht="12.75" customHeight="1">
      <c r="B46" s="1681"/>
      <c r="C46" s="3271"/>
      <c r="D46" s="3161"/>
      <c r="E46" s="3161"/>
      <c r="F46" s="1644"/>
      <c r="G46" s="3192"/>
      <c r="H46" s="3177"/>
      <c r="I46" s="3177"/>
      <c r="J46" s="1655"/>
      <c r="K46" s="1644"/>
      <c r="L46" s="3192"/>
      <c r="M46" s="3177"/>
      <c r="N46" s="1655"/>
      <c r="O46" s="1644"/>
      <c r="P46" s="3192"/>
      <c r="Q46" s="3177"/>
      <c r="R46" s="1655"/>
      <c r="S46" s="1682"/>
      <c r="T46" s="1709"/>
      <c r="U46" s="3192"/>
      <c r="V46" s="3177"/>
      <c r="W46" s="3177"/>
      <c r="X46" s="1655"/>
      <c r="Y46" s="1682"/>
    </row>
    <row r="47" spans="2:25" ht="12.75" customHeight="1">
      <c r="B47" s="1681"/>
      <c r="C47" s="3213" t="s">
        <v>1353</v>
      </c>
      <c r="D47" s="3177"/>
      <c r="E47" s="3177"/>
      <c r="F47" s="1648">
        <v>50</v>
      </c>
      <c r="G47" s="3176">
        <v>14</v>
      </c>
      <c r="H47" s="3177"/>
      <c r="I47" s="3177"/>
      <c r="J47" s="1654">
        <v>257.14285714285717</v>
      </c>
      <c r="K47" s="1648">
        <v>0</v>
      </c>
      <c r="L47" s="3176">
        <v>0</v>
      </c>
      <c r="M47" s="3177"/>
      <c r="N47" s="1654" t="s">
        <v>304</v>
      </c>
      <c r="O47" s="1648">
        <v>50</v>
      </c>
      <c r="P47" s="3176">
        <v>14</v>
      </c>
      <c r="Q47" s="3177"/>
      <c r="R47" s="1654">
        <v>257.14285714285717</v>
      </c>
      <c r="S47" s="1682"/>
      <c r="T47" s="1747">
        <v>50</v>
      </c>
      <c r="U47" s="3176">
        <v>14</v>
      </c>
      <c r="V47" s="3177"/>
      <c r="W47" s="3177"/>
      <c r="X47" s="1654">
        <v>257.14285714285717</v>
      </c>
      <c r="Y47" s="1689"/>
    </row>
    <row r="48" spans="2:25" ht="12.75" customHeight="1">
      <c r="B48" s="1683"/>
      <c r="C48" s="3271"/>
      <c r="D48" s="3161"/>
      <c r="E48" s="3161"/>
      <c r="F48" s="1647"/>
      <c r="G48" s="3167"/>
      <c r="H48" s="3168"/>
      <c r="I48" s="3168"/>
      <c r="J48" s="1651"/>
      <c r="K48" s="1647"/>
      <c r="L48" s="3167"/>
      <c r="M48" s="3168"/>
      <c r="N48" s="1651"/>
      <c r="O48" s="1647"/>
      <c r="P48" s="3167"/>
      <c r="Q48" s="3168"/>
      <c r="R48" s="1651"/>
      <c r="S48" s="1678"/>
      <c r="T48" s="1668"/>
      <c r="U48" s="3167"/>
      <c r="V48" s="3168"/>
      <c r="W48" s="3168"/>
      <c r="X48" s="1651"/>
      <c r="Y48" s="1678"/>
    </row>
    <row r="49" spans="2:25" ht="12.75" customHeight="1">
      <c r="B49" s="1683"/>
      <c r="C49" s="3271" t="s">
        <v>1355</v>
      </c>
      <c r="D49" s="3161"/>
      <c r="E49" s="3161"/>
      <c r="F49" s="1692">
        <v>1391</v>
      </c>
      <c r="G49" s="3239">
        <v>3049</v>
      </c>
      <c r="H49" s="3240"/>
      <c r="I49" s="3240"/>
      <c r="J49" s="1671">
        <v>-54.378484749098064</v>
      </c>
      <c r="K49" s="1692">
        <v>62</v>
      </c>
      <c r="L49" s="3239">
        <v>66</v>
      </c>
      <c r="M49" s="3240"/>
      <c r="N49" s="1671">
        <v>-6.0606060606060606</v>
      </c>
      <c r="O49" s="1692">
        <v>1453</v>
      </c>
      <c r="P49" s="3239">
        <v>3115</v>
      </c>
      <c r="Q49" s="3240"/>
      <c r="R49" s="1671">
        <v>-53.35473515248796</v>
      </c>
      <c r="S49" s="1672"/>
      <c r="T49" s="1785">
        <v>1719</v>
      </c>
      <c r="U49" s="3239">
        <v>3409</v>
      </c>
      <c r="V49" s="3240"/>
      <c r="W49" s="3240"/>
      <c r="X49" s="1671">
        <v>-49.57465532414197</v>
      </c>
      <c r="Y49" s="1672"/>
    </row>
    <row r="50" spans="2:25" ht="12.75" customHeight="1">
      <c r="B50" s="1683"/>
      <c r="C50" s="3271"/>
      <c r="D50" s="3161"/>
      <c r="E50" s="3161"/>
      <c r="F50" s="1660"/>
      <c r="G50" s="3171"/>
      <c r="H50" s="3172"/>
      <c r="I50" s="3172"/>
      <c r="J50" s="1717"/>
      <c r="K50" s="1660"/>
      <c r="L50" s="3171"/>
      <c r="M50" s="3172"/>
      <c r="N50" s="1717"/>
      <c r="O50" s="1660"/>
      <c r="P50" s="3171"/>
      <c r="Q50" s="3172"/>
      <c r="R50" s="1717"/>
      <c r="S50" s="1718"/>
      <c r="T50" s="1739"/>
      <c r="U50" s="3171"/>
      <c r="V50" s="3172"/>
      <c r="W50" s="3172"/>
      <c r="X50" s="1717"/>
      <c r="Y50" s="1718"/>
    </row>
    <row r="51" spans="2:25" ht="12.75" customHeight="1">
      <c r="B51" s="1661"/>
      <c r="C51" s="3175" t="s">
        <v>1430</v>
      </c>
      <c r="D51" s="3170"/>
      <c r="E51" s="3170"/>
      <c r="F51" s="1645"/>
      <c r="G51" s="3175"/>
      <c r="H51" s="3170"/>
      <c r="I51" s="3170"/>
      <c r="J51" s="1645"/>
      <c r="K51" s="1645"/>
      <c r="L51" s="3175"/>
      <c r="M51" s="3170"/>
      <c r="N51" s="1645"/>
      <c r="O51" s="1645"/>
      <c r="P51" s="3175"/>
      <c r="Q51" s="3170"/>
      <c r="R51" s="1645"/>
      <c r="S51" s="1685"/>
      <c r="T51" s="1661"/>
      <c r="U51" s="3175"/>
      <c r="V51" s="3170"/>
      <c r="W51" s="3170"/>
      <c r="X51" s="1645"/>
      <c r="Y51" s="1685"/>
    </row>
    <row r="52" spans="2:25" ht="12.75" customHeight="1">
      <c r="B52" s="1681"/>
      <c r="C52" s="3213" t="s">
        <v>1356</v>
      </c>
      <c r="D52" s="3177"/>
      <c r="E52" s="3177"/>
      <c r="F52" s="1648">
        <v>583</v>
      </c>
      <c r="G52" s="3176">
        <v>152</v>
      </c>
      <c r="H52" s="3177"/>
      <c r="I52" s="3177"/>
      <c r="J52" s="1654">
        <v>283.5526315789474</v>
      </c>
      <c r="K52" s="1648">
        <v>0</v>
      </c>
      <c r="L52" s="3176">
        <v>0</v>
      </c>
      <c r="M52" s="3177"/>
      <c r="N52" s="1654" t="s">
        <v>304</v>
      </c>
      <c r="O52" s="1648">
        <v>583</v>
      </c>
      <c r="P52" s="3176">
        <v>152</v>
      </c>
      <c r="Q52" s="3177"/>
      <c r="R52" s="1654">
        <v>283.5526315789474</v>
      </c>
      <c r="S52" s="1682"/>
      <c r="T52" s="1747">
        <v>583</v>
      </c>
      <c r="U52" s="3176">
        <v>152</v>
      </c>
      <c r="V52" s="3177"/>
      <c r="W52" s="3177"/>
      <c r="X52" s="1654">
        <v>283.5526315789474</v>
      </c>
      <c r="Y52" s="1682"/>
    </row>
    <row r="53" spans="2:25" ht="12.75" customHeight="1">
      <c r="B53" s="1681"/>
      <c r="C53" s="3213" t="s">
        <v>1357</v>
      </c>
      <c r="D53" s="3177"/>
      <c r="E53" s="3177"/>
      <c r="F53" s="1648">
        <v>184</v>
      </c>
      <c r="G53" s="3176">
        <v>104</v>
      </c>
      <c r="H53" s="3177"/>
      <c r="I53" s="3177"/>
      <c r="J53" s="1654">
        <v>76.92307692307693</v>
      </c>
      <c r="K53" s="1648">
        <v>0</v>
      </c>
      <c r="L53" s="3176">
        <v>0</v>
      </c>
      <c r="M53" s="3177"/>
      <c r="N53" s="1654" t="s">
        <v>304</v>
      </c>
      <c r="O53" s="1648">
        <v>184</v>
      </c>
      <c r="P53" s="3176">
        <v>104</v>
      </c>
      <c r="Q53" s="3177"/>
      <c r="R53" s="1654">
        <v>76.92307692307693</v>
      </c>
      <c r="S53" s="1682"/>
      <c r="T53" s="1747">
        <v>184</v>
      </c>
      <c r="U53" s="3176">
        <v>104</v>
      </c>
      <c r="V53" s="3177"/>
      <c r="W53" s="3177"/>
      <c r="X53" s="1654">
        <v>76.92307692307693</v>
      </c>
      <c r="Y53" s="1682"/>
    </row>
    <row r="54" spans="2:25" ht="12.75" customHeight="1">
      <c r="B54" s="1681"/>
      <c r="C54" s="3213" t="s">
        <v>1358</v>
      </c>
      <c r="D54" s="3177"/>
      <c r="E54" s="3177"/>
      <c r="F54" s="1648">
        <v>895</v>
      </c>
      <c r="G54" s="3176">
        <v>1137</v>
      </c>
      <c r="H54" s="3177"/>
      <c r="I54" s="3177"/>
      <c r="J54" s="1654">
        <v>-21.284080914687774</v>
      </c>
      <c r="K54" s="1648">
        <v>0</v>
      </c>
      <c r="L54" s="3176">
        <v>0</v>
      </c>
      <c r="M54" s="3177"/>
      <c r="N54" s="1654" t="s">
        <v>304</v>
      </c>
      <c r="O54" s="1648">
        <v>895</v>
      </c>
      <c r="P54" s="3176">
        <v>1137</v>
      </c>
      <c r="Q54" s="3177"/>
      <c r="R54" s="1654">
        <v>-21.284080914687774</v>
      </c>
      <c r="S54" s="1682"/>
      <c r="T54" s="1747">
        <v>895</v>
      </c>
      <c r="U54" s="3176">
        <v>1137</v>
      </c>
      <c r="V54" s="3177"/>
      <c r="W54" s="3177"/>
      <c r="X54" s="1654">
        <v>-21.284080914687774</v>
      </c>
      <c r="Y54" s="1682"/>
    </row>
    <row r="55" spans="2:25" ht="12.75" customHeight="1">
      <c r="B55" s="1681"/>
      <c r="C55" s="3213" t="s">
        <v>1623</v>
      </c>
      <c r="D55" s="3177"/>
      <c r="E55" s="3177"/>
      <c r="F55" s="1696">
        <v>1</v>
      </c>
      <c r="G55" s="3179">
        <v>2</v>
      </c>
      <c r="H55" s="3180"/>
      <c r="I55" s="3180"/>
      <c r="J55" s="1698">
        <v>-50</v>
      </c>
      <c r="K55" s="1696">
        <v>6</v>
      </c>
      <c r="L55" s="3179">
        <v>6</v>
      </c>
      <c r="M55" s="3180"/>
      <c r="N55" s="1698">
        <v>0</v>
      </c>
      <c r="O55" s="1696">
        <v>7</v>
      </c>
      <c r="P55" s="3179">
        <v>8</v>
      </c>
      <c r="Q55" s="3180"/>
      <c r="R55" s="1698">
        <v>-12.5</v>
      </c>
      <c r="S55" s="1699"/>
      <c r="T55" s="1748">
        <v>85</v>
      </c>
      <c r="U55" s="3179">
        <v>54</v>
      </c>
      <c r="V55" s="3180"/>
      <c r="W55" s="3180"/>
      <c r="X55" s="1698">
        <v>57.407407407407405</v>
      </c>
      <c r="Y55" s="1699"/>
    </row>
    <row r="56" spans="2:25" ht="12.75" customHeight="1">
      <c r="B56" s="1661"/>
      <c r="C56" s="3175" t="s">
        <v>1359</v>
      </c>
      <c r="D56" s="3170"/>
      <c r="E56" s="3170"/>
      <c r="F56" s="1652">
        <v>1663</v>
      </c>
      <c r="G56" s="3236">
        <v>1395</v>
      </c>
      <c r="H56" s="3168"/>
      <c r="I56" s="3168"/>
      <c r="J56" s="1650">
        <v>19.21146953405018</v>
      </c>
      <c r="K56" s="1652">
        <v>6</v>
      </c>
      <c r="L56" s="3237">
        <v>6</v>
      </c>
      <c r="M56" s="3170"/>
      <c r="N56" s="1650">
        <v>0</v>
      </c>
      <c r="O56" s="1652">
        <v>1669</v>
      </c>
      <c r="P56" s="3236">
        <v>1401</v>
      </c>
      <c r="Q56" s="3168"/>
      <c r="R56" s="1650">
        <v>19.129193433261957</v>
      </c>
      <c r="S56" s="1689"/>
      <c r="T56" s="1789">
        <v>1747</v>
      </c>
      <c r="U56" s="3236">
        <v>1447</v>
      </c>
      <c r="V56" s="3168"/>
      <c r="W56" s="3168"/>
      <c r="X56" s="1650">
        <v>20.73255010366275</v>
      </c>
      <c r="Y56" s="1689"/>
    </row>
    <row r="57" spans="2:25" ht="12.75" customHeight="1">
      <c r="B57" s="1681"/>
      <c r="C57" s="3213" t="s">
        <v>1360</v>
      </c>
      <c r="D57" s="3177"/>
      <c r="E57" s="3177"/>
      <c r="F57" s="1648">
        <v>42</v>
      </c>
      <c r="G57" s="3176">
        <v>148</v>
      </c>
      <c r="H57" s="3177"/>
      <c r="I57" s="3177"/>
      <c r="J57" s="1654">
        <v>-71.62162162162163</v>
      </c>
      <c r="K57" s="1648">
        <v>0</v>
      </c>
      <c r="L57" s="3176">
        <v>0</v>
      </c>
      <c r="M57" s="3177"/>
      <c r="N57" s="1654" t="s">
        <v>304</v>
      </c>
      <c r="O57" s="1648">
        <v>42</v>
      </c>
      <c r="P57" s="3176">
        <v>148</v>
      </c>
      <c r="Q57" s="3177"/>
      <c r="R57" s="1654">
        <v>-71.62162162162163</v>
      </c>
      <c r="S57" s="1682"/>
      <c r="T57" s="1747">
        <v>42</v>
      </c>
      <c r="U57" s="3176">
        <v>148</v>
      </c>
      <c r="V57" s="3177"/>
      <c r="W57" s="3177"/>
      <c r="X57" s="1654">
        <v>-71.62162162162163</v>
      </c>
      <c r="Y57" s="1682"/>
    </row>
    <row r="58" spans="2:25" ht="12.75" customHeight="1">
      <c r="B58" s="1681"/>
      <c r="C58" s="3213" t="s">
        <v>1361</v>
      </c>
      <c r="D58" s="3177"/>
      <c r="E58" s="3177"/>
      <c r="F58" s="1648">
        <v>16</v>
      </c>
      <c r="G58" s="3176">
        <v>-4</v>
      </c>
      <c r="H58" s="3177"/>
      <c r="I58" s="3177"/>
      <c r="J58" s="1654">
        <v>500</v>
      </c>
      <c r="K58" s="1648">
        <v>0</v>
      </c>
      <c r="L58" s="3176">
        <v>0</v>
      </c>
      <c r="M58" s="3177"/>
      <c r="N58" s="1654" t="s">
        <v>304</v>
      </c>
      <c r="O58" s="1648">
        <v>16</v>
      </c>
      <c r="P58" s="3176">
        <v>-4</v>
      </c>
      <c r="Q58" s="3177"/>
      <c r="R58" s="1654">
        <v>500</v>
      </c>
      <c r="S58" s="1682"/>
      <c r="T58" s="1747">
        <v>16</v>
      </c>
      <c r="U58" s="3176">
        <v>-4</v>
      </c>
      <c r="V58" s="3177"/>
      <c r="W58" s="3177"/>
      <c r="X58" s="1654">
        <v>500</v>
      </c>
      <c r="Y58" s="1682"/>
    </row>
    <row r="59" spans="2:25" ht="12.75" customHeight="1">
      <c r="B59" s="1686"/>
      <c r="C59" s="3175" t="s">
        <v>1362</v>
      </c>
      <c r="D59" s="3170"/>
      <c r="E59" s="3170"/>
      <c r="F59" s="1676">
        <v>1721</v>
      </c>
      <c r="G59" s="3183">
        <v>1539</v>
      </c>
      <c r="H59" s="3184"/>
      <c r="I59" s="3184"/>
      <c r="J59" s="1694">
        <v>11.825860948667966</v>
      </c>
      <c r="K59" s="1676">
        <v>6</v>
      </c>
      <c r="L59" s="3183">
        <v>6</v>
      </c>
      <c r="M59" s="3184"/>
      <c r="N59" s="1694">
        <v>0</v>
      </c>
      <c r="O59" s="1676">
        <v>1727</v>
      </c>
      <c r="P59" s="3183">
        <v>1545</v>
      </c>
      <c r="Q59" s="3184"/>
      <c r="R59" s="1694">
        <v>11.779935275080906</v>
      </c>
      <c r="S59" s="1695"/>
      <c r="T59" s="1741">
        <v>1805</v>
      </c>
      <c r="U59" s="3183">
        <v>1591</v>
      </c>
      <c r="V59" s="3184"/>
      <c r="W59" s="3184"/>
      <c r="X59" s="1694">
        <v>13.450659962287869</v>
      </c>
      <c r="Y59" s="1788"/>
    </row>
    <row r="60" spans="2:25" ht="12.75" customHeight="1">
      <c r="B60" s="1686"/>
      <c r="C60" s="3235"/>
      <c r="D60" s="3170"/>
      <c r="E60" s="3170"/>
      <c r="F60" s="1644"/>
      <c r="G60" s="3192"/>
      <c r="H60" s="3177"/>
      <c r="I60" s="3177"/>
      <c r="J60" s="1655"/>
      <c r="K60" s="1644"/>
      <c r="L60" s="3192"/>
      <c r="M60" s="3177"/>
      <c r="N60" s="1655"/>
      <c r="O60" s="1644"/>
      <c r="P60" s="3192"/>
      <c r="Q60" s="3177"/>
      <c r="R60" s="1655"/>
      <c r="S60" s="1682"/>
      <c r="T60" s="1709"/>
      <c r="U60" s="3192"/>
      <c r="V60" s="3177"/>
      <c r="W60" s="3177"/>
      <c r="X60" s="1655"/>
      <c r="Y60" s="1663"/>
    </row>
    <row r="61" spans="2:25" ht="12.75" customHeight="1">
      <c r="B61" s="1661"/>
      <c r="C61" s="3175" t="s">
        <v>711</v>
      </c>
      <c r="D61" s="3170"/>
      <c r="E61" s="3170"/>
      <c r="F61" s="1645"/>
      <c r="G61" s="3175"/>
      <c r="H61" s="3170"/>
      <c r="I61" s="3170"/>
      <c r="J61" s="1645"/>
      <c r="K61" s="1645"/>
      <c r="L61" s="3175"/>
      <c r="M61" s="3170"/>
      <c r="N61" s="1645"/>
      <c r="O61" s="1645"/>
      <c r="P61" s="3175"/>
      <c r="Q61" s="3170"/>
      <c r="R61" s="1645"/>
      <c r="S61" s="1685"/>
      <c r="T61" s="1661"/>
      <c r="U61" s="3175"/>
      <c r="V61" s="3170"/>
      <c r="W61" s="3170"/>
      <c r="X61" s="1645"/>
      <c r="Y61" s="1685"/>
    </row>
    <row r="62" spans="2:25" ht="12.75" customHeight="1">
      <c r="B62" s="1681"/>
      <c r="C62" s="3213" t="s">
        <v>307</v>
      </c>
      <c r="D62" s="3177"/>
      <c r="E62" s="3177"/>
      <c r="F62" s="1648">
        <v>16</v>
      </c>
      <c r="G62" s="3176">
        <v>18</v>
      </c>
      <c r="H62" s="3177"/>
      <c r="I62" s="3177"/>
      <c r="J62" s="1654">
        <v>-11.11111111111111</v>
      </c>
      <c r="K62" s="1648">
        <v>9</v>
      </c>
      <c r="L62" s="3176">
        <v>8</v>
      </c>
      <c r="M62" s="3177"/>
      <c r="N62" s="1654">
        <v>12.5</v>
      </c>
      <c r="O62" s="1648">
        <v>25</v>
      </c>
      <c r="P62" s="3176">
        <v>26</v>
      </c>
      <c r="Q62" s="3177"/>
      <c r="R62" s="1654">
        <v>-3.8461538461538463</v>
      </c>
      <c r="S62" s="1682"/>
      <c r="T62" s="1747">
        <v>66</v>
      </c>
      <c r="U62" s="3176">
        <v>65</v>
      </c>
      <c r="V62" s="3177"/>
      <c r="W62" s="3177"/>
      <c r="X62" s="1654">
        <v>1.5384615384615385</v>
      </c>
      <c r="Y62" s="1682"/>
    </row>
    <row r="63" spans="2:25" ht="12.75" customHeight="1">
      <c r="B63" s="1681"/>
      <c r="C63" s="3213" t="s">
        <v>41</v>
      </c>
      <c r="D63" s="3177"/>
      <c r="E63" s="3177"/>
      <c r="F63" s="1648">
        <v>47</v>
      </c>
      <c r="G63" s="3176">
        <v>178</v>
      </c>
      <c r="H63" s="3177"/>
      <c r="I63" s="3177"/>
      <c r="J63" s="1654">
        <v>-73.59550561797754</v>
      </c>
      <c r="K63" s="1648">
        <v>41</v>
      </c>
      <c r="L63" s="3176">
        <v>35</v>
      </c>
      <c r="M63" s="3177"/>
      <c r="N63" s="1654">
        <v>17.142857142857142</v>
      </c>
      <c r="O63" s="1648">
        <v>88</v>
      </c>
      <c r="P63" s="3176">
        <v>213</v>
      </c>
      <c r="Q63" s="3177"/>
      <c r="R63" s="1654">
        <v>-58.68544600938967</v>
      </c>
      <c r="S63" s="1682"/>
      <c r="T63" s="1747">
        <v>450</v>
      </c>
      <c r="U63" s="3176">
        <v>424</v>
      </c>
      <c r="V63" s="3177"/>
      <c r="W63" s="3177"/>
      <c r="X63" s="1654">
        <v>6.132075471698113</v>
      </c>
      <c r="Y63" s="1682"/>
    </row>
    <row r="64" spans="2:25" ht="12.75" customHeight="1">
      <c r="B64" s="1681"/>
      <c r="C64" s="3213" t="s">
        <v>308</v>
      </c>
      <c r="D64" s="3177"/>
      <c r="E64" s="3177"/>
      <c r="F64" s="1648">
        <v>7</v>
      </c>
      <c r="G64" s="3176">
        <v>6</v>
      </c>
      <c r="H64" s="3177"/>
      <c r="I64" s="3177"/>
      <c r="J64" s="1654">
        <v>16.666666666666664</v>
      </c>
      <c r="K64" s="1648">
        <v>34</v>
      </c>
      <c r="L64" s="3176">
        <v>53</v>
      </c>
      <c r="M64" s="3177"/>
      <c r="N64" s="1654">
        <v>-35.84905660377358</v>
      </c>
      <c r="O64" s="1648">
        <v>41</v>
      </c>
      <c r="P64" s="3176">
        <v>59</v>
      </c>
      <c r="Q64" s="3177"/>
      <c r="R64" s="1654">
        <v>-30.508474576271187</v>
      </c>
      <c r="S64" s="1682"/>
      <c r="T64" s="1747">
        <v>141</v>
      </c>
      <c r="U64" s="3176">
        <v>219</v>
      </c>
      <c r="V64" s="3177"/>
      <c r="W64" s="3177"/>
      <c r="X64" s="1654">
        <v>-35.61643835616438</v>
      </c>
      <c r="Y64" s="1682"/>
    </row>
    <row r="65" spans="2:25" ht="12.75" customHeight="1">
      <c r="B65" s="1681"/>
      <c r="C65" s="3213" t="s">
        <v>6</v>
      </c>
      <c r="D65" s="3177"/>
      <c r="E65" s="3177"/>
      <c r="F65" s="1648">
        <v>9</v>
      </c>
      <c r="G65" s="3176">
        <v>53</v>
      </c>
      <c r="H65" s="3177"/>
      <c r="I65" s="3177"/>
      <c r="J65" s="1654">
        <v>-83.01886792452831</v>
      </c>
      <c r="K65" s="1648">
        <v>46</v>
      </c>
      <c r="L65" s="3176">
        <v>38</v>
      </c>
      <c r="M65" s="3177"/>
      <c r="N65" s="1654">
        <v>21.052631578947366</v>
      </c>
      <c r="O65" s="1648">
        <v>55</v>
      </c>
      <c r="P65" s="3176">
        <v>91</v>
      </c>
      <c r="Q65" s="3177"/>
      <c r="R65" s="1654">
        <v>-39.56043956043956</v>
      </c>
      <c r="S65" s="1682"/>
      <c r="T65" s="1747">
        <v>154</v>
      </c>
      <c r="U65" s="3176">
        <v>192</v>
      </c>
      <c r="V65" s="3177"/>
      <c r="W65" s="3177"/>
      <c r="X65" s="1654">
        <v>-19.791666666666664</v>
      </c>
      <c r="Y65" s="1682"/>
    </row>
    <row r="66" spans="2:25" ht="12.75" customHeight="1">
      <c r="B66" s="1681"/>
      <c r="C66" s="3213" t="s">
        <v>7</v>
      </c>
      <c r="D66" s="3177"/>
      <c r="E66" s="3177"/>
      <c r="F66" s="1648">
        <v>21</v>
      </c>
      <c r="G66" s="3176">
        <v>40</v>
      </c>
      <c r="H66" s="3177"/>
      <c r="I66" s="3177"/>
      <c r="J66" s="1654">
        <v>-47.5</v>
      </c>
      <c r="K66" s="1648">
        <v>6</v>
      </c>
      <c r="L66" s="3176">
        <v>6</v>
      </c>
      <c r="M66" s="3177"/>
      <c r="N66" s="1654">
        <v>0</v>
      </c>
      <c r="O66" s="1648">
        <v>27</v>
      </c>
      <c r="P66" s="3176">
        <v>46</v>
      </c>
      <c r="Q66" s="3177"/>
      <c r="R66" s="1654">
        <v>-41.30434782608695</v>
      </c>
      <c r="S66" s="1682"/>
      <c r="T66" s="1747">
        <v>12</v>
      </c>
      <c r="U66" s="3176">
        <v>66</v>
      </c>
      <c r="V66" s="3177"/>
      <c r="W66" s="3177"/>
      <c r="X66" s="1654">
        <v>-81.81818181818183</v>
      </c>
      <c r="Y66" s="1682"/>
    </row>
    <row r="67" spans="2:25" ht="12.75" customHeight="1">
      <c r="B67" s="1681"/>
      <c r="C67" s="3213" t="s">
        <v>8</v>
      </c>
      <c r="D67" s="3177"/>
      <c r="E67" s="3177"/>
      <c r="F67" s="1648">
        <v>15</v>
      </c>
      <c r="G67" s="3176">
        <v>60</v>
      </c>
      <c r="H67" s="3177"/>
      <c r="I67" s="3177"/>
      <c r="J67" s="1654">
        <v>-75</v>
      </c>
      <c r="K67" s="1648">
        <v>35</v>
      </c>
      <c r="L67" s="3176">
        <v>61</v>
      </c>
      <c r="M67" s="3177"/>
      <c r="N67" s="1654">
        <v>-42.62295081967213</v>
      </c>
      <c r="O67" s="1648">
        <v>50</v>
      </c>
      <c r="P67" s="3176">
        <v>121</v>
      </c>
      <c r="Q67" s="3177"/>
      <c r="R67" s="1654">
        <v>-58.67768595041323</v>
      </c>
      <c r="S67" s="1682"/>
      <c r="T67" s="1747">
        <v>220</v>
      </c>
      <c r="U67" s="3176">
        <v>284</v>
      </c>
      <c r="V67" s="3177"/>
      <c r="W67" s="3177"/>
      <c r="X67" s="1654">
        <v>-22.535211267605636</v>
      </c>
      <c r="Y67" s="1682"/>
    </row>
    <row r="68" spans="2:25" ht="12.75" customHeight="1">
      <c r="B68" s="1681"/>
      <c r="C68" s="3213" t="s">
        <v>9</v>
      </c>
      <c r="D68" s="3177"/>
      <c r="E68" s="3177"/>
      <c r="F68" s="1648">
        <v>6</v>
      </c>
      <c r="G68" s="3176">
        <v>21</v>
      </c>
      <c r="H68" s="3177"/>
      <c r="I68" s="3177"/>
      <c r="J68" s="1654">
        <v>-71.42857142857143</v>
      </c>
      <c r="K68" s="1648">
        <v>35</v>
      </c>
      <c r="L68" s="3176">
        <v>29</v>
      </c>
      <c r="M68" s="3177"/>
      <c r="N68" s="1654">
        <v>20.689655172413794</v>
      </c>
      <c r="O68" s="1648">
        <v>41</v>
      </c>
      <c r="P68" s="3176">
        <v>50</v>
      </c>
      <c r="Q68" s="3177"/>
      <c r="R68" s="1654">
        <v>-18</v>
      </c>
      <c r="S68" s="1682"/>
      <c r="T68" s="1747">
        <v>193</v>
      </c>
      <c r="U68" s="3176">
        <v>186</v>
      </c>
      <c r="V68" s="3177"/>
      <c r="W68" s="3177"/>
      <c r="X68" s="1654">
        <v>3.763440860215054</v>
      </c>
      <c r="Y68" s="1682"/>
    </row>
    <row r="69" spans="2:25" ht="12.75" customHeight="1">
      <c r="B69" s="1681"/>
      <c r="C69" s="3213" t="s">
        <v>11</v>
      </c>
      <c r="D69" s="3177"/>
      <c r="E69" s="3177"/>
      <c r="F69" s="1648">
        <v>35</v>
      </c>
      <c r="G69" s="3176">
        <v>168</v>
      </c>
      <c r="H69" s="3177"/>
      <c r="I69" s="3177"/>
      <c r="J69" s="1654">
        <v>-79.16666666666666</v>
      </c>
      <c r="K69" s="1648">
        <v>22</v>
      </c>
      <c r="L69" s="3176">
        <v>21</v>
      </c>
      <c r="M69" s="3177"/>
      <c r="N69" s="1654">
        <v>4.761904761904762</v>
      </c>
      <c r="O69" s="1648">
        <v>57</v>
      </c>
      <c r="P69" s="3176">
        <v>189</v>
      </c>
      <c r="Q69" s="3177"/>
      <c r="R69" s="1654">
        <v>-69.84126984126983</v>
      </c>
      <c r="S69" s="1682"/>
      <c r="T69" s="1747">
        <v>208</v>
      </c>
      <c r="U69" s="3176">
        <v>326</v>
      </c>
      <c r="V69" s="3177"/>
      <c r="W69" s="3177"/>
      <c r="X69" s="1654">
        <v>-36.19631901840491</v>
      </c>
      <c r="Y69" s="1682"/>
    </row>
    <row r="70" spans="2:25" ht="12.75" customHeight="1">
      <c r="B70" s="1681"/>
      <c r="C70" s="3213" t="s">
        <v>263</v>
      </c>
      <c r="D70" s="3177"/>
      <c r="E70" s="3177"/>
      <c r="F70" s="1648">
        <v>10</v>
      </c>
      <c r="G70" s="3176">
        <v>33</v>
      </c>
      <c r="H70" s="3177"/>
      <c r="I70" s="3177"/>
      <c r="J70" s="1654">
        <v>-69.6969696969697</v>
      </c>
      <c r="K70" s="1648">
        <v>70</v>
      </c>
      <c r="L70" s="3176">
        <v>36</v>
      </c>
      <c r="M70" s="3177"/>
      <c r="N70" s="1654">
        <v>94.44444444444444</v>
      </c>
      <c r="O70" s="1648">
        <v>80</v>
      </c>
      <c r="P70" s="3176">
        <v>69</v>
      </c>
      <c r="Q70" s="3177"/>
      <c r="R70" s="1654">
        <v>15.942028985507244</v>
      </c>
      <c r="S70" s="1682"/>
      <c r="T70" s="1747">
        <v>363</v>
      </c>
      <c r="U70" s="3176">
        <v>151</v>
      </c>
      <c r="V70" s="3177"/>
      <c r="W70" s="3177"/>
      <c r="X70" s="1654">
        <v>140.3973509933775</v>
      </c>
      <c r="Y70" s="1682"/>
    </row>
    <row r="71" spans="2:25" ht="12.75" customHeight="1">
      <c r="B71" s="1681"/>
      <c r="C71" s="3213" t="s">
        <v>712</v>
      </c>
      <c r="D71" s="3177"/>
      <c r="E71" s="3177"/>
      <c r="F71" s="1648">
        <v>4</v>
      </c>
      <c r="G71" s="3176">
        <v>15</v>
      </c>
      <c r="H71" s="3177"/>
      <c r="I71" s="3177"/>
      <c r="J71" s="1654">
        <v>-73.33333333333333</v>
      </c>
      <c r="K71" s="1648">
        <v>14</v>
      </c>
      <c r="L71" s="3176">
        <v>22</v>
      </c>
      <c r="M71" s="3177"/>
      <c r="N71" s="1654">
        <v>-36.36363636363637</v>
      </c>
      <c r="O71" s="1648">
        <v>18</v>
      </c>
      <c r="P71" s="3176">
        <v>37</v>
      </c>
      <c r="Q71" s="3177"/>
      <c r="R71" s="1654">
        <v>-51.35135135135135</v>
      </c>
      <c r="S71" s="1682"/>
      <c r="T71" s="1747">
        <v>48</v>
      </c>
      <c r="U71" s="3176">
        <v>78</v>
      </c>
      <c r="V71" s="3177"/>
      <c r="W71" s="3177"/>
      <c r="X71" s="1654">
        <v>-38.46153846153847</v>
      </c>
      <c r="Y71" s="1682"/>
    </row>
    <row r="72" spans="2:25" ht="12.75" customHeight="1">
      <c r="B72" s="1661"/>
      <c r="C72" s="3175" t="s">
        <v>1363</v>
      </c>
      <c r="D72" s="3170"/>
      <c r="E72" s="3170"/>
      <c r="F72" s="1676">
        <v>170</v>
      </c>
      <c r="G72" s="3239">
        <v>592</v>
      </c>
      <c r="H72" s="3240"/>
      <c r="I72" s="3240"/>
      <c r="J72" s="1671">
        <v>-71.28378378378379</v>
      </c>
      <c r="K72" s="1692">
        <v>312</v>
      </c>
      <c r="L72" s="3241">
        <v>309</v>
      </c>
      <c r="M72" s="3242"/>
      <c r="N72" s="1786">
        <v>0.9708737864077669</v>
      </c>
      <c r="O72" s="1692">
        <v>482</v>
      </c>
      <c r="P72" s="3239">
        <v>901</v>
      </c>
      <c r="Q72" s="3240"/>
      <c r="R72" s="1671">
        <v>-46.503884572697004</v>
      </c>
      <c r="S72" s="1787"/>
      <c r="T72" s="1785">
        <v>1855</v>
      </c>
      <c r="U72" s="3239">
        <v>1991</v>
      </c>
      <c r="V72" s="3240"/>
      <c r="W72" s="3240"/>
      <c r="X72" s="1671">
        <v>-6.83073832245103</v>
      </c>
      <c r="Y72" s="1672"/>
    </row>
    <row r="73" spans="2:25" ht="12.75" customHeight="1">
      <c r="B73" s="1661"/>
      <c r="C73" s="3175"/>
      <c r="D73" s="3170"/>
      <c r="E73" s="3170"/>
      <c r="F73" s="1647"/>
      <c r="G73" s="3167"/>
      <c r="H73" s="3168"/>
      <c r="I73" s="3168"/>
      <c r="J73" s="1651"/>
      <c r="K73" s="1647"/>
      <c r="L73" s="3167"/>
      <c r="M73" s="3168"/>
      <c r="N73" s="1651"/>
      <c r="O73" s="1647"/>
      <c r="P73" s="3167"/>
      <c r="Q73" s="3168"/>
      <c r="R73" s="1651"/>
      <c r="S73" s="1678"/>
      <c r="T73" s="1668"/>
      <c r="U73" s="3167"/>
      <c r="V73" s="3168"/>
      <c r="W73" s="3168"/>
      <c r="X73" s="1651"/>
      <c r="Y73" s="1678"/>
    </row>
    <row r="74" spans="2:25" ht="6" customHeight="1">
      <c r="B74" s="1683"/>
      <c r="C74" s="3271"/>
      <c r="D74" s="3161"/>
      <c r="E74" s="3161"/>
      <c r="F74" s="1647"/>
      <c r="G74" s="3167"/>
      <c r="H74" s="3168"/>
      <c r="I74" s="3168"/>
      <c r="J74" s="1651"/>
      <c r="K74" s="1647"/>
      <c r="L74" s="3167"/>
      <c r="M74" s="3168"/>
      <c r="N74" s="1651"/>
      <c r="O74" s="1647"/>
      <c r="P74" s="3167"/>
      <c r="Q74" s="3168"/>
      <c r="R74" s="1651"/>
      <c r="S74" s="1678"/>
      <c r="T74" s="1668"/>
      <c r="U74" s="3167"/>
      <c r="V74" s="3168"/>
      <c r="W74" s="3168"/>
      <c r="X74" s="1651"/>
      <c r="Y74" s="1678"/>
    </row>
    <row r="75" spans="2:25" ht="15.75" customHeight="1">
      <c r="B75" s="1683"/>
      <c r="C75" s="3271" t="s">
        <v>729</v>
      </c>
      <c r="D75" s="3161"/>
      <c r="E75" s="3161"/>
      <c r="F75" s="1692">
        <v>3282</v>
      </c>
      <c r="G75" s="3239">
        <v>5180</v>
      </c>
      <c r="H75" s="3240"/>
      <c r="I75" s="3240"/>
      <c r="J75" s="1671">
        <v>-36.640926640926644</v>
      </c>
      <c r="K75" s="1692">
        <v>380</v>
      </c>
      <c r="L75" s="3239">
        <v>381</v>
      </c>
      <c r="M75" s="3240"/>
      <c r="N75" s="1671">
        <v>-0.26246719160104987</v>
      </c>
      <c r="O75" s="1692">
        <v>3662</v>
      </c>
      <c r="P75" s="3239">
        <v>5561</v>
      </c>
      <c r="Q75" s="3240"/>
      <c r="R75" s="1671">
        <v>-34.14853443625247</v>
      </c>
      <c r="S75" s="1672"/>
      <c r="T75" s="1785">
        <v>5379</v>
      </c>
      <c r="U75" s="3239">
        <v>6991</v>
      </c>
      <c r="V75" s="3240"/>
      <c r="W75" s="3240"/>
      <c r="X75" s="1671">
        <v>-23.058217708482335</v>
      </c>
      <c r="Y75" s="1672"/>
    </row>
    <row r="76" spans="2:25" ht="12.75" customHeight="1">
      <c r="B76" s="1687"/>
      <c r="C76" s="3272"/>
      <c r="D76" s="3182"/>
      <c r="E76" s="3182"/>
      <c r="F76" s="1665"/>
      <c r="G76" s="3247"/>
      <c r="H76" s="3246"/>
      <c r="I76" s="3246"/>
      <c r="J76" s="1690"/>
      <c r="K76" s="1665"/>
      <c r="L76" s="3247"/>
      <c r="M76" s="3246"/>
      <c r="N76" s="1690"/>
      <c r="O76" s="1665"/>
      <c r="P76" s="3247"/>
      <c r="Q76" s="3246"/>
      <c r="R76" s="1690"/>
      <c r="S76" s="1691"/>
      <c r="T76" s="1669"/>
      <c r="U76" s="3247"/>
      <c r="V76" s="3246"/>
      <c r="W76" s="3246"/>
      <c r="X76" s="1690"/>
      <c r="Y76" s="1691"/>
    </row>
    <row r="77" spans="2:25" ht="12.75" customHeight="1">
      <c r="B77" s="1656"/>
      <c r="C77" s="3271"/>
      <c r="D77" s="3161"/>
      <c r="E77" s="3161"/>
      <c r="F77" s="1647"/>
      <c r="G77" s="3167"/>
      <c r="H77" s="3168"/>
      <c r="I77" s="3168"/>
      <c r="J77" s="1651"/>
      <c r="K77" s="1647"/>
      <c r="L77" s="3167"/>
      <c r="M77" s="3168"/>
      <c r="N77" s="1651"/>
      <c r="O77" s="1647"/>
      <c r="P77" s="3167"/>
      <c r="Q77" s="3168"/>
      <c r="R77" s="1651"/>
      <c r="S77" s="1651"/>
      <c r="T77" s="1647"/>
      <c r="U77" s="3167"/>
      <c r="V77" s="3168"/>
      <c r="W77" s="3168"/>
      <c r="X77" s="1651"/>
      <c r="Y77" s="1651"/>
    </row>
    <row r="78" spans="2:25" ht="12.75" customHeight="1">
      <c r="B78" s="3193" t="s">
        <v>1364</v>
      </c>
      <c r="C78" s="3161"/>
      <c r="D78" s="3161"/>
      <c r="E78" s="3161"/>
      <c r="F78" s="3161"/>
      <c r="G78" s="3161"/>
      <c r="H78" s="3161"/>
      <c r="I78" s="3161"/>
      <c r="J78" s="3161"/>
      <c r="K78" s="3161"/>
      <c r="L78" s="3161"/>
      <c r="M78" s="3161"/>
      <c r="N78" s="3161"/>
      <c r="O78" s="3161"/>
      <c r="P78" s="3161"/>
      <c r="Q78" s="3161"/>
      <c r="R78" s="3161"/>
      <c r="S78" s="3161"/>
      <c r="T78" s="3161"/>
      <c r="U78" s="3161"/>
      <c r="V78" s="3161"/>
      <c r="W78" s="3161"/>
      <c r="X78" s="3161"/>
      <c r="Y78" s="3161"/>
    </row>
    <row r="79" spans="2:25" ht="12.75" customHeight="1">
      <c r="B79" s="1657"/>
      <c r="C79" s="3163"/>
      <c r="D79" s="3154"/>
      <c r="E79" s="3263"/>
      <c r="F79" s="3153"/>
      <c r="G79" s="3153"/>
      <c r="H79" s="1718"/>
      <c r="I79" s="3243"/>
      <c r="J79" s="3172"/>
      <c r="K79" s="3171"/>
      <c r="L79" s="3172"/>
      <c r="M79" s="3173"/>
      <c r="N79" s="3153"/>
      <c r="O79" s="3171"/>
      <c r="P79" s="3172"/>
      <c r="Q79" s="3171" t="s">
        <v>1365</v>
      </c>
      <c r="R79" s="3172"/>
      <c r="S79" s="3172"/>
      <c r="T79" s="3173" t="s">
        <v>1366</v>
      </c>
      <c r="U79" s="3153"/>
      <c r="V79" s="1677"/>
      <c r="W79" s="3263"/>
      <c r="X79" s="3153"/>
      <c r="Y79" s="1677"/>
    </row>
    <row r="80" spans="2:25" ht="12.75" customHeight="1">
      <c r="B80" s="1661"/>
      <c r="C80" s="3175"/>
      <c r="D80" s="3207"/>
      <c r="E80" s="3260" t="s">
        <v>1367</v>
      </c>
      <c r="F80" s="3170"/>
      <c r="G80" s="3170"/>
      <c r="H80" s="1678"/>
      <c r="I80" s="3244"/>
      <c r="J80" s="3168"/>
      <c r="K80" s="3167"/>
      <c r="L80" s="3168"/>
      <c r="M80" s="3169"/>
      <c r="N80" s="3170"/>
      <c r="O80" s="3167" t="s">
        <v>789</v>
      </c>
      <c r="P80" s="3168"/>
      <c r="Q80" s="3167" t="s">
        <v>1368</v>
      </c>
      <c r="R80" s="3168"/>
      <c r="S80" s="3168"/>
      <c r="T80" s="3169" t="s">
        <v>1369</v>
      </c>
      <c r="U80" s="3170"/>
      <c r="V80" s="1688"/>
      <c r="W80" s="3260" t="s">
        <v>1370</v>
      </c>
      <c r="X80" s="3170"/>
      <c r="Y80" s="1688"/>
    </row>
    <row r="81" spans="2:25" ht="12.75" customHeight="1">
      <c r="B81" s="1661"/>
      <c r="C81" s="3175"/>
      <c r="D81" s="3207"/>
      <c r="E81" s="3260" t="s">
        <v>1371</v>
      </c>
      <c r="F81" s="3170"/>
      <c r="G81" s="3170"/>
      <c r="H81" s="1678"/>
      <c r="I81" s="3244" t="s">
        <v>1372</v>
      </c>
      <c r="J81" s="3168"/>
      <c r="K81" s="3167" t="s">
        <v>1373</v>
      </c>
      <c r="L81" s="3168"/>
      <c r="M81" s="3169" t="s">
        <v>1374</v>
      </c>
      <c r="N81" s="3170"/>
      <c r="O81" s="3167" t="s">
        <v>1375</v>
      </c>
      <c r="P81" s="3168"/>
      <c r="Q81" s="3167" t="s">
        <v>1375</v>
      </c>
      <c r="R81" s="3168"/>
      <c r="S81" s="3168"/>
      <c r="T81" s="3169" t="s">
        <v>1376</v>
      </c>
      <c r="U81" s="3170"/>
      <c r="V81" s="1688"/>
      <c r="W81" s="3260" t="s">
        <v>1371</v>
      </c>
      <c r="X81" s="3170"/>
      <c r="Y81" s="1688"/>
    </row>
    <row r="82" spans="2:25" ht="12.75" customHeight="1">
      <c r="B82" s="1664"/>
      <c r="C82" s="3270"/>
      <c r="D82" s="3210"/>
      <c r="E82" s="3259" t="s">
        <v>1400</v>
      </c>
      <c r="F82" s="3234"/>
      <c r="G82" s="3234"/>
      <c r="H82" s="1691"/>
      <c r="I82" s="3245" t="s">
        <v>1400</v>
      </c>
      <c r="J82" s="3246"/>
      <c r="K82" s="3247" t="s">
        <v>1400</v>
      </c>
      <c r="L82" s="3246"/>
      <c r="M82" s="3233" t="s">
        <v>1400</v>
      </c>
      <c r="N82" s="3234"/>
      <c r="O82" s="3247" t="s">
        <v>1400</v>
      </c>
      <c r="P82" s="3246"/>
      <c r="Q82" s="3247" t="s">
        <v>1400</v>
      </c>
      <c r="R82" s="3246"/>
      <c r="S82" s="3246"/>
      <c r="T82" s="3233" t="s">
        <v>1400</v>
      </c>
      <c r="U82" s="3234"/>
      <c r="V82" s="1666"/>
      <c r="W82" s="3259" t="s">
        <v>1400</v>
      </c>
      <c r="X82" s="3234"/>
      <c r="Y82" s="1666"/>
    </row>
    <row r="83" spans="2:25" ht="12.75" customHeight="1">
      <c r="B83" s="1661"/>
      <c r="C83" s="3175"/>
      <c r="D83" s="3207"/>
      <c r="E83" s="3274"/>
      <c r="F83" s="3170"/>
      <c r="G83" s="3170"/>
      <c r="H83" s="1721"/>
      <c r="I83" s="3275"/>
      <c r="J83" s="3168"/>
      <c r="K83" s="3174"/>
      <c r="L83" s="3168"/>
      <c r="M83" s="3175"/>
      <c r="N83" s="3170"/>
      <c r="O83" s="3174"/>
      <c r="P83" s="3168"/>
      <c r="Q83" s="3174"/>
      <c r="R83" s="3168"/>
      <c r="S83" s="3168"/>
      <c r="T83" s="3175"/>
      <c r="U83" s="3170"/>
      <c r="V83" s="1685"/>
      <c r="W83" s="3274"/>
      <c r="X83" s="3170"/>
      <c r="Y83" s="1685"/>
    </row>
    <row r="84" spans="2:25" ht="13.5" customHeight="1">
      <c r="B84" s="1707"/>
      <c r="C84" s="1656" t="s">
        <v>709</v>
      </c>
      <c r="D84" s="1783" t="s">
        <v>1428</v>
      </c>
      <c r="E84" s="3227">
        <v>49994</v>
      </c>
      <c r="F84" s="3161"/>
      <c r="G84" s="3161"/>
      <c r="H84" s="1682"/>
      <c r="I84" s="3254">
        <v>4040</v>
      </c>
      <c r="J84" s="3177"/>
      <c r="K84" s="3176">
        <v>-4775</v>
      </c>
      <c r="L84" s="3177"/>
      <c r="M84" s="3178">
        <v>-735</v>
      </c>
      <c r="N84" s="3161"/>
      <c r="O84" s="3176">
        <v>110</v>
      </c>
      <c r="P84" s="3177"/>
      <c r="Q84" s="3176">
        <v>-2372</v>
      </c>
      <c r="R84" s="3177"/>
      <c r="S84" s="3177"/>
      <c r="T84" s="3178">
        <v>-2997</v>
      </c>
      <c r="U84" s="3161"/>
      <c r="V84" s="1711"/>
      <c r="W84" s="3249">
        <v>46997</v>
      </c>
      <c r="X84" s="3161"/>
      <c r="Y84" s="1711"/>
    </row>
    <row r="85" spans="2:25" ht="13.5" customHeight="1">
      <c r="B85" s="1707"/>
      <c r="C85" s="1655"/>
      <c r="D85" s="1783" t="s">
        <v>706</v>
      </c>
      <c r="E85" s="3227">
        <v>49907</v>
      </c>
      <c r="F85" s="3161"/>
      <c r="G85" s="3161"/>
      <c r="H85" s="1682"/>
      <c r="I85" s="3254">
        <v>3933</v>
      </c>
      <c r="J85" s="3177"/>
      <c r="K85" s="3176">
        <v>-2568</v>
      </c>
      <c r="L85" s="3177"/>
      <c r="M85" s="3178">
        <v>1365</v>
      </c>
      <c r="N85" s="3161"/>
      <c r="O85" s="3176">
        <v>-123</v>
      </c>
      <c r="P85" s="3177"/>
      <c r="Q85" s="3176">
        <v>72</v>
      </c>
      <c r="R85" s="3177"/>
      <c r="S85" s="3177"/>
      <c r="T85" s="3178">
        <v>1314</v>
      </c>
      <c r="U85" s="3161"/>
      <c r="V85" s="1711"/>
      <c r="W85" s="3249">
        <v>51221</v>
      </c>
      <c r="X85" s="3161"/>
      <c r="Y85" s="1711"/>
    </row>
    <row r="86" spans="2:25" ht="13.5" customHeight="1">
      <c r="B86" s="1707"/>
      <c r="C86" s="1655"/>
      <c r="D86" s="1783" t="s">
        <v>727</v>
      </c>
      <c r="E86" s="3250">
        <v>0.17432424309215142</v>
      </c>
      <c r="F86" s="3161"/>
      <c r="G86" s="3161"/>
      <c r="H86" s="1682"/>
      <c r="I86" s="3257">
        <v>2.7205695397915077</v>
      </c>
      <c r="J86" s="3177"/>
      <c r="K86" s="3199">
        <v>-85.9423676012461</v>
      </c>
      <c r="L86" s="3177"/>
      <c r="M86" s="3200">
        <v>-153.84615384615387</v>
      </c>
      <c r="N86" s="3161"/>
      <c r="O86" s="3199">
        <v>189.4308943089431</v>
      </c>
      <c r="P86" s="3177"/>
      <c r="Q86" s="3199">
        <v>-3394.4444444444443</v>
      </c>
      <c r="R86" s="3177"/>
      <c r="S86" s="3177"/>
      <c r="T86" s="3200">
        <v>-328.0821917808219</v>
      </c>
      <c r="U86" s="3161"/>
      <c r="V86" s="1711"/>
      <c r="W86" s="3250">
        <v>-8.246617598250717</v>
      </c>
      <c r="X86" s="3161"/>
      <c r="Y86" s="1711"/>
    </row>
    <row r="87" spans="2:25" ht="13.5" customHeight="1">
      <c r="B87" s="1707"/>
      <c r="C87" s="1656" t="s">
        <v>1431</v>
      </c>
      <c r="D87" s="1783" t="s">
        <v>1428</v>
      </c>
      <c r="E87" s="3227">
        <v>13594</v>
      </c>
      <c r="F87" s="3161"/>
      <c r="G87" s="3161"/>
      <c r="H87" s="1682"/>
      <c r="I87" s="3254">
        <v>12529</v>
      </c>
      <c r="J87" s="3177"/>
      <c r="K87" s="3176">
        <v>-12618</v>
      </c>
      <c r="L87" s="3177"/>
      <c r="M87" s="3178">
        <v>-89</v>
      </c>
      <c r="N87" s="3161"/>
      <c r="O87" s="3176">
        <v>-6</v>
      </c>
      <c r="P87" s="3177"/>
      <c r="Q87" s="3176">
        <v>944</v>
      </c>
      <c r="R87" s="3177"/>
      <c r="S87" s="3177"/>
      <c r="T87" s="3178">
        <v>849</v>
      </c>
      <c r="U87" s="3161"/>
      <c r="V87" s="1711"/>
      <c r="W87" s="3249">
        <v>14443</v>
      </c>
      <c r="X87" s="3161"/>
      <c r="Y87" s="1711"/>
    </row>
    <row r="88" spans="2:25" ht="13.5" customHeight="1">
      <c r="B88" s="1707"/>
      <c r="C88" s="1655"/>
      <c r="D88" s="1783" t="s">
        <v>706</v>
      </c>
      <c r="E88" s="3227">
        <v>15120</v>
      </c>
      <c r="F88" s="3161"/>
      <c r="G88" s="3161"/>
      <c r="H88" s="1682"/>
      <c r="I88" s="3254">
        <v>10842</v>
      </c>
      <c r="J88" s="3177"/>
      <c r="K88" s="3176">
        <v>-10346</v>
      </c>
      <c r="L88" s="3177"/>
      <c r="M88" s="3178">
        <v>496</v>
      </c>
      <c r="N88" s="3161"/>
      <c r="O88" s="3176">
        <v>-125</v>
      </c>
      <c r="P88" s="3177"/>
      <c r="Q88" s="3176">
        <v>786</v>
      </c>
      <c r="R88" s="3177"/>
      <c r="S88" s="3177"/>
      <c r="T88" s="3178">
        <v>1157</v>
      </c>
      <c r="U88" s="3161"/>
      <c r="V88" s="1711"/>
      <c r="W88" s="3249">
        <v>16277</v>
      </c>
      <c r="X88" s="3161"/>
      <c r="Y88" s="1711"/>
    </row>
    <row r="89" spans="2:25" ht="13.5" customHeight="1">
      <c r="B89" s="1707"/>
      <c r="C89" s="1655"/>
      <c r="D89" s="1783" t="s">
        <v>727</v>
      </c>
      <c r="E89" s="3250">
        <v>-10.092592592592593</v>
      </c>
      <c r="F89" s="3161"/>
      <c r="G89" s="3161"/>
      <c r="H89" s="1682"/>
      <c r="I89" s="3257">
        <v>15.559859804464121</v>
      </c>
      <c r="J89" s="3177"/>
      <c r="K89" s="3199">
        <v>-21.960177846510728</v>
      </c>
      <c r="L89" s="3177"/>
      <c r="M89" s="3200">
        <v>-117.94354838709677</v>
      </c>
      <c r="N89" s="3161"/>
      <c r="O89" s="3199">
        <v>95.2</v>
      </c>
      <c r="P89" s="3177"/>
      <c r="Q89" s="3199">
        <v>20.10178117048346</v>
      </c>
      <c r="R89" s="3177"/>
      <c r="S89" s="3177"/>
      <c r="T89" s="3200">
        <v>-26.62057044079516</v>
      </c>
      <c r="U89" s="3161"/>
      <c r="V89" s="1711"/>
      <c r="W89" s="3250">
        <v>-11.267432573570067</v>
      </c>
      <c r="X89" s="3161"/>
      <c r="Y89" s="1711"/>
    </row>
    <row r="90" spans="2:25" ht="13.5" customHeight="1">
      <c r="B90" s="1707"/>
      <c r="C90" s="1656" t="s">
        <v>717</v>
      </c>
      <c r="D90" s="1783" t="s">
        <v>1428</v>
      </c>
      <c r="E90" s="3227">
        <v>755</v>
      </c>
      <c r="F90" s="3161"/>
      <c r="G90" s="3161"/>
      <c r="H90" s="1682"/>
      <c r="I90" s="3254">
        <v>16</v>
      </c>
      <c r="J90" s="3177"/>
      <c r="K90" s="3176">
        <v>-24</v>
      </c>
      <c r="L90" s="3177"/>
      <c r="M90" s="3178">
        <v>-8</v>
      </c>
      <c r="N90" s="3161"/>
      <c r="O90" s="3176">
        <v>0</v>
      </c>
      <c r="P90" s="3177"/>
      <c r="Q90" s="3176">
        <v>42</v>
      </c>
      <c r="R90" s="3177"/>
      <c r="S90" s="3177"/>
      <c r="T90" s="3178">
        <v>34</v>
      </c>
      <c r="U90" s="3161"/>
      <c r="V90" s="1711"/>
      <c r="W90" s="3249">
        <v>789</v>
      </c>
      <c r="X90" s="3161"/>
      <c r="Y90" s="1711"/>
    </row>
    <row r="91" spans="2:25" ht="13.5" customHeight="1">
      <c r="B91" s="1707"/>
      <c r="C91" s="1655"/>
      <c r="D91" s="1783" t="s">
        <v>706</v>
      </c>
      <c r="E91" s="3227">
        <v>980</v>
      </c>
      <c r="F91" s="3161"/>
      <c r="G91" s="3161"/>
      <c r="H91" s="1682"/>
      <c r="I91" s="3254">
        <v>167</v>
      </c>
      <c r="J91" s="3177"/>
      <c r="K91" s="3176">
        <v>-76</v>
      </c>
      <c r="L91" s="3177"/>
      <c r="M91" s="3178">
        <v>91</v>
      </c>
      <c r="N91" s="3161"/>
      <c r="O91" s="3176">
        <v>0</v>
      </c>
      <c r="P91" s="3177"/>
      <c r="Q91" s="3176">
        <v>45</v>
      </c>
      <c r="R91" s="3177"/>
      <c r="S91" s="3177"/>
      <c r="T91" s="3178">
        <v>136</v>
      </c>
      <c r="U91" s="3161"/>
      <c r="V91" s="1711"/>
      <c r="W91" s="3249">
        <v>1116</v>
      </c>
      <c r="X91" s="3161"/>
      <c r="Y91" s="1711"/>
    </row>
    <row r="92" spans="2:25" ht="13.5" customHeight="1">
      <c r="B92" s="1707"/>
      <c r="C92" s="1655"/>
      <c r="D92" s="1783" t="s">
        <v>727</v>
      </c>
      <c r="E92" s="3250">
        <v>-22.95918367346939</v>
      </c>
      <c r="F92" s="3161"/>
      <c r="G92" s="3161"/>
      <c r="H92" s="1682"/>
      <c r="I92" s="3257">
        <v>-90.41916167664671</v>
      </c>
      <c r="J92" s="3177"/>
      <c r="K92" s="3199">
        <v>68.42105263157895</v>
      </c>
      <c r="L92" s="3177"/>
      <c r="M92" s="3200">
        <v>-108.79120879120879</v>
      </c>
      <c r="N92" s="3161"/>
      <c r="O92" s="3199" t="s">
        <v>304</v>
      </c>
      <c r="P92" s="3177"/>
      <c r="Q92" s="3199">
        <v>-6.666666666666667</v>
      </c>
      <c r="R92" s="3177"/>
      <c r="S92" s="3177"/>
      <c r="T92" s="3200">
        <v>-75</v>
      </c>
      <c r="U92" s="3161"/>
      <c r="V92" s="1711"/>
      <c r="W92" s="3250">
        <v>-29.301075268817204</v>
      </c>
      <c r="X92" s="3161"/>
      <c r="Y92" s="1711"/>
    </row>
    <row r="93" spans="2:25" ht="13.5" customHeight="1">
      <c r="B93" s="1707"/>
      <c r="C93" s="1656" t="s">
        <v>707</v>
      </c>
      <c r="D93" s="1783" t="s">
        <v>1428</v>
      </c>
      <c r="E93" s="3227">
        <v>58</v>
      </c>
      <c r="F93" s="3161"/>
      <c r="G93" s="3161"/>
      <c r="H93" s="1682"/>
      <c r="I93" s="3254">
        <v>4</v>
      </c>
      <c r="J93" s="3177"/>
      <c r="K93" s="3176">
        <v>-8</v>
      </c>
      <c r="L93" s="3177"/>
      <c r="M93" s="3178">
        <v>-4</v>
      </c>
      <c r="N93" s="3161"/>
      <c r="O93" s="3176">
        <v>2</v>
      </c>
      <c r="P93" s="3177"/>
      <c r="Q93" s="3176">
        <v>-6</v>
      </c>
      <c r="R93" s="3177"/>
      <c r="S93" s="3177"/>
      <c r="T93" s="3178">
        <v>-8</v>
      </c>
      <c r="U93" s="3161"/>
      <c r="V93" s="1711"/>
      <c r="W93" s="3249">
        <v>50</v>
      </c>
      <c r="X93" s="3161"/>
      <c r="Y93" s="1711"/>
    </row>
    <row r="94" spans="2:25" ht="13.5" customHeight="1">
      <c r="B94" s="1707"/>
      <c r="C94" s="1655"/>
      <c r="D94" s="1783" t="s">
        <v>706</v>
      </c>
      <c r="E94" s="3227">
        <v>32</v>
      </c>
      <c r="F94" s="3161"/>
      <c r="G94" s="3161"/>
      <c r="H94" s="1682"/>
      <c r="I94" s="3254">
        <v>27</v>
      </c>
      <c r="J94" s="3177"/>
      <c r="K94" s="3176">
        <v>-2</v>
      </c>
      <c r="L94" s="3177"/>
      <c r="M94" s="3178">
        <v>25</v>
      </c>
      <c r="N94" s="3161"/>
      <c r="O94" s="3176">
        <v>0</v>
      </c>
      <c r="P94" s="3177"/>
      <c r="Q94" s="3176">
        <v>-2</v>
      </c>
      <c r="R94" s="3177"/>
      <c r="S94" s="3177"/>
      <c r="T94" s="3178">
        <v>23</v>
      </c>
      <c r="U94" s="3161"/>
      <c r="V94" s="1711"/>
      <c r="W94" s="3249">
        <v>55</v>
      </c>
      <c r="X94" s="3161"/>
      <c r="Y94" s="1711"/>
    </row>
    <row r="95" spans="2:25" ht="13.5" customHeight="1">
      <c r="B95" s="1707"/>
      <c r="C95" s="1655"/>
      <c r="D95" s="1783" t="s">
        <v>727</v>
      </c>
      <c r="E95" s="3250">
        <v>81.25</v>
      </c>
      <c r="F95" s="3161"/>
      <c r="G95" s="3161"/>
      <c r="H95" s="1682"/>
      <c r="I95" s="3257">
        <v>-85.18518518518519</v>
      </c>
      <c r="J95" s="3177"/>
      <c r="K95" s="3199">
        <v>-300</v>
      </c>
      <c r="L95" s="3177"/>
      <c r="M95" s="3200">
        <v>-116</v>
      </c>
      <c r="N95" s="3161"/>
      <c r="O95" s="3199" t="s">
        <v>304</v>
      </c>
      <c r="P95" s="3177"/>
      <c r="Q95" s="3199">
        <v>-200</v>
      </c>
      <c r="R95" s="3177"/>
      <c r="S95" s="3177"/>
      <c r="T95" s="3200">
        <v>-134.7826086956522</v>
      </c>
      <c r="U95" s="3161"/>
      <c r="V95" s="1711"/>
      <c r="W95" s="3250">
        <v>-9.090909090909092</v>
      </c>
      <c r="X95" s="3161"/>
      <c r="Y95" s="1711"/>
    </row>
    <row r="96" spans="2:25" ht="12.75" customHeight="1">
      <c r="B96" s="1732"/>
      <c r="C96" s="1733"/>
      <c r="D96" s="1784"/>
      <c r="E96" s="3251"/>
      <c r="F96" s="3182"/>
      <c r="G96" s="3182"/>
      <c r="H96" s="1699"/>
      <c r="I96" s="3258"/>
      <c r="J96" s="3180"/>
      <c r="K96" s="3194"/>
      <c r="L96" s="3180"/>
      <c r="M96" s="3195"/>
      <c r="N96" s="3182"/>
      <c r="O96" s="3194"/>
      <c r="P96" s="3180"/>
      <c r="Q96" s="3194"/>
      <c r="R96" s="3180"/>
      <c r="S96" s="3180"/>
      <c r="T96" s="3195"/>
      <c r="U96" s="3182"/>
      <c r="V96" s="1715"/>
      <c r="W96" s="3251"/>
      <c r="X96" s="3182"/>
      <c r="Y96" s="1715"/>
    </row>
    <row r="97" spans="2:25" ht="12.75" customHeight="1">
      <c r="B97" s="1707"/>
      <c r="C97" s="1655"/>
      <c r="D97" s="1783"/>
      <c r="E97" s="3276"/>
      <c r="F97" s="3161"/>
      <c r="G97" s="3161"/>
      <c r="H97" s="1682"/>
      <c r="I97" s="3277"/>
      <c r="J97" s="3177"/>
      <c r="K97" s="3192"/>
      <c r="L97" s="3177"/>
      <c r="M97" s="3193"/>
      <c r="N97" s="3161"/>
      <c r="O97" s="3192"/>
      <c r="P97" s="3177"/>
      <c r="Q97" s="3192"/>
      <c r="R97" s="3177"/>
      <c r="S97" s="3177"/>
      <c r="T97" s="3193"/>
      <c r="U97" s="3161"/>
      <c r="V97" s="1711"/>
      <c r="W97" s="3276"/>
      <c r="X97" s="3161"/>
      <c r="Y97" s="1711"/>
    </row>
    <row r="98" spans="2:25" ht="15" customHeight="1">
      <c r="B98" s="1707"/>
      <c r="C98" s="1656" t="s">
        <v>1385</v>
      </c>
      <c r="D98" s="1783" t="s">
        <v>1428</v>
      </c>
      <c r="E98" s="3227">
        <v>64401</v>
      </c>
      <c r="F98" s="3161"/>
      <c r="G98" s="3161"/>
      <c r="H98" s="1682"/>
      <c r="I98" s="3254">
        <v>16589</v>
      </c>
      <c r="J98" s="3177"/>
      <c r="K98" s="3176">
        <v>-17425</v>
      </c>
      <c r="L98" s="3177"/>
      <c r="M98" s="3178">
        <v>-836</v>
      </c>
      <c r="N98" s="3161"/>
      <c r="O98" s="3176">
        <v>106</v>
      </c>
      <c r="P98" s="3177"/>
      <c r="Q98" s="3176">
        <v>-1392</v>
      </c>
      <c r="R98" s="3177"/>
      <c r="S98" s="3177"/>
      <c r="T98" s="3178">
        <v>-2122</v>
      </c>
      <c r="U98" s="3161"/>
      <c r="V98" s="1711"/>
      <c r="W98" s="3249">
        <v>62279</v>
      </c>
      <c r="X98" s="3161"/>
      <c r="Y98" s="1711"/>
    </row>
    <row r="99" spans="2:25" ht="15" customHeight="1">
      <c r="B99" s="1707"/>
      <c r="C99" s="1655"/>
      <c r="D99" s="1783" t="s">
        <v>706</v>
      </c>
      <c r="E99" s="3227">
        <v>66039</v>
      </c>
      <c r="F99" s="3161"/>
      <c r="G99" s="3161"/>
      <c r="H99" s="1682"/>
      <c r="I99" s="3254">
        <v>14969</v>
      </c>
      <c r="J99" s="3177"/>
      <c r="K99" s="3176">
        <v>-12992</v>
      </c>
      <c r="L99" s="3177"/>
      <c r="M99" s="3178">
        <v>1977</v>
      </c>
      <c r="N99" s="3161"/>
      <c r="O99" s="3176">
        <v>-248</v>
      </c>
      <c r="P99" s="3177"/>
      <c r="Q99" s="3176">
        <v>901</v>
      </c>
      <c r="R99" s="3177"/>
      <c r="S99" s="3177"/>
      <c r="T99" s="3178">
        <v>2630</v>
      </c>
      <c r="U99" s="3161"/>
      <c r="V99" s="1711"/>
      <c r="W99" s="3249">
        <v>68669</v>
      </c>
      <c r="X99" s="3161"/>
      <c r="Y99" s="1711"/>
    </row>
    <row r="100" spans="2:25" ht="15" customHeight="1">
      <c r="B100" s="1707"/>
      <c r="C100" s="1655"/>
      <c r="D100" s="1783" t="s">
        <v>727</v>
      </c>
      <c r="E100" s="3250">
        <v>-2.4803525189660656</v>
      </c>
      <c r="F100" s="3161"/>
      <c r="G100" s="3161"/>
      <c r="H100" s="1682"/>
      <c r="I100" s="3257">
        <v>10.822366223528626</v>
      </c>
      <c r="J100" s="3177"/>
      <c r="K100" s="3199">
        <v>-34.120997536945815</v>
      </c>
      <c r="L100" s="3177"/>
      <c r="M100" s="3200">
        <v>-142.28629236216491</v>
      </c>
      <c r="N100" s="3161"/>
      <c r="O100" s="3199">
        <v>142.74193548387098</v>
      </c>
      <c r="P100" s="3177"/>
      <c r="Q100" s="3199">
        <v>-254.4950055493896</v>
      </c>
      <c r="R100" s="3177"/>
      <c r="S100" s="3177"/>
      <c r="T100" s="3200">
        <v>-180.68441064638782</v>
      </c>
      <c r="U100" s="3161"/>
      <c r="V100" s="1711"/>
      <c r="W100" s="3250">
        <v>-9.305509036100714</v>
      </c>
      <c r="X100" s="3161"/>
      <c r="Y100" s="1711"/>
    </row>
    <row r="101" spans="2:25" ht="12.75">
      <c r="B101" s="1732"/>
      <c r="C101" s="1733"/>
      <c r="D101" s="1784"/>
      <c r="E101" s="3251"/>
      <c r="F101" s="3182"/>
      <c r="G101" s="3182"/>
      <c r="H101" s="1699"/>
      <c r="I101" s="3258"/>
      <c r="J101" s="3180"/>
      <c r="K101" s="3194"/>
      <c r="L101" s="3180"/>
      <c r="M101" s="3195"/>
      <c r="N101" s="3182"/>
      <c r="O101" s="3194"/>
      <c r="P101" s="3180"/>
      <c r="Q101" s="3194"/>
      <c r="R101" s="3180"/>
      <c r="S101" s="3180"/>
      <c r="T101" s="3195"/>
      <c r="U101" s="3182"/>
      <c r="V101" s="1715"/>
      <c r="W101" s="3251"/>
      <c r="X101" s="3182"/>
      <c r="Y101" s="1715"/>
    </row>
  </sheetData>
  <sheetProtection/>
  <mergeCells count="562">
    <mergeCell ref="T99:U99"/>
    <mergeCell ref="W99:X99"/>
    <mergeCell ref="E99:G99"/>
    <mergeCell ref="I99:J99"/>
    <mergeCell ref="K99:L99"/>
    <mergeCell ref="M99:N99"/>
    <mergeCell ref="O99:P99"/>
    <mergeCell ref="Q99:S99"/>
    <mergeCell ref="T97:U97"/>
    <mergeCell ref="W97:X97"/>
    <mergeCell ref="E98:G98"/>
    <mergeCell ref="I98:J98"/>
    <mergeCell ref="K98:L98"/>
    <mergeCell ref="M98:N98"/>
    <mergeCell ref="O98:P98"/>
    <mergeCell ref="Q98:S98"/>
    <mergeCell ref="T98:U98"/>
    <mergeCell ref="W98:X98"/>
    <mergeCell ref="E97:G97"/>
    <mergeCell ref="I97:J97"/>
    <mergeCell ref="K97:L97"/>
    <mergeCell ref="M97:N97"/>
    <mergeCell ref="O97:P97"/>
    <mergeCell ref="Q97:S97"/>
    <mergeCell ref="T95:U95"/>
    <mergeCell ref="W95:X95"/>
    <mergeCell ref="E96:G96"/>
    <mergeCell ref="I96:J96"/>
    <mergeCell ref="K96:L96"/>
    <mergeCell ref="M96:N96"/>
    <mergeCell ref="O96:P96"/>
    <mergeCell ref="Q96:S96"/>
    <mergeCell ref="T96:U96"/>
    <mergeCell ref="W96:X96"/>
    <mergeCell ref="E95:G95"/>
    <mergeCell ref="I95:J95"/>
    <mergeCell ref="K95:L95"/>
    <mergeCell ref="M95:N95"/>
    <mergeCell ref="O95:P95"/>
    <mergeCell ref="Q95:S95"/>
    <mergeCell ref="T93:U93"/>
    <mergeCell ref="W93:X93"/>
    <mergeCell ref="E94:G94"/>
    <mergeCell ref="I94:J94"/>
    <mergeCell ref="K94:L94"/>
    <mergeCell ref="M94:N94"/>
    <mergeCell ref="O94:P94"/>
    <mergeCell ref="Q94:S94"/>
    <mergeCell ref="T94:U94"/>
    <mergeCell ref="W94:X94"/>
    <mergeCell ref="E93:G93"/>
    <mergeCell ref="I93:J93"/>
    <mergeCell ref="K93:L93"/>
    <mergeCell ref="M93:N93"/>
    <mergeCell ref="O93:P93"/>
    <mergeCell ref="Q93:S93"/>
    <mergeCell ref="T91:U91"/>
    <mergeCell ref="W91:X91"/>
    <mergeCell ref="E92:G92"/>
    <mergeCell ref="I92:J92"/>
    <mergeCell ref="K92:L92"/>
    <mergeCell ref="M92:N92"/>
    <mergeCell ref="O92:P92"/>
    <mergeCell ref="Q92:S92"/>
    <mergeCell ref="T92:U92"/>
    <mergeCell ref="W92:X92"/>
    <mergeCell ref="E91:G91"/>
    <mergeCell ref="I91:J91"/>
    <mergeCell ref="K91:L91"/>
    <mergeCell ref="M91:N91"/>
    <mergeCell ref="O91:P91"/>
    <mergeCell ref="Q91:S91"/>
    <mergeCell ref="W89:X89"/>
    <mergeCell ref="E90:G90"/>
    <mergeCell ref="I90:J90"/>
    <mergeCell ref="K90:L90"/>
    <mergeCell ref="M90:N90"/>
    <mergeCell ref="O90:P90"/>
    <mergeCell ref="Q90:S90"/>
    <mergeCell ref="T90:U90"/>
    <mergeCell ref="W90:X90"/>
    <mergeCell ref="Q88:S88"/>
    <mergeCell ref="T88:U88"/>
    <mergeCell ref="W88:X88"/>
    <mergeCell ref="E89:G89"/>
    <mergeCell ref="I89:J89"/>
    <mergeCell ref="K89:L89"/>
    <mergeCell ref="M89:N89"/>
    <mergeCell ref="O89:P89"/>
    <mergeCell ref="Q89:S89"/>
    <mergeCell ref="T89:U89"/>
    <mergeCell ref="T86:U86"/>
    <mergeCell ref="W86:X86"/>
    <mergeCell ref="E87:G87"/>
    <mergeCell ref="I87:J87"/>
    <mergeCell ref="K87:L87"/>
    <mergeCell ref="M87:N87"/>
    <mergeCell ref="O87:P87"/>
    <mergeCell ref="Q87:S87"/>
    <mergeCell ref="T87:U87"/>
    <mergeCell ref="W87:X87"/>
    <mergeCell ref="E86:G86"/>
    <mergeCell ref="I86:J86"/>
    <mergeCell ref="K86:L86"/>
    <mergeCell ref="M86:N86"/>
    <mergeCell ref="O86:P86"/>
    <mergeCell ref="Q86:S86"/>
    <mergeCell ref="T84:U84"/>
    <mergeCell ref="W84:X84"/>
    <mergeCell ref="E85:G85"/>
    <mergeCell ref="I85:J85"/>
    <mergeCell ref="K85:L85"/>
    <mergeCell ref="M85:N85"/>
    <mergeCell ref="O85:P85"/>
    <mergeCell ref="Q85:S85"/>
    <mergeCell ref="T85:U85"/>
    <mergeCell ref="W85:X85"/>
    <mergeCell ref="O83:P83"/>
    <mergeCell ref="Q83:S83"/>
    <mergeCell ref="T83:U83"/>
    <mergeCell ref="W83:X83"/>
    <mergeCell ref="E84:G84"/>
    <mergeCell ref="I84:J84"/>
    <mergeCell ref="K84:L84"/>
    <mergeCell ref="M84:N84"/>
    <mergeCell ref="O84:P84"/>
    <mergeCell ref="Q84:S84"/>
    <mergeCell ref="T82:U82"/>
    <mergeCell ref="W82:X82"/>
    <mergeCell ref="M81:N81"/>
    <mergeCell ref="E83:G83"/>
    <mergeCell ref="I83:J83"/>
    <mergeCell ref="K83:L83"/>
    <mergeCell ref="M83:N83"/>
    <mergeCell ref="E82:G82"/>
    <mergeCell ref="I82:J82"/>
    <mergeCell ref="K82:L82"/>
    <mergeCell ref="C81:D81"/>
    <mergeCell ref="E81:G81"/>
    <mergeCell ref="I81:J81"/>
    <mergeCell ref="K81:L81"/>
    <mergeCell ref="O82:P82"/>
    <mergeCell ref="Q82:S82"/>
    <mergeCell ref="M82:N82"/>
    <mergeCell ref="Q80:S80"/>
    <mergeCell ref="T80:U80"/>
    <mergeCell ref="W80:X80"/>
    <mergeCell ref="O81:P81"/>
    <mergeCell ref="Q81:S81"/>
    <mergeCell ref="T81:U81"/>
    <mergeCell ref="W81:X81"/>
    <mergeCell ref="O79:P79"/>
    <mergeCell ref="Q79:S79"/>
    <mergeCell ref="T79:U79"/>
    <mergeCell ref="W79:X79"/>
    <mergeCell ref="C80:D80"/>
    <mergeCell ref="E80:G80"/>
    <mergeCell ref="I80:J80"/>
    <mergeCell ref="K80:L80"/>
    <mergeCell ref="M80:N80"/>
    <mergeCell ref="O80:P80"/>
    <mergeCell ref="C75:E75"/>
    <mergeCell ref="G75:I75"/>
    <mergeCell ref="L75:M75"/>
    <mergeCell ref="P75:Q75"/>
    <mergeCell ref="U75:W75"/>
    <mergeCell ref="C79:D79"/>
    <mergeCell ref="E79:G79"/>
    <mergeCell ref="I79:J79"/>
    <mergeCell ref="K79:L79"/>
    <mergeCell ref="M79:N79"/>
    <mergeCell ref="U73:W73"/>
    <mergeCell ref="C74:E74"/>
    <mergeCell ref="G74:I74"/>
    <mergeCell ref="L74:M74"/>
    <mergeCell ref="P74:Q74"/>
    <mergeCell ref="U74:W74"/>
    <mergeCell ref="C73:E73"/>
    <mergeCell ref="G73:I73"/>
    <mergeCell ref="L73:M73"/>
    <mergeCell ref="P73:Q73"/>
    <mergeCell ref="U71:W71"/>
    <mergeCell ref="C72:E72"/>
    <mergeCell ref="G72:I72"/>
    <mergeCell ref="L72:M72"/>
    <mergeCell ref="P72:Q72"/>
    <mergeCell ref="U72:W72"/>
    <mergeCell ref="C71:E71"/>
    <mergeCell ref="G71:I71"/>
    <mergeCell ref="L71:M71"/>
    <mergeCell ref="P71:Q71"/>
    <mergeCell ref="U69:W69"/>
    <mergeCell ref="C70:E70"/>
    <mergeCell ref="G70:I70"/>
    <mergeCell ref="L70:M70"/>
    <mergeCell ref="P70:Q70"/>
    <mergeCell ref="U70:W70"/>
    <mergeCell ref="C69:E69"/>
    <mergeCell ref="G69:I69"/>
    <mergeCell ref="L69:M69"/>
    <mergeCell ref="P69:Q69"/>
    <mergeCell ref="U67:W67"/>
    <mergeCell ref="C68:E68"/>
    <mergeCell ref="G68:I68"/>
    <mergeCell ref="L68:M68"/>
    <mergeCell ref="P68:Q68"/>
    <mergeCell ref="U68:W68"/>
    <mergeCell ref="C67:E67"/>
    <mergeCell ref="G67:I67"/>
    <mergeCell ref="L67:M67"/>
    <mergeCell ref="P67:Q67"/>
    <mergeCell ref="U65:W65"/>
    <mergeCell ref="C66:E66"/>
    <mergeCell ref="G66:I66"/>
    <mergeCell ref="L66:M66"/>
    <mergeCell ref="P66:Q66"/>
    <mergeCell ref="U66:W66"/>
    <mergeCell ref="C65:E65"/>
    <mergeCell ref="G65:I65"/>
    <mergeCell ref="L65:M65"/>
    <mergeCell ref="P65:Q65"/>
    <mergeCell ref="U63:W63"/>
    <mergeCell ref="C64:E64"/>
    <mergeCell ref="G64:I64"/>
    <mergeCell ref="L64:M64"/>
    <mergeCell ref="P64:Q64"/>
    <mergeCell ref="U64:W64"/>
    <mergeCell ref="C63:E63"/>
    <mergeCell ref="G63:I63"/>
    <mergeCell ref="L63:M63"/>
    <mergeCell ref="P63:Q63"/>
    <mergeCell ref="U61:W61"/>
    <mergeCell ref="C62:E62"/>
    <mergeCell ref="G62:I62"/>
    <mergeCell ref="L62:M62"/>
    <mergeCell ref="P62:Q62"/>
    <mergeCell ref="U62:W62"/>
    <mergeCell ref="C61:E61"/>
    <mergeCell ref="G61:I61"/>
    <mergeCell ref="L61:M61"/>
    <mergeCell ref="P61:Q61"/>
    <mergeCell ref="U59:W59"/>
    <mergeCell ref="C60:E60"/>
    <mergeCell ref="G60:I60"/>
    <mergeCell ref="L60:M60"/>
    <mergeCell ref="P60:Q60"/>
    <mergeCell ref="U60:W60"/>
    <mergeCell ref="C59:E59"/>
    <mergeCell ref="G59:I59"/>
    <mergeCell ref="L59:M59"/>
    <mergeCell ref="P59:Q59"/>
    <mergeCell ref="U57:W57"/>
    <mergeCell ref="C58:E58"/>
    <mergeCell ref="G58:I58"/>
    <mergeCell ref="L58:M58"/>
    <mergeCell ref="P58:Q58"/>
    <mergeCell ref="U58:W58"/>
    <mergeCell ref="C57:E57"/>
    <mergeCell ref="G57:I57"/>
    <mergeCell ref="L57:M57"/>
    <mergeCell ref="P57:Q57"/>
    <mergeCell ref="C55:E55"/>
    <mergeCell ref="G55:I55"/>
    <mergeCell ref="P55:Q55"/>
    <mergeCell ref="U55:W55"/>
    <mergeCell ref="L55:M55"/>
    <mergeCell ref="C56:E56"/>
    <mergeCell ref="G56:I56"/>
    <mergeCell ref="P56:Q56"/>
    <mergeCell ref="U56:W56"/>
    <mergeCell ref="L56:M56"/>
    <mergeCell ref="C54:E54"/>
    <mergeCell ref="G54:I54"/>
    <mergeCell ref="L54:M54"/>
    <mergeCell ref="P54:Q54"/>
    <mergeCell ref="U54:W54"/>
    <mergeCell ref="C53:E53"/>
    <mergeCell ref="G53:I53"/>
    <mergeCell ref="L53:M53"/>
    <mergeCell ref="P53:Q53"/>
    <mergeCell ref="C52:E52"/>
    <mergeCell ref="G52:I52"/>
    <mergeCell ref="P52:Q52"/>
    <mergeCell ref="U52:W52"/>
    <mergeCell ref="L52:M52"/>
    <mergeCell ref="U53:W53"/>
    <mergeCell ref="C50:E50"/>
    <mergeCell ref="G50:I50"/>
    <mergeCell ref="P50:Q50"/>
    <mergeCell ref="U50:W50"/>
    <mergeCell ref="L50:M50"/>
    <mergeCell ref="C51:E51"/>
    <mergeCell ref="G51:I51"/>
    <mergeCell ref="P51:Q51"/>
    <mergeCell ref="U51:W51"/>
    <mergeCell ref="L51:M51"/>
    <mergeCell ref="U48:W48"/>
    <mergeCell ref="C49:E49"/>
    <mergeCell ref="G49:I49"/>
    <mergeCell ref="L49:M49"/>
    <mergeCell ref="P49:Q49"/>
    <mergeCell ref="U49:W49"/>
    <mergeCell ref="C48:E48"/>
    <mergeCell ref="G48:I48"/>
    <mergeCell ref="L48:M48"/>
    <mergeCell ref="P48:Q48"/>
    <mergeCell ref="C47:E47"/>
    <mergeCell ref="G47:I47"/>
    <mergeCell ref="L47:M47"/>
    <mergeCell ref="P47:Q47"/>
    <mergeCell ref="U47:W47"/>
    <mergeCell ref="C46:E46"/>
    <mergeCell ref="G46:I46"/>
    <mergeCell ref="L46:M46"/>
    <mergeCell ref="P46:Q46"/>
    <mergeCell ref="C45:E45"/>
    <mergeCell ref="G45:I45"/>
    <mergeCell ref="P45:Q45"/>
    <mergeCell ref="U45:W45"/>
    <mergeCell ref="L45:M45"/>
    <mergeCell ref="U46:W46"/>
    <mergeCell ref="U43:W43"/>
    <mergeCell ref="C44:E44"/>
    <mergeCell ref="G44:I44"/>
    <mergeCell ref="L44:M44"/>
    <mergeCell ref="P44:Q44"/>
    <mergeCell ref="U44:W44"/>
    <mergeCell ref="C43:E43"/>
    <mergeCell ref="G43:I43"/>
    <mergeCell ref="L43:M43"/>
    <mergeCell ref="P43:Q43"/>
    <mergeCell ref="U41:W41"/>
    <mergeCell ref="C42:E42"/>
    <mergeCell ref="G42:I42"/>
    <mergeCell ref="P42:Q42"/>
    <mergeCell ref="U42:W42"/>
    <mergeCell ref="C41:E41"/>
    <mergeCell ref="G41:I41"/>
    <mergeCell ref="L41:M41"/>
    <mergeCell ref="P41:Q41"/>
    <mergeCell ref="L42:M42"/>
    <mergeCell ref="U39:W39"/>
    <mergeCell ref="C40:E40"/>
    <mergeCell ref="G40:I40"/>
    <mergeCell ref="L40:M40"/>
    <mergeCell ref="P40:Q40"/>
    <mergeCell ref="U40:W40"/>
    <mergeCell ref="C39:E39"/>
    <mergeCell ref="G39:I39"/>
    <mergeCell ref="L39:M39"/>
    <mergeCell ref="P39:Q39"/>
    <mergeCell ref="U37:W37"/>
    <mergeCell ref="C38:E38"/>
    <mergeCell ref="G38:I38"/>
    <mergeCell ref="L38:M38"/>
    <mergeCell ref="P38:Q38"/>
    <mergeCell ref="U38:W38"/>
    <mergeCell ref="C37:E37"/>
    <mergeCell ref="G37:I37"/>
    <mergeCell ref="L37:M37"/>
    <mergeCell ref="P37:Q37"/>
    <mergeCell ref="U35:W35"/>
    <mergeCell ref="C36:E36"/>
    <mergeCell ref="G36:I36"/>
    <mergeCell ref="L36:M36"/>
    <mergeCell ref="P36:Q36"/>
    <mergeCell ref="U36:W36"/>
    <mergeCell ref="C35:E35"/>
    <mergeCell ref="G35:I35"/>
    <mergeCell ref="L35:M35"/>
    <mergeCell ref="P35:Q35"/>
    <mergeCell ref="U33:W33"/>
    <mergeCell ref="C34:E34"/>
    <mergeCell ref="G34:I34"/>
    <mergeCell ref="P34:Q34"/>
    <mergeCell ref="U34:W34"/>
    <mergeCell ref="C33:E33"/>
    <mergeCell ref="G33:I33"/>
    <mergeCell ref="L33:M33"/>
    <mergeCell ref="P33:Q33"/>
    <mergeCell ref="L34:M34"/>
    <mergeCell ref="U31:W31"/>
    <mergeCell ref="C32:E32"/>
    <mergeCell ref="G32:I32"/>
    <mergeCell ref="P32:Q32"/>
    <mergeCell ref="U32:W32"/>
    <mergeCell ref="C31:E31"/>
    <mergeCell ref="G31:I31"/>
    <mergeCell ref="L31:M31"/>
    <mergeCell ref="P31:Q31"/>
    <mergeCell ref="L32:M32"/>
    <mergeCell ref="U29:W29"/>
    <mergeCell ref="C30:E30"/>
    <mergeCell ref="G30:I30"/>
    <mergeCell ref="L30:M30"/>
    <mergeCell ref="P30:Q30"/>
    <mergeCell ref="U30:W30"/>
    <mergeCell ref="C29:E29"/>
    <mergeCell ref="G29:I29"/>
    <mergeCell ref="L29:M29"/>
    <mergeCell ref="P29:Q29"/>
    <mergeCell ref="U27:W27"/>
    <mergeCell ref="C28:E28"/>
    <mergeCell ref="G28:I28"/>
    <mergeCell ref="L28:M28"/>
    <mergeCell ref="P28:Q28"/>
    <mergeCell ref="U28:W28"/>
    <mergeCell ref="C27:E27"/>
    <mergeCell ref="G27:I27"/>
    <mergeCell ref="L27:M27"/>
    <mergeCell ref="P27:Q27"/>
    <mergeCell ref="U25:W25"/>
    <mergeCell ref="C26:E26"/>
    <mergeCell ref="G26:I26"/>
    <mergeCell ref="P26:Q26"/>
    <mergeCell ref="U26:W26"/>
    <mergeCell ref="C25:E25"/>
    <mergeCell ref="G25:I25"/>
    <mergeCell ref="L25:M25"/>
    <mergeCell ref="P25:Q25"/>
    <mergeCell ref="L26:M26"/>
    <mergeCell ref="U23:W23"/>
    <mergeCell ref="C24:E24"/>
    <mergeCell ref="G24:I24"/>
    <mergeCell ref="L24:M24"/>
    <mergeCell ref="P24:Q24"/>
    <mergeCell ref="U24:W24"/>
    <mergeCell ref="C23:E23"/>
    <mergeCell ref="G23:I23"/>
    <mergeCell ref="L23:M23"/>
    <mergeCell ref="P23:Q23"/>
    <mergeCell ref="U21:W21"/>
    <mergeCell ref="C22:E22"/>
    <mergeCell ref="G22:I22"/>
    <mergeCell ref="L22:M22"/>
    <mergeCell ref="P22:Q22"/>
    <mergeCell ref="U22:W22"/>
    <mergeCell ref="C21:E21"/>
    <mergeCell ref="G21:I21"/>
    <mergeCell ref="L21:M21"/>
    <mergeCell ref="P21:Q21"/>
    <mergeCell ref="U19:W19"/>
    <mergeCell ref="C20:E20"/>
    <mergeCell ref="G20:I20"/>
    <mergeCell ref="L20:M20"/>
    <mergeCell ref="P20:Q20"/>
    <mergeCell ref="U20:W20"/>
    <mergeCell ref="C19:E19"/>
    <mergeCell ref="G19:I19"/>
    <mergeCell ref="L19:M19"/>
    <mergeCell ref="P19:Q19"/>
    <mergeCell ref="C17:E17"/>
    <mergeCell ref="G17:I17"/>
    <mergeCell ref="P17:Q17"/>
    <mergeCell ref="U17:W17"/>
    <mergeCell ref="L17:M17"/>
    <mergeCell ref="C18:E18"/>
    <mergeCell ref="G18:I18"/>
    <mergeCell ref="P18:Q18"/>
    <mergeCell ref="U18:W18"/>
    <mergeCell ref="L18:M18"/>
    <mergeCell ref="U15:W15"/>
    <mergeCell ref="C16:E16"/>
    <mergeCell ref="G16:I16"/>
    <mergeCell ref="L16:M16"/>
    <mergeCell ref="P16:Q16"/>
    <mergeCell ref="U16:W16"/>
    <mergeCell ref="C15:E15"/>
    <mergeCell ref="G15:I15"/>
    <mergeCell ref="L15:M15"/>
    <mergeCell ref="P15:Q15"/>
    <mergeCell ref="U13:W13"/>
    <mergeCell ref="C14:E14"/>
    <mergeCell ref="G14:I14"/>
    <mergeCell ref="P14:Q14"/>
    <mergeCell ref="U14:W14"/>
    <mergeCell ref="C13:E13"/>
    <mergeCell ref="G13:I13"/>
    <mergeCell ref="L13:M13"/>
    <mergeCell ref="P13:Q13"/>
    <mergeCell ref="L14:M14"/>
    <mergeCell ref="C11:E11"/>
    <mergeCell ref="G11:I11"/>
    <mergeCell ref="P11:Q11"/>
    <mergeCell ref="U11:W11"/>
    <mergeCell ref="L11:M11"/>
    <mergeCell ref="C12:E12"/>
    <mergeCell ref="G12:I12"/>
    <mergeCell ref="P12:Q12"/>
    <mergeCell ref="U12:W12"/>
    <mergeCell ref="L12:M12"/>
    <mergeCell ref="G9:I9"/>
    <mergeCell ref="P9:Q9"/>
    <mergeCell ref="U9:W9"/>
    <mergeCell ref="C10:E10"/>
    <mergeCell ref="G10:I10"/>
    <mergeCell ref="P10:Q10"/>
    <mergeCell ref="U10:W10"/>
    <mergeCell ref="L9:M9"/>
    <mergeCell ref="L10:M10"/>
    <mergeCell ref="U7:W7"/>
    <mergeCell ref="C8:E8"/>
    <mergeCell ref="G8:I8"/>
    <mergeCell ref="L8:M8"/>
    <mergeCell ref="P8:Q8"/>
    <mergeCell ref="U8:W8"/>
    <mergeCell ref="C7:E7"/>
    <mergeCell ref="G7:I7"/>
    <mergeCell ref="L7:M7"/>
    <mergeCell ref="P7:Q7"/>
    <mergeCell ref="U5:W5"/>
    <mergeCell ref="C6:E6"/>
    <mergeCell ref="G6:I6"/>
    <mergeCell ref="L6:M6"/>
    <mergeCell ref="P6:Q6"/>
    <mergeCell ref="U6:W6"/>
    <mergeCell ref="B2:Y2"/>
    <mergeCell ref="B3:Y3"/>
    <mergeCell ref="C4:E4"/>
    <mergeCell ref="G4:I4"/>
    <mergeCell ref="L4:M4"/>
    <mergeCell ref="P4:Q4"/>
    <mergeCell ref="T4:Y4"/>
    <mergeCell ref="O88:P88"/>
    <mergeCell ref="C5:E5"/>
    <mergeCell ref="G5:I5"/>
    <mergeCell ref="L5:M5"/>
    <mergeCell ref="P5:Q5"/>
    <mergeCell ref="E88:G88"/>
    <mergeCell ref="I88:J88"/>
    <mergeCell ref="K88:L88"/>
    <mergeCell ref="M88:N88"/>
    <mergeCell ref="C9:E9"/>
    <mergeCell ref="U76:W76"/>
    <mergeCell ref="C77:E77"/>
    <mergeCell ref="G77:I77"/>
    <mergeCell ref="L77:M77"/>
    <mergeCell ref="P77:Q77"/>
    <mergeCell ref="U77:W77"/>
    <mergeCell ref="C76:E76"/>
    <mergeCell ref="G76:I76"/>
    <mergeCell ref="L76:M76"/>
    <mergeCell ref="P76:Q76"/>
    <mergeCell ref="B78:Y78"/>
    <mergeCell ref="C82:D82"/>
    <mergeCell ref="C83:D83"/>
    <mergeCell ref="E100:G100"/>
    <mergeCell ref="I100:J100"/>
    <mergeCell ref="K100:L100"/>
    <mergeCell ref="M100:N100"/>
    <mergeCell ref="O100:P100"/>
    <mergeCell ref="Q100:S100"/>
    <mergeCell ref="T100:U100"/>
    <mergeCell ref="W100:X100"/>
    <mergeCell ref="E101:G101"/>
    <mergeCell ref="I101:J101"/>
    <mergeCell ref="K101:L101"/>
    <mergeCell ref="M101:N101"/>
    <mergeCell ref="O101:P101"/>
    <mergeCell ref="Q101:S101"/>
    <mergeCell ref="T101:U101"/>
    <mergeCell ref="W101:X101"/>
  </mergeCells>
  <printOptions/>
  <pageMargins left="0.5905511811023623" right="0.5905511811023623" top="0.5905511811023623" bottom="0.5905511811023623" header="0.5905511811023623" footer="0.5905511811023623"/>
  <pageSetup horizontalDpi="600" verticalDpi="600" orientation="portrait" paperSize="9" scale="56" r:id="rId1"/>
  <headerFooter alignWithMargins="0">
    <oddFooter>&amp;R&amp;P</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Y101"/>
  <sheetViews>
    <sheetView tabSelected="1" zoomScale="75" zoomScaleNormal="75" zoomScaleSheetLayoutView="85" zoomScalePageLayoutView="0" workbookViewId="0" topLeftCell="A64">
      <selection activeCell="A84" sqref="A84"/>
    </sheetView>
  </sheetViews>
  <sheetFormatPr defaultColWidth="8.75390625" defaultRowHeight="14.25"/>
  <cols>
    <col min="1" max="1" width="1.4921875" style="376" customWidth="1"/>
    <col min="2" max="2" width="2.00390625" style="376" customWidth="1"/>
    <col min="3" max="3" width="21.25390625" style="376" customWidth="1"/>
    <col min="4" max="4" width="6.875" style="376" customWidth="1"/>
    <col min="5" max="5" width="1.25" style="376" customWidth="1"/>
    <col min="6" max="6" width="7.25390625" style="376" customWidth="1"/>
    <col min="7" max="8" width="1.75390625" style="376" customWidth="1"/>
    <col min="9" max="9" width="3.625" style="376" customWidth="1"/>
    <col min="10" max="10" width="8.00390625" style="376" customWidth="1"/>
    <col min="11" max="11" width="7.25390625" style="376" customWidth="1"/>
    <col min="12" max="12" width="4.125" style="376" customWidth="1"/>
    <col min="13" max="13" width="3.25390625" style="376" customWidth="1"/>
    <col min="14" max="14" width="7.25390625" style="376" customWidth="1"/>
    <col min="15" max="15" width="8.125" style="376" customWidth="1"/>
    <col min="16" max="16" width="5.375" style="376" customWidth="1"/>
    <col min="17" max="17" width="1.75390625" style="376" customWidth="1"/>
    <col min="18" max="18" width="8.25390625" style="376" customWidth="1"/>
    <col min="19" max="19" width="1.75390625" style="376" customWidth="1"/>
    <col min="20" max="20" width="8.125" style="376" customWidth="1"/>
    <col min="21" max="21" width="2.75390625" style="376" customWidth="1"/>
    <col min="22" max="22" width="1.75390625" style="376" customWidth="1"/>
    <col min="23" max="23" width="2.75390625" style="376" customWidth="1"/>
    <col min="24" max="24" width="7.875" style="376" customWidth="1"/>
    <col min="25" max="25" width="1.75390625" style="376" customWidth="1"/>
    <col min="26" max="16384" width="8.75390625" style="376" customWidth="1"/>
  </cols>
  <sheetData>
    <row r="1" spans="1:25" s="503" customFormat="1" ht="13.5" customHeight="1">
      <c r="A1" s="2052" t="s">
        <v>1571</v>
      </c>
      <c r="C1" s="1994"/>
      <c r="D1" s="1994"/>
      <c r="E1" s="1994"/>
      <c r="F1" s="1994"/>
      <c r="G1" s="1994"/>
      <c r="H1" s="1994"/>
      <c r="I1" s="1994"/>
      <c r="J1" s="1994"/>
      <c r="K1" s="1994"/>
      <c r="L1" s="1994"/>
      <c r="M1" s="1994"/>
      <c r="N1" s="1994"/>
      <c r="O1" s="1994"/>
      <c r="P1" s="1994"/>
      <c r="Q1" s="1994"/>
      <c r="R1" s="1994"/>
      <c r="S1" s="1994"/>
      <c r="T1" s="1994"/>
      <c r="U1" s="1994"/>
      <c r="V1" s="1994"/>
      <c r="W1" s="1994"/>
      <c r="X1" s="1994"/>
      <c r="Y1" s="1995" t="s">
        <v>503</v>
      </c>
    </row>
    <row r="2" spans="2:25" s="503" customFormat="1" ht="15.75" customHeight="1">
      <c r="B2" s="3273" t="s">
        <v>45</v>
      </c>
      <c r="C2" s="3157"/>
      <c r="D2" s="3157"/>
      <c r="E2" s="3157"/>
      <c r="F2" s="3157"/>
      <c r="G2" s="3157"/>
      <c r="H2" s="3157"/>
      <c r="I2" s="3157"/>
      <c r="J2" s="3157"/>
      <c r="K2" s="3157"/>
      <c r="L2" s="3157"/>
      <c r="M2" s="3157"/>
      <c r="N2" s="3157"/>
      <c r="O2" s="3157"/>
      <c r="P2" s="3157"/>
      <c r="Q2" s="3157"/>
      <c r="R2" s="3157"/>
      <c r="S2" s="3157"/>
      <c r="T2" s="3157"/>
      <c r="U2" s="3157"/>
      <c r="V2" s="3157"/>
      <c r="W2" s="3157"/>
      <c r="X2" s="3157"/>
      <c r="Y2" s="3158"/>
    </row>
    <row r="3" spans="2:25" s="503" customFormat="1" ht="12.75" customHeight="1">
      <c r="B3" s="3235" t="s">
        <v>730</v>
      </c>
      <c r="C3" s="3170"/>
      <c r="D3" s="3170"/>
      <c r="E3" s="3170"/>
      <c r="F3" s="3170"/>
      <c r="G3" s="3170"/>
      <c r="H3" s="3170"/>
      <c r="I3" s="3170"/>
      <c r="J3" s="3170"/>
      <c r="K3" s="3170"/>
      <c r="L3" s="3170"/>
      <c r="M3" s="3170"/>
      <c r="N3" s="3170"/>
      <c r="O3" s="3170"/>
      <c r="P3" s="3170"/>
      <c r="Q3" s="3170"/>
      <c r="R3" s="3170"/>
      <c r="S3" s="3170"/>
      <c r="T3" s="3170"/>
      <c r="U3" s="3170"/>
      <c r="V3" s="3170"/>
      <c r="W3" s="3170"/>
      <c r="X3" s="3170"/>
      <c r="Y3" s="3170"/>
    </row>
    <row r="4" spans="2:25" ht="12.75" customHeight="1">
      <c r="B4" s="1657"/>
      <c r="C4" s="3163"/>
      <c r="D4" s="3153"/>
      <c r="E4" s="3153"/>
      <c r="F4" s="1658"/>
      <c r="G4" s="3232" t="s">
        <v>721</v>
      </c>
      <c r="H4" s="3153"/>
      <c r="I4" s="3153"/>
      <c r="J4" s="1658"/>
      <c r="K4" s="1658"/>
      <c r="L4" s="3232" t="s">
        <v>722</v>
      </c>
      <c r="M4" s="3153"/>
      <c r="N4" s="1658"/>
      <c r="O4" s="1658"/>
      <c r="P4" s="3232" t="s">
        <v>556</v>
      </c>
      <c r="Q4" s="3153"/>
      <c r="R4" s="1658"/>
      <c r="S4" s="1675"/>
      <c r="T4" s="3164" t="s">
        <v>710</v>
      </c>
      <c r="U4" s="3153"/>
      <c r="V4" s="3153"/>
      <c r="W4" s="3153"/>
      <c r="X4" s="3153"/>
      <c r="Y4" s="3154"/>
    </row>
    <row r="5" spans="2:25" ht="12.75" customHeight="1">
      <c r="B5" s="1661"/>
      <c r="C5" s="3175"/>
      <c r="D5" s="3170"/>
      <c r="E5" s="3170"/>
      <c r="F5" s="1646" t="s">
        <v>1428</v>
      </c>
      <c r="G5" s="3226" t="s">
        <v>46</v>
      </c>
      <c r="H5" s="3161"/>
      <c r="I5" s="3161"/>
      <c r="J5" s="1646" t="s">
        <v>727</v>
      </c>
      <c r="K5" s="1646" t="s">
        <v>1428</v>
      </c>
      <c r="L5" s="3226" t="s">
        <v>46</v>
      </c>
      <c r="M5" s="3161"/>
      <c r="N5" s="1646" t="s">
        <v>727</v>
      </c>
      <c r="O5" s="1646" t="s">
        <v>1428</v>
      </c>
      <c r="P5" s="3226" t="s">
        <v>46</v>
      </c>
      <c r="Q5" s="3161"/>
      <c r="R5" s="1646" t="s">
        <v>727</v>
      </c>
      <c r="S5" s="1711"/>
      <c r="T5" s="1667" t="s">
        <v>1428</v>
      </c>
      <c r="U5" s="3226" t="s">
        <v>46</v>
      </c>
      <c r="V5" s="3161"/>
      <c r="W5" s="3161"/>
      <c r="X5" s="1646" t="s">
        <v>727</v>
      </c>
      <c r="Y5" s="1662"/>
    </row>
    <row r="6" spans="2:25" ht="12.75" customHeight="1">
      <c r="B6" s="1664"/>
      <c r="C6" s="3270"/>
      <c r="D6" s="3234"/>
      <c r="E6" s="3234"/>
      <c r="F6" s="1647" t="s">
        <v>1400</v>
      </c>
      <c r="G6" s="3169" t="s">
        <v>1400</v>
      </c>
      <c r="H6" s="3170"/>
      <c r="I6" s="3170"/>
      <c r="J6" s="1647"/>
      <c r="K6" s="1647" t="s">
        <v>1400</v>
      </c>
      <c r="L6" s="3169" t="s">
        <v>1400</v>
      </c>
      <c r="M6" s="3170"/>
      <c r="N6" s="1647"/>
      <c r="O6" s="1647" t="s">
        <v>1400</v>
      </c>
      <c r="P6" s="3169" t="s">
        <v>1400</v>
      </c>
      <c r="Q6" s="3170"/>
      <c r="R6" s="1647"/>
      <c r="S6" s="1688"/>
      <c r="T6" s="1668" t="s">
        <v>1400</v>
      </c>
      <c r="U6" s="3169" t="s">
        <v>1400</v>
      </c>
      <c r="V6" s="3170"/>
      <c r="W6" s="3170"/>
      <c r="X6" s="1647"/>
      <c r="Y6" s="1688"/>
    </row>
    <row r="7" spans="2:25" ht="12.75" customHeight="1">
      <c r="B7" s="1661"/>
      <c r="C7" s="3175" t="s">
        <v>661</v>
      </c>
      <c r="D7" s="3170"/>
      <c r="E7" s="3170"/>
      <c r="F7" s="1659"/>
      <c r="G7" s="3232"/>
      <c r="H7" s="3153"/>
      <c r="I7" s="3153"/>
      <c r="J7" s="1659"/>
      <c r="K7" s="1659"/>
      <c r="L7" s="3232"/>
      <c r="M7" s="3153"/>
      <c r="N7" s="1659"/>
      <c r="O7" s="1659"/>
      <c r="P7" s="3232"/>
      <c r="Q7" s="3153"/>
      <c r="R7" s="1659"/>
      <c r="S7" s="1680"/>
      <c r="T7" s="1997"/>
      <c r="U7" s="3232"/>
      <c r="V7" s="3153"/>
      <c r="W7" s="3153"/>
      <c r="X7" s="1659"/>
      <c r="Y7" s="1680"/>
    </row>
    <row r="8" spans="2:25" ht="12.75" customHeight="1">
      <c r="B8" s="1661"/>
      <c r="C8" s="3175" t="s">
        <v>644</v>
      </c>
      <c r="D8" s="3170"/>
      <c r="E8" s="3170"/>
      <c r="F8" s="1643"/>
      <c r="G8" s="3235"/>
      <c r="H8" s="3170"/>
      <c r="I8" s="3170"/>
      <c r="J8" s="1643"/>
      <c r="K8" s="1643"/>
      <c r="L8" s="3235"/>
      <c r="M8" s="3170"/>
      <c r="N8" s="1643"/>
      <c r="O8" s="1643"/>
      <c r="P8" s="3235"/>
      <c r="Q8" s="3170"/>
      <c r="R8" s="1643"/>
      <c r="S8" s="1663"/>
      <c r="T8" s="1686"/>
      <c r="U8" s="3235"/>
      <c r="V8" s="3170"/>
      <c r="W8" s="3170"/>
      <c r="X8" s="1643"/>
      <c r="Y8" s="1663"/>
    </row>
    <row r="9" spans="2:25" ht="12.75" customHeight="1">
      <c r="B9" s="1681"/>
      <c r="C9" s="3213" t="s">
        <v>698</v>
      </c>
      <c r="D9" s="3177"/>
      <c r="E9" s="3177"/>
      <c r="F9" s="1648">
        <v>471</v>
      </c>
      <c r="G9" s="3176">
        <v>408</v>
      </c>
      <c r="H9" s="3177"/>
      <c r="I9" s="3177"/>
      <c r="J9" s="1654">
        <v>15.441176470588236</v>
      </c>
      <c r="K9" s="1648">
        <v>0</v>
      </c>
      <c r="L9" s="3176">
        <v>0</v>
      </c>
      <c r="M9" s="3177"/>
      <c r="N9" s="1654" t="s">
        <v>304</v>
      </c>
      <c r="O9" s="1648">
        <v>471</v>
      </c>
      <c r="P9" s="3176">
        <v>408</v>
      </c>
      <c r="Q9" s="3177"/>
      <c r="R9" s="1654">
        <v>15.441176470588236</v>
      </c>
      <c r="S9" s="1682"/>
      <c r="T9" s="1747">
        <v>471</v>
      </c>
      <c r="U9" s="3176">
        <v>408</v>
      </c>
      <c r="V9" s="3177"/>
      <c r="W9" s="3177"/>
      <c r="X9" s="1654">
        <v>15.441176470588236</v>
      </c>
      <c r="Y9" s="1682"/>
    </row>
    <row r="10" spans="2:25" ht="12.75" customHeight="1">
      <c r="B10" s="1681"/>
      <c r="C10" s="3213" t="s">
        <v>645</v>
      </c>
      <c r="D10" s="3177"/>
      <c r="E10" s="3177"/>
      <c r="F10" s="1648">
        <v>153</v>
      </c>
      <c r="G10" s="3176">
        <v>177</v>
      </c>
      <c r="H10" s="3177"/>
      <c r="I10" s="3177"/>
      <c r="J10" s="1654">
        <v>-13.559322033898304</v>
      </c>
      <c r="K10" s="1648">
        <v>0</v>
      </c>
      <c r="L10" s="3176">
        <v>0</v>
      </c>
      <c r="M10" s="3177"/>
      <c r="N10" s="1654" t="s">
        <v>304</v>
      </c>
      <c r="O10" s="1648">
        <v>153</v>
      </c>
      <c r="P10" s="3176">
        <v>177</v>
      </c>
      <c r="Q10" s="3177"/>
      <c r="R10" s="1654">
        <v>-13.559322033898304</v>
      </c>
      <c r="S10" s="1682"/>
      <c r="T10" s="1747">
        <v>153</v>
      </c>
      <c r="U10" s="3176">
        <v>177</v>
      </c>
      <c r="V10" s="3177"/>
      <c r="W10" s="3177"/>
      <c r="X10" s="1654">
        <v>-13.559322033898304</v>
      </c>
      <c r="Y10" s="1682"/>
    </row>
    <row r="11" spans="2:25" ht="12.75" customHeight="1">
      <c r="B11" s="1681"/>
      <c r="C11" s="3213" t="s">
        <v>646</v>
      </c>
      <c r="D11" s="3177"/>
      <c r="E11" s="3177"/>
      <c r="F11" s="1696">
        <v>96</v>
      </c>
      <c r="G11" s="3179">
        <v>116</v>
      </c>
      <c r="H11" s="3180"/>
      <c r="I11" s="3180"/>
      <c r="J11" s="1698">
        <v>-17.24137931034483</v>
      </c>
      <c r="K11" s="1696">
        <v>0</v>
      </c>
      <c r="L11" s="3179">
        <v>0</v>
      </c>
      <c r="M11" s="3180"/>
      <c r="N11" s="1698" t="s">
        <v>304</v>
      </c>
      <c r="O11" s="1696">
        <v>96</v>
      </c>
      <c r="P11" s="3179">
        <v>116</v>
      </c>
      <c r="Q11" s="3180"/>
      <c r="R11" s="1698">
        <v>-17.24137931034483</v>
      </c>
      <c r="S11" s="1699"/>
      <c r="T11" s="1748">
        <v>96</v>
      </c>
      <c r="U11" s="3179">
        <v>116</v>
      </c>
      <c r="V11" s="3180"/>
      <c r="W11" s="3180"/>
      <c r="X11" s="1698">
        <v>-17.24137931034483</v>
      </c>
      <c r="Y11" s="1699"/>
    </row>
    <row r="12" spans="2:25" ht="12.75" customHeight="1">
      <c r="B12" s="1661"/>
      <c r="C12" s="3175" t="s">
        <v>647</v>
      </c>
      <c r="D12" s="3170"/>
      <c r="E12" s="3170"/>
      <c r="F12" s="1652">
        <v>720</v>
      </c>
      <c r="G12" s="3236">
        <v>701</v>
      </c>
      <c r="H12" s="3168"/>
      <c r="I12" s="3168"/>
      <c r="J12" s="1650">
        <v>2.710413694721826</v>
      </c>
      <c r="K12" s="1652">
        <v>0</v>
      </c>
      <c r="L12" s="3237">
        <v>0</v>
      </c>
      <c r="M12" s="3170"/>
      <c r="N12" s="1650" t="s">
        <v>304</v>
      </c>
      <c r="O12" s="1652">
        <v>720</v>
      </c>
      <c r="P12" s="3236">
        <v>701</v>
      </c>
      <c r="Q12" s="3168"/>
      <c r="R12" s="1650">
        <v>2.710413694721826</v>
      </c>
      <c r="S12" s="1689"/>
      <c r="T12" s="1789">
        <v>720</v>
      </c>
      <c r="U12" s="3236">
        <v>701</v>
      </c>
      <c r="V12" s="3168"/>
      <c r="W12" s="3168"/>
      <c r="X12" s="1650">
        <v>2.710413694721826</v>
      </c>
      <c r="Y12" s="1689"/>
    </row>
    <row r="13" spans="2:25" ht="7.5" customHeight="1">
      <c r="B13" s="1661"/>
      <c r="C13" s="3175"/>
      <c r="D13" s="3170"/>
      <c r="E13" s="3170"/>
      <c r="F13" s="1643"/>
      <c r="G13" s="3235"/>
      <c r="H13" s="3170"/>
      <c r="I13" s="3170"/>
      <c r="J13" s="1643"/>
      <c r="K13" s="1643"/>
      <c r="L13" s="3235"/>
      <c r="M13" s="3170"/>
      <c r="N13" s="1643"/>
      <c r="O13" s="1643"/>
      <c r="P13" s="3235"/>
      <c r="Q13" s="3170"/>
      <c r="R13" s="1643"/>
      <c r="S13" s="1663"/>
      <c r="T13" s="1686"/>
      <c r="U13" s="3235"/>
      <c r="V13" s="3170"/>
      <c r="W13" s="3170"/>
      <c r="X13" s="1643"/>
      <c r="Y13" s="1663"/>
    </row>
    <row r="14" spans="2:25" ht="12.75" customHeight="1">
      <c r="B14" s="1681"/>
      <c r="C14" s="3213" t="s">
        <v>331</v>
      </c>
      <c r="D14" s="3177"/>
      <c r="E14" s="3177"/>
      <c r="F14" s="1648">
        <v>21</v>
      </c>
      <c r="G14" s="3176">
        <v>24</v>
      </c>
      <c r="H14" s="3177"/>
      <c r="I14" s="3177"/>
      <c r="J14" s="1654">
        <v>-12.5</v>
      </c>
      <c r="K14" s="1648">
        <v>0</v>
      </c>
      <c r="L14" s="3176">
        <v>0</v>
      </c>
      <c r="M14" s="3177"/>
      <c r="N14" s="1654" t="s">
        <v>304</v>
      </c>
      <c r="O14" s="1648">
        <v>21</v>
      </c>
      <c r="P14" s="3176">
        <v>24</v>
      </c>
      <c r="Q14" s="3177"/>
      <c r="R14" s="1654">
        <v>-12.5</v>
      </c>
      <c r="S14" s="1682"/>
      <c r="T14" s="1747">
        <v>21</v>
      </c>
      <c r="U14" s="3176">
        <v>24</v>
      </c>
      <c r="V14" s="3177"/>
      <c r="W14" s="3177"/>
      <c r="X14" s="1654">
        <v>-12.5</v>
      </c>
      <c r="Y14" s="1682"/>
    </row>
    <row r="15" spans="2:25" ht="12.75" customHeight="1">
      <c r="B15" s="1681"/>
      <c r="C15" s="3213" t="s">
        <v>648</v>
      </c>
      <c r="D15" s="3177"/>
      <c r="E15" s="3177"/>
      <c r="F15" s="1648">
        <v>54</v>
      </c>
      <c r="G15" s="3176">
        <v>71</v>
      </c>
      <c r="H15" s="3177"/>
      <c r="I15" s="3177"/>
      <c r="J15" s="1654">
        <v>-23.943661971830984</v>
      </c>
      <c r="K15" s="1648">
        <v>0</v>
      </c>
      <c r="L15" s="3176">
        <v>0</v>
      </c>
      <c r="M15" s="3177"/>
      <c r="N15" s="1654" t="s">
        <v>304</v>
      </c>
      <c r="O15" s="1648">
        <v>54</v>
      </c>
      <c r="P15" s="3176">
        <v>71</v>
      </c>
      <c r="Q15" s="3177"/>
      <c r="R15" s="1654">
        <v>-23.943661971830984</v>
      </c>
      <c r="S15" s="1682"/>
      <c r="T15" s="1747">
        <v>54</v>
      </c>
      <c r="U15" s="3176">
        <v>71</v>
      </c>
      <c r="V15" s="3177"/>
      <c r="W15" s="3177"/>
      <c r="X15" s="1654">
        <v>-23.943661971830984</v>
      </c>
      <c r="Y15" s="1682"/>
    </row>
    <row r="16" spans="2:25" ht="12.75" customHeight="1">
      <c r="B16" s="1681"/>
      <c r="C16" s="3213" t="s">
        <v>830</v>
      </c>
      <c r="D16" s="3177"/>
      <c r="E16" s="3177"/>
      <c r="F16" s="1648">
        <v>63</v>
      </c>
      <c r="G16" s="3176">
        <v>20</v>
      </c>
      <c r="H16" s="3177"/>
      <c r="I16" s="3177"/>
      <c r="J16" s="1654">
        <v>215</v>
      </c>
      <c r="K16" s="1648">
        <v>1</v>
      </c>
      <c r="L16" s="3176">
        <v>1</v>
      </c>
      <c r="M16" s="3177"/>
      <c r="N16" s="1654">
        <v>0</v>
      </c>
      <c r="O16" s="1648">
        <v>64</v>
      </c>
      <c r="P16" s="3176">
        <v>21</v>
      </c>
      <c r="Q16" s="3177"/>
      <c r="R16" s="1654">
        <v>204.76190476190476</v>
      </c>
      <c r="S16" s="1682"/>
      <c r="T16" s="1747">
        <v>67</v>
      </c>
      <c r="U16" s="3176">
        <v>22</v>
      </c>
      <c r="V16" s="3177"/>
      <c r="W16" s="3177"/>
      <c r="X16" s="1654">
        <v>204.54545454545453</v>
      </c>
      <c r="Y16" s="1682"/>
    </row>
    <row r="17" spans="2:25" ht="12.75" customHeight="1">
      <c r="B17" s="1681"/>
      <c r="C17" s="3213" t="s">
        <v>1354</v>
      </c>
      <c r="D17" s="3177"/>
      <c r="E17" s="3177"/>
      <c r="F17" s="1648">
        <v>67</v>
      </c>
      <c r="G17" s="3176">
        <v>60</v>
      </c>
      <c r="H17" s="3177"/>
      <c r="I17" s="3177"/>
      <c r="J17" s="1654">
        <v>11.666666666666666</v>
      </c>
      <c r="K17" s="1648">
        <v>24</v>
      </c>
      <c r="L17" s="3176">
        <v>26</v>
      </c>
      <c r="M17" s="3177"/>
      <c r="N17" s="1654">
        <v>-7.6923076923076925</v>
      </c>
      <c r="O17" s="1648">
        <v>91</v>
      </c>
      <c r="P17" s="3176">
        <v>86</v>
      </c>
      <c r="Q17" s="3177"/>
      <c r="R17" s="1654">
        <v>5.813953488372093</v>
      </c>
      <c r="S17" s="1682"/>
      <c r="T17" s="1747">
        <v>190</v>
      </c>
      <c r="U17" s="3176">
        <v>175</v>
      </c>
      <c r="V17" s="3177"/>
      <c r="W17" s="3177"/>
      <c r="X17" s="1654">
        <v>8.571428571428571</v>
      </c>
      <c r="Y17" s="1682"/>
    </row>
    <row r="18" spans="2:25" ht="12.75" customHeight="1">
      <c r="B18" s="1681"/>
      <c r="C18" s="3213" t="s">
        <v>699</v>
      </c>
      <c r="D18" s="3177"/>
      <c r="E18" s="3177"/>
      <c r="F18" s="1648">
        <v>21</v>
      </c>
      <c r="G18" s="3176">
        <v>21</v>
      </c>
      <c r="H18" s="3177"/>
      <c r="I18" s="3177"/>
      <c r="J18" s="1654">
        <v>0</v>
      </c>
      <c r="K18" s="1648">
        <v>0</v>
      </c>
      <c r="L18" s="3176">
        <v>0</v>
      </c>
      <c r="M18" s="3177"/>
      <c r="N18" s="1654" t="s">
        <v>304</v>
      </c>
      <c r="O18" s="1648">
        <v>21</v>
      </c>
      <c r="P18" s="3176">
        <v>21</v>
      </c>
      <c r="Q18" s="3177"/>
      <c r="R18" s="1654">
        <v>0</v>
      </c>
      <c r="S18" s="1682"/>
      <c r="T18" s="1747">
        <v>21</v>
      </c>
      <c r="U18" s="3176">
        <v>21</v>
      </c>
      <c r="V18" s="3177"/>
      <c r="W18" s="3177"/>
      <c r="X18" s="1654">
        <v>0</v>
      </c>
      <c r="Y18" s="1682"/>
    </row>
    <row r="19" spans="2:25" ht="12.75" customHeight="1">
      <c r="B19" s="1681"/>
      <c r="C19" s="3213" t="s">
        <v>700</v>
      </c>
      <c r="D19" s="3177"/>
      <c r="E19" s="3177"/>
      <c r="F19" s="1648">
        <v>218</v>
      </c>
      <c r="G19" s="3176">
        <v>233</v>
      </c>
      <c r="H19" s="3177"/>
      <c r="I19" s="3177"/>
      <c r="J19" s="1654">
        <v>-6.437768240343347</v>
      </c>
      <c r="K19" s="1648">
        <v>0</v>
      </c>
      <c r="L19" s="3176">
        <v>0</v>
      </c>
      <c r="M19" s="3177"/>
      <c r="N19" s="1654" t="s">
        <v>304</v>
      </c>
      <c r="O19" s="1648">
        <v>218</v>
      </c>
      <c r="P19" s="3176">
        <v>233</v>
      </c>
      <c r="Q19" s="3177"/>
      <c r="R19" s="1654">
        <v>-6.437768240343347</v>
      </c>
      <c r="S19" s="1682"/>
      <c r="T19" s="1747">
        <v>218</v>
      </c>
      <c r="U19" s="3176">
        <v>233</v>
      </c>
      <c r="V19" s="3177"/>
      <c r="W19" s="3177"/>
      <c r="X19" s="1654">
        <v>-6.437768240343347</v>
      </c>
      <c r="Y19" s="1682"/>
    </row>
    <row r="20" spans="2:25" ht="12.75" customHeight="1">
      <c r="B20" s="1681"/>
      <c r="C20" s="3213" t="s">
        <v>649</v>
      </c>
      <c r="D20" s="3177"/>
      <c r="E20" s="3177"/>
      <c r="F20" s="1648">
        <v>0</v>
      </c>
      <c r="G20" s="3176">
        <v>0</v>
      </c>
      <c r="H20" s="3177"/>
      <c r="I20" s="3177"/>
      <c r="J20" s="1654" t="s">
        <v>304</v>
      </c>
      <c r="K20" s="1648">
        <v>2</v>
      </c>
      <c r="L20" s="3176">
        <v>1</v>
      </c>
      <c r="M20" s="3177"/>
      <c r="N20" s="1654">
        <v>100</v>
      </c>
      <c r="O20" s="1648">
        <v>2</v>
      </c>
      <c r="P20" s="3176">
        <v>1</v>
      </c>
      <c r="Q20" s="3177"/>
      <c r="R20" s="1654">
        <v>100</v>
      </c>
      <c r="S20" s="1682"/>
      <c r="T20" s="1747">
        <v>12</v>
      </c>
      <c r="U20" s="3176">
        <v>10</v>
      </c>
      <c r="V20" s="3177"/>
      <c r="W20" s="3177"/>
      <c r="X20" s="1654">
        <v>20</v>
      </c>
      <c r="Y20" s="1682"/>
    </row>
    <row r="21" spans="2:25" ht="12.75" customHeight="1">
      <c r="B21" s="1681"/>
      <c r="C21" s="3213" t="s">
        <v>650</v>
      </c>
      <c r="D21" s="3177"/>
      <c r="E21" s="3177"/>
      <c r="F21" s="1648">
        <v>104</v>
      </c>
      <c r="G21" s="3176">
        <v>126</v>
      </c>
      <c r="H21" s="3177"/>
      <c r="I21" s="3177"/>
      <c r="J21" s="1654">
        <v>-17.46031746031746</v>
      </c>
      <c r="K21" s="1648">
        <v>1</v>
      </c>
      <c r="L21" s="3176">
        <v>1</v>
      </c>
      <c r="M21" s="3177"/>
      <c r="N21" s="1654">
        <v>0</v>
      </c>
      <c r="O21" s="1648">
        <v>105</v>
      </c>
      <c r="P21" s="3176">
        <v>127</v>
      </c>
      <c r="Q21" s="3177"/>
      <c r="R21" s="1654">
        <v>-17.322834645669293</v>
      </c>
      <c r="S21" s="1682"/>
      <c r="T21" s="1747">
        <v>110</v>
      </c>
      <c r="U21" s="3176">
        <v>132</v>
      </c>
      <c r="V21" s="3177"/>
      <c r="W21" s="3177"/>
      <c r="X21" s="1654">
        <v>-16.666666666666664</v>
      </c>
      <c r="Y21" s="1682"/>
    </row>
    <row r="22" spans="2:25" ht="12.75" customHeight="1">
      <c r="B22" s="1681"/>
      <c r="C22" s="3213" t="s">
        <v>332</v>
      </c>
      <c r="D22" s="3177"/>
      <c r="E22" s="3177"/>
      <c r="F22" s="1648">
        <v>0</v>
      </c>
      <c r="G22" s="3176">
        <v>0</v>
      </c>
      <c r="H22" s="3177"/>
      <c r="I22" s="3177"/>
      <c r="J22" s="1654" t="s">
        <v>304</v>
      </c>
      <c r="K22" s="1648">
        <v>2</v>
      </c>
      <c r="L22" s="3176">
        <v>6</v>
      </c>
      <c r="M22" s="3177"/>
      <c r="N22" s="1654">
        <v>-66.66666666666666</v>
      </c>
      <c r="O22" s="1648">
        <v>2</v>
      </c>
      <c r="P22" s="3176">
        <v>6</v>
      </c>
      <c r="Q22" s="3177"/>
      <c r="R22" s="1654">
        <v>-66.66666666666666</v>
      </c>
      <c r="S22" s="1682"/>
      <c r="T22" s="1747">
        <v>17</v>
      </c>
      <c r="U22" s="3176">
        <v>50</v>
      </c>
      <c r="V22" s="3177"/>
      <c r="W22" s="3177"/>
      <c r="X22" s="1654">
        <v>-66</v>
      </c>
      <c r="Y22" s="1682"/>
    </row>
    <row r="23" spans="2:25" ht="7.5" customHeight="1">
      <c r="B23" s="1683"/>
      <c r="C23" s="3271"/>
      <c r="D23" s="3161"/>
      <c r="E23" s="3161"/>
      <c r="F23" s="1647"/>
      <c r="G23" s="3167"/>
      <c r="H23" s="3168"/>
      <c r="I23" s="3168"/>
      <c r="J23" s="1651"/>
      <c r="K23" s="1647"/>
      <c r="L23" s="3167"/>
      <c r="M23" s="3168"/>
      <c r="N23" s="1651"/>
      <c r="O23" s="1647"/>
      <c r="P23" s="3167"/>
      <c r="Q23" s="3168"/>
      <c r="R23" s="1651"/>
      <c r="S23" s="1678"/>
      <c r="T23" s="1668"/>
      <c r="U23" s="3167"/>
      <c r="V23" s="3168"/>
      <c r="W23" s="3168"/>
      <c r="X23" s="1651"/>
      <c r="Y23" s="1678"/>
    </row>
    <row r="24" spans="2:25" ht="12.75" customHeight="1">
      <c r="B24" s="1683"/>
      <c r="C24" s="3271" t="s">
        <v>701</v>
      </c>
      <c r="D24" s="3161"/>
      <c r="E24" s="3161"/>
      <c r="F24" s="1692">
        <v>1268</v>
      </c>
      <c r="G24" s="3239">
        <v>1256</v>
      </c>
      <c r="H24" s="3240"/>
      <c r="I24" s="3240"/>
      <c r="J24" s="1671">
        <v>0.9554140127388535</v>
      </c>
      <c r="K24" s="1692">
        <v>30</v>
      </c>
      <c r="L24" s="3239">
        <v>35</v>
      </c>
      <c r="M24" s="3240"/>
      <c r="N24" s="1671">
        <v>-14.285714285714285</v>
      </c>
      <c r="O24" s="1692">
        <v>1298</v>
      </c>
      <c r="P24" s="3239">
        <v>1291</v>
      </c>
      <c r="Q24" s="3240"/>
      <c r="R24" s="1671">
        <v>0.5422153369481022</v>
      </c>
      <c r="S24" s="1672"/>
      <c r="T24" s="1785">
        <v>1430</v>
      </c>
      <c r="U24" s="3239">
        <v>1439</v>
      </c>
      <c r="V24" s="3240"/>
      <c r="W24" s="3240"/>
      <c r="X24" s="1671">
        <v>-0.6254343293954135</v>
      </c>
      <c r="Y24" s="1672"/>
    </row>
    <row r="25" spans="2:25" ht="7.5" customHeight="1">
      <c r="B25" s="1683"/>
      <c r="C25" s="3271"/>
      <c r="D25" s="3161"/>
      <c r="E25" s="3161"/>
      <c r="F25" s="1647"/>
      <c r="G25" s="3167"/>
      <c r="H25" s="3168"/>
      <c r="I25" s="3168"/>
      <c r="J25" s="1651"/>
      <c r="K25" s="1647"/>
      <c r="L25" s="3167"/>
      <c r="M25" s="3168"/>
      <c r="N25" s="1651"/>
      <c r="O25" s="1647"/>
      <c r="P25" s="3167"/>
      <c r="Q25" s="3168"/>
      <c r="R25" s="1651"/>
      <c r="S25" s="1678"/>
      <c r="T25" s="1668"/>
      <c r="U25" s="3167"/>
      <c r="V25" s="3168"/>
      <c r="W25" s="3168"/>
      <c r="X25" s="1651"/>
      <c r="Y25" s="1678"/>
    </row>
    <row r="26" spans="2:25" ht="12.75" customHeight="1">
      <c r="B26" s="1681"/>
      <c r="C26" s="3213" t="s">
        <v>1429</v>
      </c>
      <c r="D26" s="3177"/>
      <c r="E26" s="3177"/>
      <c r="F26" s="1648">
        <v>0</v>
      </c>
      <c r="G26" s="3176">
        <v>54</v>
      </c>
      <c r="H26" s="3177"/>
      <c r="I26" s="3177"/>
      <c r="J26" s="1654" t="s">
        <v>304</v>
      </c>
      <c r="K26" s="1648">
        <v>28</v>
      </c>
      <c r="L26" s="3176">
        <v>26</v>
      </c>
      <c r="M26" s="3177"/>
      <c r="N26" s="1654">
        <v>7.6923076923076925</v>
      </c>
      <c r="O26" s="1648">
        <v>28</v>
      </c>
      <c r="P26" s="3176">
        <v>80</v>
      </c>
      <c r="Q26" s="3177"/>
      <c r="R26" s="1654">
        <v>-65</v>
      </c>
      <c r="S26" s="1682"/>
      <c r="T26" s="1747">
        <v>132</v>
      </c>
      <c r="U26" s="3176">
        <v>145</v>
      </c>
      <c r="V26" s="3177"/>
      <c r="W26" s="3177"/>
      <c r="X26" s="1654">
        <v>-8.96551724137931</v>
      </c>
      <c r="Y26" s="1682"/>
    </row>
    <row r="27" spans="2:25" ht="12.75" customHeight="1">
      <c r="B27" s="1681"/>
      <c r="C27" s="3213" t="s">
        <v>651</v>
      </c>
      <c r="D27" s="3177"/>
      <c r="E27" s="3177"/>
      <c r="F27" s="1648">
        <v>19</v>
      </c>
      <c r="G27" s="3176">
        <v>36</v>
      </c>
      <c r="H27" s="3177"/>
      <c r="I27" s="3177"/>
      <c r="J27" s="1654">
        <v>-47.22222222222222</v>
      </c>
      <c r="K27" s="1648">
        <v>4</v>
      </c>
      <c r="L27" s="3176">
        <v>6</v>
      </c>
      <c r="M27" s="3177"/>
      <c r="N27" s="1654">
        <v>-33.33333333333333</v>
      </c>
      <c r="O27" s="1648">
        <v>23</v>
      </c>
      <c r="P27" s="3176">
        <v>42</v>
      </c>
      <c r="Q27" s="3177"/>
      <c r="R27" s="1654">
        <v>-45.23809523809524</v>
      </c>
      <c r="S27" s="1682"/>
      <c r="T27" s="1747">
        <v>53</v>
      </c>
      <c r="U27" s="3176">
        <v>47</v>
      </c>
      <c r="V27" s="3177"/>
      <c r="W27" s="3177"/>
      <c r="X27" s="1654">
        <v>12.76595744680851</v>
      </c>
      <c r="Y27" s="1682"/>
    </row>
    <row r="28" spans="2:25" ht="12.75" customHeight="1">
      <c r="B28" s="1681"/>
      <c r="C28" s="3213" t="s">
        <v>1353</v>
      </c>
      <c r="D28" s="3177"/>
      <c r="E28" s="3177"/>
      <c r="F28" s="1648">
        <v>50</v>
      </c>
      <c r="G28" s="3176">
        <v>0</v>
      </c>
      <c r="H28" s="3177"/>
      <c r="I28" s="3177"/>
      <c r="J28" s="1654" t="s">
        <v>304</v>
      </c>
      <c r="K28" s="1648">
        <v>0</v>
      </c>
      <c r="L28" s="3176">
        <v>0</v>
      </c>
      <c r="M28" s="3177"/>
      <c r="N28" s="1654" t="s">
        <v>304</v>
      </c>
      <c r="O28" s="1648">
        <v>50</v>
      </c>
      <c r="P28" s="3176">
        <v>0</v>
      </c>
      <c r="Q28" s="3177"/>
      <c r="R28" s="1654" t="s">
        <v>304</v>
      </c>
      <c r="S28" s="1682"/>
      <c r="T28" s="1747">
        <v>50</v>
      </c>
      <c r="U28" s="3176">
        <v>0</v>
      </c>
      <c r="V28" s="3177"/>
      <c r="W28" s="3177"/>
      <c r="X28" s="1654" t="s">
        <v>304</v>
      </c>
      <c r="Y28" s="1682"/>
    </row>
    <row r="29" spans="2:25" ht="12.75" customHeight="1">
      <c r="B29" s="1661"/>
      <c r="C29" s="3175" t="s">
        <v>652</v>
      </c>
      <c r="D29" s="3170"/>
      <c r="E29" s="3170"/>
      <c r="F29" s="1676">
        <v>69</v>
      </c>
      <c r="G29" s="3239">
        <v>90</v>
      </c>
      <c r="H29" s="3240"/>
      <c r="I29" s="3240"/>
      <c r="J29" s="1671">
        <v>-23.333333333333332</v>
      </c>
      <c r="K29" s="1692">
        <v>32</v>
      </c>
      <c r="L29" s="3241">
        <v>32</v>
      </c>
      <c r="M29" s="3242"/>
      <c r="N29" s="1786">
        <v>0</v>
      </c>
      <c r="O29" s="1692">
        <v>101</v>
      </c>
      <c r="P29" s="3239">
        <v>122</v>
      </c>
      <c r="Q29" s="3240"/>
      <c r="R29" s="1671">
        <v>-17.21311475409836</v>
      </c>
      <c r="S29" s="1787"/>
      <c r="T29" s="1785">
        <v>235</v>
      </c>
      <c r="U29" s="3239">
        <v>192</v>
      </c>
      <c r="V29" s="3240"/>
      <c r="W29" s="3240"/>
      <c r="X29" s="1671">
        <v>22.395833333333336</v>
      </c>
      <c r="Y29" s="1672"/>
    </row>
    <row r="30" spans="2:25" ht="7.5" customHeight="1">
      <c r="B30" s="1681"/>
      <c r="C30" s="3271"/>
      <c r="D30" s="3161"/>
      <c r="E30" s="3161"/>
      <c r="F30" s="1644"/>
      <c r="G30" s="3192"/>
      <c r="H30" s="3177"/>
      <c r="I30" s="3177"/>
      <c r="J30" s="1655"/>
      <c r="K30" s="1644"/>
      <c r="L30" s="3192"/>
      <c r="M30" s="3177"/>
      <c r="N30" s="1655"/>
      <c r="O30" s="1644"/>
      <c r="P30" s="3192"/>
      <c r="Q30" s="3177"/>
      <c r="R30" s="1655"/>
      <c r="S30" s="1682"/>
      <c r="T30" s="1709"/>
      <c r="U30" s="3192"/>
      <c r="V30" s="3177"/>
      <c r="W30" s="3177"/>
      <c r="X30" s="1655"/>
      <c r="Y30" s="1682"/>
    </row>
    <row r="31" spans="2:25" ht="7.5" customHeight="1">
      <c r="B31" s="1683"/>
      <c r="C31" s="3271"/>
      <c r="D31" s="3161"/>
      <c r="E31" s="3161"/>
      <c r="F31" s="1647"/>
      <c r="G31" s="3167"/>
      <c r="H31" s="3168"/>
      <c r="I31" s="3168"/>
      <c r="J31" s="1651"/>
      <c r="K31" s="1647"/>
      <c r="L31" s="3167"/>
      <c r="M31" s="3168"/>
      <c r="N31" s="1651"/>
      <c r="O31" s="1647"/>
      <c r="P31" s="3167"/>
      <c r="Q31" s="3168"/>
      <c r="R31" s="1651"/>
      <c r="S31" s="1678"/>
      <c r="T31" s="1668"/>
      <c r="U31" s="3167"/>
      <c r="V31" s="3168"/>
      <c r="W31" s="3168"/>
      <c r="X31" s="1651"/>
      <c r="Y31" s="1678"/>
    </row>
    <row r="32" spans="2:25" ht="12.75" customHeight="1">
      <c r="B32" s="1683"/>
      <c r="C32" s="3271" t="s">
        <v>702</v>
      </c>
      <c r="D32" s="3161"/>
      <c r="E32" s="3161"/>
      <c r="F32" s="1692">
        <v>1337</v>
      </c>
      <c r="G32" s="3239">
        <v>1346</v>
      </c>
      <c r="H32" s="3240"/>
      <c r="I32" s="3240"/>
      <c r="J32" s="1671">
        <v>-0.6686478454680534</v>
      </c>
      <c r="K32" s="1692">
        <v>62</v>
      </c>
      <c r="L32" s="3239">
        <v>67</v>
      </c>
      <c r="M32" s="3240"/>
      <c r="N32" s="1671">
        <v>-7.462686567164178</v>
      </c>
      <c r="O32" s="1692">
        <v>1399</v>
      </c>
      <c r="P32" s="3239">
        <v>1413</v>
      </c>
      <c r="Q32" s="3240"/>
      <c r="R32" s="1671">
        <v>-0.9907997169143666</v>
      </c>
      <c r="S32" s="1672"/>
      <c r="T32" s="1785">
        <v>1665</v>
      </c>
      <c r="U32" s="3239">
        <v>1631</v>
      </c>
      <c r="V32" s="3240"/>
      <c r="W32" s="3240"/>
      <c r="X32" s="1671">
        <v>2.0846106683016554</v>
      </c>
      <c r="Y32" s="1672"/>
    </row>
    <row r="33" spans="2:25" ht="7.5" customHeight="1">
      <c r="B33" s="1683"/>
      <c r="C33" s="3271"/>
      <c r="D33" s="3161"/>
      <c r="E33" s="3161"/>
      <c r="F33" s="1647"/>
      <c r="G33" s="3167"/>
      <c r="H33" s="3168"/>
      <c r="I33" s="3168"/>
      <c r="J33" s="1651"/>
      <c r="K33" s="1647"/>
      <c r="L33" s="3167"/>
      <c r="M33" s="3168"/>
      <c r="N33" s="1651"/>
      <c r="O33" s="1647"/>
      <c r="P33" s="3167"/>
      <c r="Q33" s="3168"/>
      <c r="R33" s="1651"/>
      <c r="S33" s="1678"/>
      <c r="T33" s="1668"/>
      <c r="U33" s="3167"/>
      <c r="V33" s="3168"/>
      <c r="W33" s="3168"/>
      <c r="X33" s="1651"/>
      <c r="Y33" s="1678"/>
    </row>
    <row r="34" spans="2:25" ht="12.75" customHeight="1">
      <c r="B34" s="1681"/>
      <c r="C34" s="3213" t="s">
        <v>653</v>
      </c>
      <c r="D34" s="3177"/>
      <c r="E34" s="3177"/>
      <c r="F34" s="1648">
        <v>47</v>
      </c>
      <c r="G34" s="3176">
        <v>1063</v>
      </c>
      <c r="H34" s="3177"/>
      <c r="I34" s="3177"/>
      <c r="J34" s="1654">
        <v>-95.5785512699906</v>
      </c>
      <c r="K34" s="1648">
        <v>0</v>
      </c>
      <c r="L34" s="3176">
        <v>0</v>
      </c>
      <c r="M34" s="3177"/>
      <c r="N34" s="1654" t="s">
        <v>304</v>
      </c>
      <c r="O34" s="1648">
        <v>47</v>
      </c>
      <c r="P34" s="3176">
        <v>1063</v>
      </c>
      <c r="Q34" s="3177"/>
      <c r="R34" s="1654">
        <v>-95.5785512699906</v>
      </c>
      <c r="S34" s="1682"/>
      <c r="T34" s="1747">
        <v>47</v>
      </c>
      <c r="U34" s="3176">
        <v>1063</v>
      </c>
      <c r="V34" s="3177"/>
      <c r="W34" s="3177"/>
      <c r="X34" s="1654">
        <v>-95.5785512699906</v>
      </c>
      <c r="Y34" s="1682"/>
    </row>
    <row r="35" spans="2:25" ht="7.5" customHeight="1">
      <c r="B35" s="1681"/>
      <c r="C35" s="3213"/>
      <c r="D35" s="3177"/>
      <c r="E35" s="3177"/>
      <c r="F35" s="1644"/>
      <c r="G35" s="3192"/>
      <c r="H35" s="3177"/>
      <c r="I35" s="3177"/>
      <c r="J35" s="1655"/>
      <c r="K35" s="1644"/>
      <c r="L35" s="3192"/>
      <c r="M35" s="3177"/>
      <c r="N35" s="1655"/>
      <c r="O35" s="1644"/>
      <c r="P35" s="3192"/>
      <c r="Q35" s="3177"/>
      <c r="R35" s="1655"/>
      <c r="S35" s="1682"/>
      <c r="T35" s="1709"/>
      <c r="U35" s="3192"/>
      <c r="V35" s="3177"/>
      <c r="W35" s="3177"/>
      <c r="X35" s="1655"/>
      <c r="Y35" s="1682"/>
    </row>
    <row r="36" spans="2:25" ht="12.75" customHeight="1">
      <c r="B36" s="1681"/>
      <c r="C36" s="3213" t="s">
        <v>703</v>
      </c>
      <c r="D36" s="3177"/>
      <c r="E36" s="3177"/>
      <c r="F36" s="1648">
        <v>7</v>
      </c>
      <c r="G36" s="3176">
        <v>4</v>
      </c>
      <c r="H36" s="3177"/>
      <c r="I36" s="3177"/>
      <c r="J36" s="1654">
        <v>75</v>
      </c>
      <c r="K36" s="1648">
        <v>0</v>
      </c>
      <c r="L36" s="3176">
        <v>0</v>
      </c>
      <c r="M36" s="3177"/>
      <c r="N36" s="1654" t="s">
        <v>304</v>
      </c>
      <c r="O36" s="1648">
        <v>7</v>
      </c>
      <c r="P36" s="3176">
        <v>4</v>
      </c>
      <c r="Q36" s="3177"/>
      <c r="R36" s="1654">
        <v>75</v>
      </c>
      <c r="S36" s="1682"/>
      <c r="T36" s="1747">
        <v>7</v>
      </c>
      <c r="U36" s="3176">
        <v>4</v>
      </c>
      <c r="V36" s="3177"/>
      <c r="W36" s="3177"/>
      <c r="X36" s="1654">
        <v>75</v>
      </c>
      <c r="Y36" s="1682"/>
    </row>
    <row r="37" spans="2:25" ht="12.75" customHeight="1">
      <c r="B37" s="1681"/>
      <c r="C37" s="3213"/>
      <c r="D37" s="3177"/>
      <c r="E37" s="3177"/>
      <c r="F37" s="1644"/>
      <c r="G37" s="3192"/>
      <c r="H37" s="3177"/>
      <c r="I37" s="3177"/>
      <c r="J37" s="1655"/>
      <c r="K37" s="1644"/>
      <c r="L37" s="3192"/>
      <c r="M37" s="3177"/>
      <c r="N37" s="1655"/>
      <c r="O37" s="1644"/>
      <c r="P37" s="3192"/>
      <c r="Q37" s="3177"/>
      <c r="R37" s="1655"/>
      <c r="S37" s="1682"/>
      <c r="T37" s="1709"/>
      <c r="U37" s="3192"/>
      <c r="V37" s="3177"/>
      <c r="W37" s="3177"/>
      <c r="X37" s="1655"/>
      <c r="Y37" s="1682"/>
    </row>
    <row r="38" spans="2:25" ht="7.5" customHeight="1">
      <c r="B38" s="1683"/>
      <c r="C38" s="3271"/>
      <c r="D38" s="3161"/>
      <c r="E38" s="3161"/>
      <c r="F38" s="1647"/>
      <c r="G38" s="3167"/>
      <c r="H38" s="3168"/>
      <c r="I38" s="3168"/>
      <c r="J38" s="1651"/>
      <c r="K38" s="1647"/>
      <c r="L38" s="3167"/>
      <c r="M38" s="3168"/>
      <c r="N38" s="1651"/>
      <c r="O38" s="1647"/>
      <c r="P38" s="3167"/>
      <c r="Q38" s="3168"/>
      <c r="R38" s="1651"/>
      <c r="S38" s="1678"/>
      <c r="T38" s="1668"/>
      <c r="U38" s="3167"/>
      <c r="V38" s="3168"/>
      <c r="W38" s="3168"/>
      <c r="X38" s="1651"/>
      <c r="Y38" s="1678"/>
    </row>
    <row r="39" spans="2:25" ht="12.75" customHeight="1">
      <c r="B39" s="1683"/>
      <c r="C39" s="3271" t="s">
        <v>1355</v>
      </c>
      <c r="D39" s="3161"/>
      <c r="E39" s="3161"/>
      <c r="F39" s="1692">
        <v>1391</v>
      </c>
      <c r="G39" s="3239">
        <v>2413</v>
      </c>
      <c r="H39" s="3240"/>
      <c r="I39" s="3240"/>
      <c r="J39" s="1671">
        <v>-42.35391628677994</v>
      </c>
      <c r="K39" s="1692">
        <v>62</v>
      </c>
      <c r="L39" s="3239">
        <v>67</v>
      </c>
      <c r="M39" s="3240"/>
      <c r="N39" s="1671">
        <v>-7.462686567164178</v>
      </c>
      <c r="O39" s="1692">
        <v>1453</v>
      </c>
      <c r="P39" s="3239">
        <v>2480</v>
      </c>
      <c r="Q39" s="3240"/>
      <c r="R39" s="1671">
        <v>-41.41129032258065</v>
      </c>
      <c r="S39" s="1672"/>
      <c r="T39" s="1785">
        <v>1719</v>
      </c>
      <c r="U39" s="3239">
        <v>2698</v>
      </c>
      <c r="V39" s="3240"/>
      <c r="W39" s="3240"/>
      <c r="X39" s="1671">
        <v>-36.286137879911045</v>
      </c>
      <c r="Y39" s="1672"/>
    </row>
    <row r="40" spans="2:25" ht="7.5" customHeight="1">
      <c r="B40" s="1683"/>
      <c r="C40" s="3271"/>
      <c r="D40" s="3161"/>
      <c r="E40" s="3161"/>
      <c r="F40" s="1647"/>
      <c r="G40" s="3167"/>
      <c r="H40" s="3168"/>
      <c r="I40" s="3168"/>
      <c r="J40" s="1651"/>
      <c r="K40" s="1647"/>
      <c r="L40" s="3167"/>
      <c r="M40" s="3168"/>
      <c r="N40" s="1651"/>
      <c r="O40" s="1647"/>
      <c r="P40" s="3167"/>
      <c r="Q40" s="3168"/>
      <c r="R40" s="1651"/>
      <c r="S40" s="1678"/>
      <c r="T40" s="1668"/>
      <c r="U40" s="3167"/>
      <c r="V40" s="3168"/>
      <c r="W40" s="3168"/>
      <c r="X40" s="1651"/>
      <c r="Y40" s="1678"/>
    </row>
    <row r="41" spans="2:25" ht="12.75" customHeight="1">
      <c r="B41" s="1661"/>
      <c r="C41" s="3175" t="s">
        <v>654</v>
      </c>
      <c r="D41" s="3170"/>
      <c r="E41" s="3170"/>
      <c r="F41" s="1645"/>
      <c r="G41" s="3175"/>
      <c r="H41" s="3170"/>
      <c r="I41" s="3170"/>
      <c r="J41" s="1645"/>
      <c r="K41" s="1645"/>
      <c r="L41" s="3175"/>
      <c r="M41" s="3170"/>
      <c r="N41" s="1645"/>
      <c r="O41" s="1645"/>
      <c r="P41" s="3175"/>
      <c r="Q41" s="3170"/>
      <c r="R41" s="1645"/>
      <c r="S41" s="1685"/>
      <c r="T41" s="1661"/>
      <c r="U41" s="3175"/>
      <c r="V41" s="3170"/>
      <c r="W41" s="3170"/>
      <c r="X41" s="1645"/>
      <c r="Y41" s="1685"/>
    </row>
    <row r="42" spans="2:25" ht="12.75" customHeight="1">
      <c r="B42" s="1681"/>
      <c r="C42" s="3213" t="s">
        <v>655</v>
      </c>
      <c r="D42" s="3177"/>
      <c r="E42" s="3177"/>
      <c r="F42" s="1648">
        <v>623</v>
      </c>
      <c r="G42" s="3176">
        <v>582</v>
      </c>
      <c r="H42" s="3177"/>
      <c r="I42" s="3177"/>
      <c r="J42" s="1654">
        <v>7.0446735395189</v>
      </c>
      <c r="K42" s="1648">
        <v>54</v>
      </c>
      <c r="L42" s="3176">
        <v>55</v>
      </c>
      <c r="M42" s="3177"/>
      <c r="N42" s="1654">
        <v>-1.8181818181818181</v>
      </c>
      <c r="O42" s="1648">
        <v>677</v>
      </c>
      <c r="P42" s="3176">
        <v>637</v>
      </c>
      <c r="Q42" s="3177"/>
      <c r="R42" s="1654">
        <v>6.279434850863422</v>
      </c>
      <c r="S42" s="1682"/>
      <c r="T42" s="1747">
        <v>887</v>
      </c>
      <c r="U42" s="3176">
        <v>802</v>
      </c>
      <c r="V42" s="3177"/>
      <c r="W42" s="3177"/>
      <c r="X42" s="1654">
        <v>10.598503740648379</v>
      </c>
      <c r="Y42" s="1682"/>
    </row>
    <row r="43" spans="2:25" ht="12.75" customHeight="1">
      <c r="B43" s="1681"/>
      <c r="C43" s="3213" t="s">
        <v>656</v>
      </c>
      <c r="D43" s="3177"/>
      <c r="E43" s="3177"/>
      <c r="F43" s="1648">
        <v>664</v>
      </c>
      <c r="G43" s="3176">
        <v>764</v>
      </c>
      <c r="H43" s="3177"/>
      <c r="I43" s="3177"/>
      <c r="J43" s="1654">
        <v>-13.089005235602095</v>
      </c>
      <c r="K43" s="1648">
        <v>8</v>
      </c>
      <c r="L43" s="3176">
        <v>12</v>
      </c>
      <c r="M43" s="3177"/>
      <c r="N43" s="1654">
        <v>-33.33333333333333</v>
      </c>
      <c r="O43" s="1648">
        <v>672</v>
      </c>
      <c r="P43" s="3176">
        <v>776</v>
      </c>
      <c r="Q43" s="3177"/>
      <c r="R43" s="1654">
        <v>-13.402061855670103</v>
      </c>
      <c r="S43" s="1682"/>
      <c r="T43" s="1747">
        <v>730</v>
      </c>
      <c r="U43" s="3176">
        <v>828</v>
      </c>
      <c r="V43" s="3177"/>
      <c r="W43" s="3177"/>
      <c r="X43" s="1654">
        <v>-11.83574879227053</v>
      </c>
      <c r="Y43" s="1682"/>
    </row>
    <row r="44" spans="2:25" ht="12.75" customHeight="1">
      <c r="B44" s="1681"/>
      <c r="C44" s="3213" t="s">
        <v>657</v>
      </c>
      <c r="D44" s="3177"/>
      <c r="E44" s="3177"/>
      <c r="F44" s="1648">
        <v>54</v>
      </c>
      <c r="G44" s="3176">
        <v>1067</v>
      </c>
      <c r="H44" s="3177"/>
      <c r="I44" s="3177"/>
      <c r="J44" s="1654">
        <v>-94.93908153701967</v>
      </c>
      <c r="K44" s="1648">
        <v>0</v>
      </c>
      <c r="L44" s="3176">
        <v>0</v>
      </c>
      <c r="M44" s="3177"/>
      <c r="N44" s="1654" t="s">
        <v>304</v>
      </c>
      <c r="O44" s="1648">
        <v>54</v>
      </c>
      <c r="P44" s="3176">
        <v>1067</v>
      </c>
      <c r="Q44" s="3177"/>
      <c r="R44" s="1654">
        <v>-94.93908153701967</v>
      </c>
      <c r="S44" s="1682"/>
      <c r="T44" s="1747">
        <v>54</v>
      </c>
      <c r="U44" s="3176">
        <v>1067</v>
      </c>
      <c r="V44" s="3177"/>
      <c r="W44" s="3177"/>
      <c r="X44" s="1654">
        <v>-94.93908153701967</v>
      </c>
      <c r="Y44" s="1682"/>
    </row>
    <row r="45" spans="2:25" ht="12.75" customHeight="1">
      <c r="B45" s="1661"/>
      <c r="C45" s="3175" t="s">
        <v>1352</v>
      </c>
      <c r="D45" s="3170"/>
      <c r="E45" s="3170"/>
      <c r="F45" s="2008">
        <v>1341</v>
      </c>
      <c r="G45" s="3283">
        <v>2413</v>
      </c>
      <c r="H45" s="3172"/>
      <c r="I45" s="3172"/>
      <c r="J45" s="2000">
        <v>-44.42602569415665</v>
      </c>
      <c r="K45" s="2008">
        <v>62</v>
      </c>
      <c r="L45" s="3284">
        <v>67</v>
      </c>
      <c r="M45" s="3153"/>
      <c r="N45" s="2000">
        <v>-7.462686567164178</v>
      </c>
      <c r="O45" s="2008">
        <v>1403</v>
      </c>
      <c r="P45" s="3283">
        <v>2480</v>
      </c>
      <c r="Q45" s="3172"/>
      <c r="R45" s="2000">
        <v>-43.42741935483871</v>
      </c>
      <c r="S45" s="2001"/>
      <c r="T45" s="1998">
        <v>1671</v>
      </c>
      <c r="U45" s="3283">
        <v>2697</v>
      </c>
      <c r="V45" s="3172"/>
      <c r="W45" s="3172"/>
      <c r="X45" s="2000">
        <v>-38.04226918798665</v>
      </c>
      <c r="Y45" s="2001"/>
    </row>
    <row r="46" spans="2:25" ht="7.5" customHeight="1">
      <c r="B46" s="1681"/>
      <c r="C46" s="3271"/>
      <c r="D46" s="3161"/>
      <c r="E46" s="3161"/>
      <c r="F46" s="1644"/>
      <c r="G46" s="3192"/>
      <c r="H46" s="3177"/>
      <c r="I46" s="3177"/>
      <c r="J46" s="1655"/>
      <c r="K46" s="1644"/>
      <c r="L46" s="3192"/>
      <c r="M46" s="3177"/>
      <c r="N46" s="1655"/>
      <c r="O46" s="1644"/>
      <c r="P46" s="3192"/>
      <c r="Q46" s="3177"/>
      <c r="R46" s="1655"/>
      <c r="S46" s="1682"/>
      <c r="T46" s="1709"/>
      <c r="U46" s="3192"/>
      <c r="V46" s="3177"/>
      <c r="W46" s="3177"/>
      <c r="X46" s="1655"/>
      <c r="Y46" s="1682"/>
    </row>
    <row r="47" spans="2:25" ht="12.75" customHeight="1">
      <c r="B47" s="1681"/>
      <c r="C47" s="3213" t="s">
        <v>1353</v>
      </c>
      <c r="D47" s="3177"/>
      <c r="E47" s="3177"/>
      <c r="F47" s="1648">
        <v>50</v>
      </c>
      <c r="G47" s="3176">
        <v>0</v>
      </c>
      <c r="H47" s="3177"/>
      <c r="I47" s="3177"/>
      <c r="J47" s="1654" t="s">
        <v>304</v>
      </c>
      <c r="K47" s="1648">
        <v>0</v>
      </c>
      <c r="L47" s="3176">
        <v>0</v>
      </c>
      <c r="M47" s="3177"/>
      <c r="N47" s="1654" t="s">
        <v>304</v>
      </c>
      <c r="O47" s="1648">
        <v>50</v>
      </c>
      <c r="P47" s="3176">
        <v>0</v>
      </c>
      <c r="Q47" s="3177"/>
      <c r="R47" s="1654" t="s">
        <v>304</v>
      </c>
      <c r="S47" s="1682"/>
      <c r="T47" s="1747">
        <v>50</v>
      </c>
      <c r="U47" s="3176">
        <v>0</v>
      </c>
      <c r="V47" s="3177"/>
      <c r="W47" s="3177"/>
      <c r="X47" s="1654" t="s">
        <v>304</v>
      </c>
      <c r="Y47" s="1689"/>
    </row>
    <row r="48" spans="2:25" ht="7.5" customHeight="1">
      <c r="B48" s="1683"/>
      <c r="C48" s="3271"/>
      <c r="D48" s="3161"/>
      <c r="E48" s="3161"/>
      <c r="F48" s="1665"/>
      <c r="G48" s="3247"/>
      <c r="H48" s="3246"/>
      <c r="I48" s="3246"/>
      <c r="J48" s="1690"/>
      <c r="K48" s="1665"/>
      <c r="L48" s="3247"/>
      <c r="M48" s="3246"/>
      <c r="N48" s="1690"/>
      <c r="O48" s="1665"/>
      <c r="P48" s="3247"/>
      <c r="Q48" s="3246"/>
      <c r="R48" s="1690"/>
      <c r="S48" s="1691"/>
      <c r="T48" s="1669"/>
      <c r="U48" s="3247"/>
      <c r="V48" s="3246"/>
      <c r="W48" s="3246"/>
      <c r="X48" s="1690"/>
      <c r="Y48" s="1691"/>
    </row>
    <row r="49" spans="2:25" ht="12.75" customHeight="1">
      <c r="B49" s="1683"/>
      <c r="C49" s="3271" t="s">
        <v>1355</v>
      </c>
      <c r="D49" s="3161"/>
      <c r="E49" s="3161"/>
      <c r="F49" s="1652">
        <v>1391</v>
      </c>
      <c r="G49" s="3236">
        <v>2413</v>
      </c>
      <c r="H49" s="3168"/>
      <c r="I49" s="3168"/>
      <c r="J49" s="1650">
        <v>-42.35391628677994</v>
      </c>
      <c r="K49" s="1652">
        <v>62</v>
      </c>
      <c r="L49" s="3236">
        <v>67</v>
      </c>
      <c r="M49" s="3168"/>
      <c r="N49" s="1650">
        <v>-7.462686567164178</v>
      </c>
      <c r="O49" s="1652">
        <v>1453</v>
      </c>
      <c r="P49" s="3236">
        <v>2480</v>
      </c>
      <c r="Q49" s="3168"/>
      <c r="R49" s="1650">
        <v>-41.41129032258065</v>
      </c>
      <c r="S49" s="1678"/>
      <c r="T49" s="1789">
        <v>1719</v>
      </c>
      <c r="U49" s="3236">
        <v>2698</v>
      </c>
      <c r="V49" s="3168"/>
      <c r="W49" s="3168"/>
      <c r="X49" s="1650">
        <v>-36.286137879911045</v>
      </c>
      <c r="Y49" s="1678"/>
    </row>
    <row r="50" spans="2:25" ht="7.5" customHeight="1">
      <c r="B50" s="1683"/>
      <c r="C50" s="3271"/>
      <c r="D50" s="3161"/>
      <c r="E50" s="3161"/>
      <c r="F50" s="1660"/>
      <c r="G50" s="3171"/>
      <c r="H50" s="3172"/>
      <c r="I50" s="3172"/>
      <c r="J50" s="1717"/>
      <c r="K50" s="1660"/>
      <c r="L50" s="3171"/>
      <c r="M50" s="3172"/>
      <c r="N50" s="1717"/>
      <c r="O50" s="1660"/>
      <c r="P50" s="3171"/>
      <c r="Q50" s="3172"/>
      <c r="R50" s="1717"/>
      <c r="S50" s="1718"/>
      <c r="T50" s="1739"/>
      <c r="U50" s="3171"/>
      <c r="V50" s="3172"/>
      <c r="W50" s="3172"/>
      <c r="X50" s="1717"/>
      <c r="Y50" s="1718"/>
    </row>
    <row r="51" spans="2:25" ht="12.75" customHeight="1">
      <c r="B51" s="1661"/>
      <c r="C51" s="3175" t="s">
        <v>1430</v>
      </c>
      <c r="D51" s="3170"/>
      <c r="E51" s="3170"/>
      <c r="F51" s="1645"/>
      <c r="G51" s="3175"/>
      <c r="H51" s="3170"/>
      <c r="I51" s="3170"/>
      <c r="J51" s="1645"/>
      <c r="K51" s="1645"/>
      <c r="L51" s="3175"/>
      <c r="M51" s="3170"/>
      <c r="N51" s="1645"/>
      <c r="O51" s="1645"/>
      <c r="P51" s="3175"/>
      <c r="Q51" s="3170"/>
      <c r="R51" s="1645"/>
      <c r="S51" s="1685"/>
      <c r="T51" s="1661"/>
      <c r="U51" s="3175"/>
      <c r="V51" s="3170"/>
      <c r="W51" s="3170"/>
      <c r="X51" s="1645"/>
      <c r="Y51" s="1685"/>
    </row>
    <row r="52" spans="2:25" ht="12.75" customHeight="1">
      <c r="B52" s="1681"/>
      <c r="C52" s="3213" t="s">
        <v>1356</v>
      </c>
      <c r="D52" s="3177"/>
      <c r="E52" s="3177"/>
      <c r="F52" s="1648">
        <v>583</v>
      </c>
      <c r="G52" s="3176">
        <v>506</v>
      </c>
      <c r="H52" s="3177"/>
      <c r="I52" s="3177"/>
      <c r="J52" s="1654">
        <v>15.217391304347828</v>
      </c>
      <c r="K52" s="1648">
        <v>0</v>
      </c>
      <c r="L52" s="3176">
        <v>0</v>
      </c>
      <c r="M52" s="3177"/>
      <c r="N52" s="1654" t="s">
        <v>304</v>
      </c>
      <c r="O52" s="1648">
        <v>583</v>
      </c>
      <c r="P52" s="3176">
        <v>506</v>
      </c>
      <c r="Q52" s="3177"/>
      <c r="R52" s="1654">
        <v>15.217391304347828</v>
      </c>
      <c r="S52" s="1682"/>
      <c r="T52" s="1747">
        <v>583</v>
      </c>
      <c r="U52" s="3176">
        <v>506</v>
      </c>
      <c r="V52" s="3177"/>
      <c r="W52" s="3177"/>
      <c r="X52" s="1654">
        <v>15.217391304347828</v>
      </c>
      <c r="Y52" s="1682"/>
    </row>
    <row r="53" spans="2:25" ht="12.75" customHeight="1">
      <c r="B53" s="1681"/>
      <c r="C53" s="3213" t="s">
        <v>1357</v>
      </c>
      <c r="D53" s="3177"/>
      <c r="E53" s="3177"/>
      <c r="F53" s="1648">
        <v>184</v>
      </c>
      <c r="G53" s="3176">
        <v>121</v>
      </c>
      <c r="H53" s="3177"/>
      <c r="I53" s="3177"/>
      <c r="J53" s="1654">
        <v>52.066115702479344</v>
      </c>
      <c r="K53" s="1648">
        <v>0</v>
      </c>
      <c r="L53" s="3176">
        <v>0</v>
      </c>
      <c r="M53" s="3177"/>
      <c r="N53" s="1654" t="s">
        <v>304</v>
      </c>
      <c r="O53" s="1648">
        <v>184</v>
      </c>
      <c r="P53" s="3176">
        <v>121</v>
      </c>
      <c r="Q53" s="3177"/>
      <c r="R53" s="1654">
        <v>52.066115702479344</v>
      </c>
      <c r="S53" s="1682"/>
      <c r="T53" s="1747">
        <v>184</v>
      </c>
      <c r="U53" s="3176">
        <v>121</v>
      </c>
      <c r="V53" s="3177"/>
      <c r="W53" s="3177"/>
      <c r="X53" s="1654">
        <v>52.066115702479344</v>
      </c>
      <c r="Y53" s="1682"/>
    </row>
    <row r="54" spans="2:25" ht="12.75" customHeight="1">
      <c r="B54" s="1681"/>
      <c r="C54" s="3213" t="s">
        <v>1358</v>
      </c>
      <c r="D54" s="3177"/>
      <c r="E54" s="3177"/>
      <c r="F54" s="1648">
        <v>895</v>
      </c>
      <c r="G54" s="3176">
        <v>799</v>
      </c>
      <c r="H54" s="3177"/>
      <c r="I54" s="3177"/>
      <c r="J54" s="1654">
        <v>12.015018773466833</v>
      </c>
      <c r="K54" s="1648">
        <v>0</v>
      </c>
      <c r="L54" s="3176">
        <v>0</v>
      </c>
      <c r="M54" s="3177"/>
      <c r="N54" s="1654" t="s">
        <v>304</v>
      </c>
      <c r="O54" s="1648">
        <v>895</v>
      </c>
      <c r="P54" s="3176">
        <v>799</v>
      </c>
      <c r="Q54" s="3177"/>
      <c r="R54" s="1654">
        <v>12.015018773466833</v>
      </c>
      <c r="S54" s="1682"/>
      <c r="T54" s="1747">
        <v>895</v>
      </c>
      <c r="U54" s="3176">
        <v>799</v>
      </c>
      <c r="V54" s="3177"/>
      <c r="W54" s="3177"/>
      <c r="X54" s="1654">
        <v>12.015018773466833</v>
      </c>
      <c r="Y54" s="1682"/>
    </row>
    <row r="55" spans="2:25" ht="12.75" customHeight="1">
      <c r="B55" s="1681"/>
      <c r="C55" s="3213" t="s">
        <v>1623</v>
      </c>
      <c r="D55" s="3177"/>
      <c r="E55" s="3177"/>
      <c r="F55" s="1696">
        <v>1</v>
      </c>
      <c r="G55" s="3179">
        <v>2</v>
      </c>
      <c r="H55" s="3180"/>
      <c r="I55" s="3180"/>
      <c r="J55" s="1698">
        <v>-50</v>
      </c>
      <c r="K55" s="1696">
        <v>6</v>
      </c>
      <c r="L55" s="3179">
        <v>7</v>
      </c>
      <c r="M55" s="3180"/>
      <c r="N55" s="1698">
        <v>-14.285714285714285</v>
      </c>
      <c r="O55" s="1696">
        <v>7</v>
      </c>
      <c r="P55" s="3179">
        <v>9</v>
      </c>
      <c r="Q55" s="3180"/>
      <c r="R55" s="1698">
        <v>-22.22222222222222</v>
      </c>
      <c r="S55" s="1699"/>
      <c r="T55" s="1748">
        <v>85</v>
      </c>
      <c r="U55" s="3179">
        <v>57</v>
      </c>
      <c r="V55" s="3180"/>
      <c r="W55" s="3180"/>
      <c r="X55" s="1698">
        <v>49.122807017543856</v>
      </c>
      <c r="Y55" s="1699"/>
    </row>
    <row r="56" spans="2:25" ht="12.75" customHeight="1">
      <c r="B56" s="1661"/>
      <c r="C56" s="3175" t="s">
        <v>1359</v>
      </c>
      <c r="D56" s="3170"/>
      <c r="E56" s="3170"/>
      <c r="F56" s="1652">
        <v>1663</v>
      </c>
      <c r="G56" s="3236">
        <v>1428</v>
      </c>
      <c r="H56" s="3168"/>
      <c r="I56" s="3168"/>
      <c r="J56" s="1650">
        <v>16.45658263305322</v>
      </c>
      <c r="K56" s="1652">
        <v>6</v>
      </c>
      <c r="L56" s="3237">
        <v>7</v>
      </c>
      <c r="M56" s="3170"/>
      <c r="N56" s="1650">
        <v>-14.285714285714285</v>
      </c>
      <c r="O56" s="1652">
        <v>1669</v>
      </c>
      <c r="P56" s="3236">
        <v>1435</v>
      </c>
      <c r="Q56" s="3168"/>
      <c r="R56" s="1650">
        <v>16.306620209059233</v>
      </c>
      <c r="S56" s="1689"/>
      <c r="T56" s="1789">
        <v>1747</v>
      </c>
      <c r="U56" s="3236">
        <v>1483</v>
      </c>
      <c r="V56" s="3168"/>
      <c r="W56" s="3168"/>
      <c r="X56" s="1650">
        <v>17.801753202966957</v>
      </c>
      <c r="Y56" s="1689"/>
    </row>
    <row r="57" spans="2:25" ht="12.75" customHeight="1">
      <c r="B57" s="1681"/>
      <c r="C57" s="3213" t="s">
        <v>1360</v>
      </c>
      <c r="D57" s="3177"/>
      <c r="E57" s="3177"/>
      <c r="F57" s="1648">
        <v>42</v>
      </c>
      <c r="G57" s="3176">
        <v>310</v>
      </c>
      <c r="H57" s="3177"/>
      <c r="I57" s="3177"/>
      <c r="J57" s="1654">
        <v>-86.45161290322581</v>
      </c>
      <c r="K57" s="1648">
        <v>0</v>
      </c>
      <c r="L57" s="3176">
        <v>0</v>
      </c>
      <c r="M57" s="3177"/>
      <c r="N57" s="1654" t="s">
        <v>304</v>
      </c>
      <c r="O57" s="1648">
        <v>42</v>
      </c>
      <c r="P57" s="3176">
        <v>310</v>
      </c>
      <c r="Q57" s="3177"/>
      <c r="R57" s="1654">
        <v>-86.45161290322581</v>
      </c>
      <c r="S57" s="1682"/>
      <c r="T57" s="1747">
        <v>42</v>
      </c>
      <c r="U57" s="3176">
        <v>310</v>
      </c>
      <c r="V57" s="3177"/>
      <c r="W57" s="3177"/>
      <c r="X57" s="1654">
        <v>-86.45161290322581</v>
      </c>
      <c r="Y57" s="1682"/>
    </row>
    <row r="58" spans="2:25" ht="12.75" customHeight="1">
      <c r="B58" s="1681"/>
      <c r="C58" s="3213" t="s">
        <v>1361</v>
      </c>
      <c r="D58" s="3177"/>
      <c r="E58" s="3177"/>
      <c r="F58" s="1648">
        <v>16</v>
      </c>
      <c r="G58" s="3176">
        <v>5</v>
      </c>
      <c r="H58" s="3177"/>
      <c r="I58" s="3177"/>
      <c r="J58" s="1654">
        <v>220</v>
      </c>
      <c r="K58" s="1648">
        <v>0</v>
      </c>
      <c r="L58" s="3176">
        <v>0</v>
      </c>
      <c r="M58" s="3177"/>
      <c r="N58" s="1654" t="s">
        <v>304</v>
      </c>
      <c r="O58" s="1648">
        <v>16</v>
      </c>
      <c r="P58" s="3176">
        <v>5</v>
      </c>
      <c r="Q58" s="3177"/>
      <c r="R58" s="1654">
        <v>220</v>
      </c>
      <c r="S58" s="1682"/>
      <c r="T58" s="1747">
        <v>16</v>
      </c>
      <c r="U58" s="3176">
        <v>5</v>
      </c>
      <c r="V58" s="3177"/>
      <c r="W58" s="3177"/>
      <c r="X58" s="1654">
        <v>220</v>
      </c>
      <c r="Y58" s="1682"/>
    </row>
    <row r="59" spans="2:25" ht="12.75" customHeight="1">
      <c r="B59" s="1686"/>
      <c r="C59" s="3175" t="s">
        <v>1362</v>
      </c>
      <c r="D59" s="3170"/>
      <c r="E59" s="3170"/>
      <c r="F59" s="1676">
        <v>1721</v>
      </c>
      <c r="G59" s="3183">
        <v>1743</v>
      </c>
      <c r="H59" s="3184"/>
      <c r="I59" s="3184"/>
      <c r="J59" s="1694">
        <v>-1.262191623637407</v>
      </c>
      <c r="K59" s="1676">
        <v>6</v>
      </c>
      <c r="L59" s="3183">
        <v>7</v>
      </c>
      <c r="M59" s="3184"/>
      <c r="N59" s="1694">
        <v>-14.285714285714285</v>
      </c>
      <c r="O59" s="1676">
        <v>1727</v>
      </c>
      <c r="P59" s="3183">
        <v>1750</v>
      </c>
      <c r="Q59" s="3184"/>
      <c r="R59" s="1694">
        <v>-1.3142857142857143</v>
      </c>
      <c r="S59" s="1695"/>
      <c r="T59" s="1741">
        <v>1805</v>
      </c>
      <c r="U59" s="3183">
        <v>1798</v>
      </c>
      <c r="V59" s="3184"/>
      <c r="W59" s="3184"/>
      <c r="X59" s="1694">
        <v>0.389321468298109</v>
      </c>
      <c r="Y59" s="1788"/>
    </row>
    <row r="60" spans="2:25" ht="7.5" customHeight="1">
      <c r="B60" s="1686"/>
      <c r="C60" s="3235"/>
      <c r="D60" s="3170"/>
      <c r="E60" s="3170"/>
      <c r="F60" s="1644"/>
      <c r="G60" s="3192"/>
      <c r="H60" s="3177"/>
      <c r="I60" s="3177"/>
      <c r="J60" s="1655"/>
      <c r="K60" s="1644"/>
      <c r="L60" s="3192"/>
      <c r="M60" s="3177"/>
      <c r="N60" s="1655"/>
      <c r="O60" s="1644"/>
      <c r="P60" s="3192"/>
      <c r="Q60" s="3177"/>
      <c r="R60" s="1655"/>
      <c r="S60" s="1682"/>
      <c r="T60" s="1709"/>
      <c r="U60" s="3192"/>
      <c r="V60" s="3177"/>
      <c r="W60" s="3177"/>
      <c r="X60" s="1655"/>
      <c r="Y60" s="1663"/>
    </row>
    <row r="61" spans="2:25" ht="12.75" customHeight="1">
      <c r="B61" s="1661"/>
      <c r="C61" s="3175" t="s">
        <v>711</v>
      </c>
      <c r="D61" s="3170"/>
      <c r="E61" s="3170"/>
      <c r="F61" s="1645"/>
      <c r="G61" s="3175"/>
      <c r="H61" s="3170"/>
      <c r="I61" s="3170"/>
      <c r="J61" s="1645"/>
      <c r="K61" s="1645"/>
      <c r="L61" s="3175"/>
      <c r="M61" s="3170"/>
      <c r="N61" s="1645"/>
      <c r="O61" s="1645"/>
      <c r="P61" s="3175"/>
      <c r="Q61" s="3170"/>
      <c r="R61" s="1645"/>
      <c r="S61" s="1685"/>
      <c r="T61" s="1661"/>
      <c r="U61" s="3175"/>
      <c r="V61" s="3170"/>
      <c r="W61" s="3170"/>
      <c r="X61" s="1645"/>
      <c r="Y61" s="1685"/>
    </row>
    <row r="62" spans="2:25" ht="12.75" customHeight="1">
      <c r="B62" s="1681"/>
      <c r="C62" s="3213" t="s">
        <v>307</v>
      </c>
      <c r="D62" s="3177"/>
      <c r="E62" s="3177"/>
      <c r="F62" s="1648">
        <v>16</v>
      </c>
      <c r="G62" s="3176">
        <v>12</v>
      </c>
      <c r="H62" s="3177"/>
      <c r="I62" s="3177"/>
      <c r="J62" s="1654">
        <v>33.33333333333333</v>
      </c>
      <c r="K62" s="1648">
        <v>9</v>
      </c>
      <c r="L62" s="3176">
        <v>8</v>
      </c>
      <c r="M62" s="3177"/>
      <c r="N62" s="1654">
        <v>12.5</v>
      </c>
      <c r="O62" s="1648">
        <v>25</v>
      </c>
      <c r="P62" s="3176">
        <v>20</v>
      </c>
      <c r="Q62" s="3177"/>
      <c r="R62" s="1654">
        <v>25</v>
      </c>
      <c r="S62" s="1682"/>
      <c r="T62" s="1747">
        <v>66</v>
      </c>
      <c r="U62" s="3176">
        <v>53</v>
      </c>
      <c r="V62" s="3177"/>
      <c r="W62" s="3177"/>
      <c r="X62" s="1654">
        <v>24.528301886792452</v>
      </c>
      <c r="Y62" s="1682"/>
    </row>
    <row r="63" spans="2:25" ht="12.75" customHeight="1">
      <c r="B63" s="1681"/>
      <c r="C63" s="3213" t="s">
        <v>41</v>
      </c>
      <c r="D63" s="3177"/>
      <c r="E63" s="3177"/>
      <c r="F63" s="1648">
        <v>47</v>
      </c>
      <c r="G63" s="3176">
        <v>114</v>
      </c>
      <c r="H63" s="3177"/>
      <c r="I63" s="3177"/>
      <c r="J63" s="1654">
        <v>-58.77192982456141</v>
      </c>
      <c r="K63" s="1648">
        <v>41</v>
      </c>
      <c r="L63" s="3176">
        <v>35</v>
      </c>
      <c r="M63" s="3177"/>
      <c r="N63" s="1654">
        <v>17.142857142857142</v>
      </c>
      <c r="O63" s="1648">
        <v>88</v>
      </c>
      <c r="P63" s="3176">
        <v>149</v>
      </c>
      <c r="Q63" s="3177"/>
      <c r="R63" s="1654">
        <v>-40.939597315436245</v>
      </c>
      <c r="S63" s="1682"/>
      <c r="T63" s="1747">
        <v>450</v>
      </c>
      <c r="U63" s="3176">
        <v>328</v>
      </c>
      <c r="V63" s="3177"/>
      <c r="W63" s="3177"/>
      <c r="X63" s="1654">
        <v>37.19512195121951</v>
      </c>
      <c r="Y63" s="1682"/>
    </row>
    <row r="64" spans="2:25" ht="12.75" customHeight="1">
      <c r="B64" s="1681"/>
      <c r="C64" s="3213" t="s">
        <v>308</v>
      </c>
      <c r="D64" s="3177"/>
      <c r="E64" s="3177"/>
      <c r="F64" s="1648">
        <v>7</v>
      </c>
      <c r="G64" s="3176">
        <v>13</v>
      </c>
      <c r="H64" s="3177"/>
      <c r="I64" s="3177"/>
      <c r="J64" s="1654">
        <v>-46.15384615384615</v>
      </c>
      <c r="K64" s="1648">
        <v>34</v>
      </c>
      <c r="L64" s="3176">
        <v>46</v>
      </c>
      <c r="M64" s="3177"/>
      <c r="N64" s="1654">
        <v>-26.08695652173913</v>
      </c>
      <c r="O64" s="1648">
        <v>41</v>
      </c>
      <c r="P64" s="3176">
        <v>59</v>
      </c>
      <c r="Q64" s="3177"/>
      <c r="R64" s="1654">
        <v>-30.508474576271187</v>
      </c>
      <c r="S64" s="1682"/>
      <c r="T64" s="1747">
        <v>141</v>
      </c>
      <c r="U64" s="3176">
        <v>156</v>
      </c>
      <c r="V64" s="3177"/>
      <c r="W64" s="3177"/>
      <c r="X64" s="1654">
        <v>-9.615384615384617</v>
      </c>
      <c r="Y64" s="1682"/>
    </row>
    <row r="65" spans="2:25" ht="12.75" customHeight="1">
      <c r="B65" s="1681"/>
      <c r="C65" s="3213" t="s">
        <v>6</v>
      </c>
      <c r="D65" s="3177"/>
      <c r="E65" s="3177"/>
      <c r="F65" s="1648">
        <v>9</v>
      </c>
      <c r="G65" s="3176">
        <v>17</v>
      </c>
      <c r="H65" s="3177"/>
      <c r="I65" s="3177"/>
      <c r="J65" s="1654">
        <v>-47.05882352941176</v>
      </c>
      <c r="K65" s="1648">
        <v>46</v>
      </c>
      <c r="L65" s="3176">
        <v>40</v>
      </c>
      <c r="M65" s="3177"/>
      <c r="N65" s="1654">
        <v>15</v>
      </c>
      <c r="O65" s="1648">
        <v>55</v>
      </c>
      <c r="P65" s="3176">
        <v>57</v>
      </c>
      <c r="Q65" s="3177"/>
      <c r="R65" s="1654">
        <v>-3.508771929824561</v>
      </c>
      <c r="S65" s="1682"/>
      <c r="T65" s="1747">
        <v>154</v>
      </c>
      <c r="U65" s="3176">
        <v>159</v>
      </c>
      <c r="V65" s="3177"/>
      <c r="W65" s="3177"/>
      <c r="X65" s="1654">
        <v>-3.1446540880503147</v>
      </c>
      <c r="Y65" s="1682"/>
    </row>
    <row r="66" spans="2:25" ht="12.75" customHeight="1">
      <c r="B66" s="1681"/>
      <c r="C66" s="3213" t="s">
        <v>7</v>
      </c>
      <c r="D66" s="3177"/>
      <c r="E66" s="3177"/>
      <c r="F66" s="1648">
        <v>21</v>
      </c>
      <c r="G66" s="3176">
        <v>26</v>
      </c>
      <c r="H66" s="3177"/>
      <c r="I66" s="3177"/>
      <c r="J66" s="1654">
        <v>-19.230769230769234</v>
      </c>
      <c r="K66" s="1648">
        <v>6</v>
      </c>
      <c r="L66" s="3176">
        <v>3</v>
      </c>
      <c r="M66" s="3177"/>
      <c r="N66" s="1654">
        <v>100</v>
      </c>
      <c r="O66" s="1648">
        <v>27</v>
      </c>
      <c r="P66" s="3176">
        <v>29</v>
      </c>
      <c r="Q66" s="3177"/>
      <c r="R66" s="1654">
        <v>-6.896551724137931</v>
      </c>
      <c r="S66" s="1682"/>
      <c r="T66" s="1747">
        <v>12</v>
      </c>
      <c r="U66" s="3176">
        <v>42</v>
      </c>
      <c r="V66" s="3177"/>
      <c r="W66" s="3177"/>
      <c r="X66" s="1654">
        <v>-71.42857142857143</v>
      </c>
      <c r="Y66" s="1682"/>
    </row>
    <row r="67" spans="2:25" ht="12.75" customHeight="1">
      <c r="B67" s="1681"/>
      <c r="C67" s="3213" t="s">
        <v>8</v>
      </c>
      <c r="D67" s="3177"/>
      <c r="E67" s="3177"/>
      <c r="F67" s="1648">
        <v>15</v>
      </c>
      <c r="G67" s="3176">
        <v>13</v>
      </c>
      <c r="H67" s="3177"/>
      <c r="I67" s="3177"/>
      <c r="J67" s="1654">
        <v>15.384615384615385</v>
      </c>
      <c r="K67" s="1648">
        <v>35</v>
      </c>
      <c r="L67" s="3176">
        <v>58</v>
      </c>
      <c r="M67" s="3177"/>
      <c r="N67" s="1654">
        <v>-39.6551724137931</v>
      </c>
      <c r="O67" s="1648">
        <v>50</v>
      </c>
      <c r="P67" s="3176">
        <v>71</v>
      </c>
      <c r="Q67" s="3177"/>
      <c r="R67" s="1654">
        <v>-29.577464788732392</v>
      </c>
      <c r="S67" s="1682"/>
      <c r="T67" s="1747">
        <v>220</v>
      </c>
      <c r="U67" s="3176">
        <v>283</v>
      </c>
      <c r="V67" s="3177"/>
      <c r="W67" s="3177"/>
      <c r="X67" s="1654">
        <v>-22.261484098939928</v>
      </c>
      <c r="Y67" s="1682"/>
    </row>
    <row r="68" spans="2:25" ht="12.75" customHeight="1">
      <c r="B68" s="1681"/>
      <c r="C68" s="3213" t="s">
        <v>9</v>
      </c>
      <c r="D68" s="3177"/>
      <c r="E68" s="3177"/>
      <c r="F68" s="1648">
        <v>6</v>
      </c>
      <c r="G68" s="3176">
        <v>8</v>
      </c>
      <c r="H68" s="3177"/>
      <c r="I68" s="3177"/>
      <c r="J68" s="1654">
        <v>-25</v>
      </c>
      <c r="K68" s="1648">
        <v>35</v>
      </c>
      <c r="L68" s="3176">
        <v>26</v>
      </c>
      <c r="M68" s="3177"/>
      <c r="N68" s="1654">
        <v>34.61538461538461</v>
      </c>
      <c r="O68" s="1648">
        <v>41</v>
      </c>
      <c r="P68" s="3176">
        <v>34</v>
      </c>
      <c r="Q68" s="3177"/>
      <c r="R68" s="1654">
        <v>20.588235294117645</v>
      </c>
      <c r="S68" s="1682"/>
      <c r="T68" s="1747">
        <v>193</v>
      </c>
      <c r="U68" s="3176">
        <v>152</v>
      </c>
      <c r="V68" s="3177"/>
      <c r="W68" s="3177"/>
      <c r="X68" s="1654">
        <v>26.973684210526315</v>
      </c>
      <c r="Y68" s="1682"/>
    </row>
    <row r="69" spans="2:25" ht="12.75" customHeight="1">
      <c r="B69" s="1681"/>
      <c r="C69" s="3213" t="s">
        <v>11</v>
      </c>
      <c r="D69" s="3177"/>
      <c r="E69" s="3177"/>
      <c r="F69" s="1648">
        <v>35</v>
      </c>
      <c r="G69" s="3176">
        <v>30</v>
      </c>
      <c r="H69" s="3177"/>
      <c r="I69" s="3177"/>
      <c r="J69" s="1654">
        <v>16.666666666666664</v>
      </c>
      <c r="K69" s="1648">
        <v>22</v>
      </c>
      <c r="L69" s="3176">
        <v>19</v>
      </c>
      <c r="M69" s="3177"/>
      <c r="N69" s="1654">
        <v>15.789473684210526</v>
      </c>
      <c r="O69" s="1648">
        <v>57</v>
      </c>
      <c r="P69" s="3176">
        <v>49</v>
      </c>
      <c r="Q69" s="3177"/>
      <c r="R69" s="1654">
        <v>16.3265306122449</v>
      </c>
      <c r="S69" s="1682"/>
      <c r="T69" s="1747">
        <v>208</v>
      </c>
      <c r="U69" s="3176">
        <v>206</v>
      </c>
      <c r="V69" s="3177"/>
      <c r="W69" s="3177"/>
      <c r="X69" s="1654">
        <v>0.9708737864077669</v>
      </c>
      <c r="Y69" s="1682"/>
    </row>
    <row r="70" spans="2:25" ht="12.75" customHeight="1">
      <c r="B70" s="1681"/>
      <c r="C70" s="3213" t="s">
        <v>263</v>
      </c>
      <c r="D70" s="3177"/>
      <c r="E70" s="3177"/>
      <c r="F70" s="1648">
        <v>10</v>
      </c>
      <c r="G70" s="3176">
        <v>13</v>
      </c>
      <c r="H70" s="3177"/>
      <c r="I70" s="3177"/>
      <c r="J70" s="1654">
        <v>-23.076923076923077</v>
      </c>
      <c r="K70" s="1648">
        <v>70</v>
      </c>
      <c r="L70" s="3176">
        <v>35</v>
      </c>
      <c r="M70" s="3177"/>
      <c r="N70" s="1654">
        <v>100</v>
      </c>
      <c r="O70" s="1648">
        <v>80</v>
      </c>
      <c r="P70" s="3176">
        <v>48</v>
      </c>
      <c r="Q70" s="3177"/>
      <c r="R70" s="1654">
        <v>66.66666666666666</v>
      </c>
      <c r="S70" s="1682"/>
      <c r="T70" s="1747">
        <v>363</v>
      </c>
      <c r="U70" s="3176">
        <v>167</v>
      </c>
      <c r="V70" s="3177"/>
      <c r="W70" s="3177"/>
      <c r="X70" s="1654">
        <v>117.36526946107784</v>
      </c>
      <c r="Y70" s="1682"/>
    </row>
    <row r="71" spans="2:25" ht="12.75" customHeight="1">
      <c r="B71" s="1681"/>
      <c r="C71" s="3213" t="s">
        <v>712</v>
      </c>
      <c r="D71" s="3177"/>
      <c r="E71" s="3177"/>
      <c r="F71" s="1648">
        <v>4</v>
      </c>
      <c r="G71" s="3176">
        <v>4</v>
      </c>
      <c r="H71" s="3177"/>
      <c r="I71" s="3177"/>
      <c r="J71" s="1654">
        <v>0</v>
      </c>
      <c r="K71" s="1648">
        <v>14</v>
      </c>
      <c r="L71" s="3176">
        <v>11</v>
      </c>
      <c r="M71" s="3177"/>
      <c r="N71" s="1654">
        <v>27.27272727272727</v>
      </c>
      <c r="O71" s="1648">
        <v>18</v>
      </c>
      <c r="P71" s="3176">
        <v>15</v>
      </c>
      <c r="Q71" s="3177"/>
      <c r="R71" s="1654">
        <v>20</v>
      </c>
      <c r="S71" s="1682"/>
      <c r="T71" s="1747">
        <v>48</v>
      </c>
      <c r="U71" s="3176">
        <v>43</v>
      </c>
      <c r="V71" s="3177"/>
      <c r="W71" s="3177"/>
      <c r="X71" s="1654">
        <v>11.627906976744185</v>
      </c>
      <c r="Y71" s="1682"/>
    </row>
    <row r="72" spans="2:25" ht="12.75" customHeight="1">
      <c r="B72" s="1661"/>
      <c r="C72" s="3175" t="s">
        <v>1363</v>
      </c>
      <c r="D72" s="3170"/>
      <c r="E72" s="3170"/>
      <c r="F72" s="1676">
        <v>170</v>
      </c>
      <c r="G72" s="3239">
        <v>250</v>
      </c>
      <c r="H72" s="3240"/>
      <c r="I72" s="3240"/>
      <c r="J72" s="1671">
        <v>-32</v>
      </c>
      <c r="K72" s="1692">
        <v>312</v>
      </c>
      <c r="L72" s="3241">
        <v>281</v>
      </c>
      <c r="M72" s="3242"/>
      <c r="N72" s="1786">
        <v>11.032028469750891</v>
      </c>
      <c r="O72" s="1692">
        <v>482</v>
      </c>
      <c r="P72" s="3239">
        <v>531</v>
      </c>
      <c r="Q72" s="3240"/>
      <c r="R72" s="1671">
        <v>-9.227871939736348</v>
      </c>
      <c r="S72" s="1787"/>
      <c r="T72" s="1785">
        <v>1855</v>
      </c>
      <c r="U72" s="3239">
        <v>1589</v>
      </c>
      <c r="V72" s="3240"/>
      <c r="W72" s="3240"/>
      <c r="X72" s="1671">
        <v>16.740088105726873</v>
      </c>
      <c r="Y72" s="1672"/>
    </row>
    <row r="73" spans="2:25" ht="7.5" customHeight="1">
      <c r="B73" s="1661"/>
      <c r="C73" s="3175"/>
      <c r="D73" s="3170"/>
      <c r="E73" s="3170"/>
      <c r="F73" s="1647"/>
      <c r="G73" s="3167"/>
      <c r="H73" s="3168"/>
      <c r="I73" s="3168"/>
      <c r="J73" s="1651"/>
      <c r="K73" s="1647"/>
      <c r="L73" s="3167"/>
      <c r="M73" s="3168"/>
      <c r="N73" s="1651"/>
      <c r="O73" s="1647"/>
      <c r="P73" s="3167"/>
      <c r="Q73" s="3168"/>
      <c r="R73" s="1651"/>
      <c r="S73" s="1678"/>
      <c r="T73" s="1668"/>
      <c r="U73" s="3167"/>
      <c r="V73" s="3168"/>
      <c r="W73" s="3168"/>
      <c r="X73" s="1651"/>
      <c r="Y73" s="1678"/>
    </row>
    <row r="74" spans="2:25" ht="7.5" customHeight="1">
      <c r="B74" s="1683"/>
      <c r="C74" s="3271"/>
      <c r="D74" s="3161"/>
      <c r="E74" s="3161"/>
      <c r="F74" s="1647"/>
      <c r="G74" s="3167"/>
      <c r="H74" s="3168"/>
      <c r="I74" s="3168"/>
      <c r="J74" s="1651"/>
      <c r="K74" s="1647"/>
      <c r="L74" s="3167"/>
      <c r="M74" s="3168"/>
      <c r="N74" s="1651"/>
      <c r="O74" s="1647"/>
      <c r="P74" s="3167"/>
      <c r="Q74" s="3168"/>
      <c r="R74" s="1651"/>
      <c r="S74" s="1678"/>
      <c r="T74" s="1668"/>
      <c r="U74" s="3167"/>
      <c r="V74" s="3168"/>
      <c r="W74" s="3168"/>
      <c r="X74" s="1651"/>
      <c r="Y74" s="1678"/>
    </row>
    <row r="75" spans="2:25" ht="12.75" customHeight="1">
      <c r="B75" s="1683"/>
      <c r="C75" s="3271" t="s">
        <v>729</v>
      </c>
      <c r="D75" s="3161"/>
      <c r="E75" s="3161"/>
      <c r="F75" s="1676">
        <v>3282</v>
      </c>
      <c r="G75" s="3239">
        <v>4406</v>
      </c>
      <c r="H75" s="3240"/>
      <c r="I75" s="3240"/>
      <c r="J75" s="1671">
        <v>-25.510667271901955</v>
      </c>
      <c r="K75" s="1692">
        <v>380</v>
      </c>
      <c r="L75" s="3241">
        <v>355</v>
      </c>
      <c r="M75" s="3242"/>
      <c r="N75" s="1786">
        <v>7.042253521126761</v>
      </c>
      <c r="O75" s="1692">
        <v>3662</v>
      </c>
      <c r="P75" s="3239">
        <v>4761</v>
      </c>
      <c r="Q75" s="3240"/>
      <c r="R75" s="1671">
        <v>-23.08338584331023</v>
      </c>
      <c r="S75" s="1787"/>
      <c r="T75" s="1785">
        <v>5379</v>
      </c>
      <c r="U75" s="3239">
        <v>6085</v>
      </c>
      <c r="V75" s="3240"/>
      <c r="W75" s="3240"/>
      <c r="X75" s="1671">
        <v>-11.602300739523418</v>
      </c>
      <c r="Y75" s="1672"/>
    </row>
    <row r="76" spans="2:25" ht="7.5" customHeight="1">
      <c r="B76" s="1687"/>
      <c r="C76" s="3272"/>
      <c r="D76" s="3182"/>
      <c r="E76" s="3182"/>
      <c r="F76" s="1665"/>
      <c r="G76" s="3247"/>
      <c r="H76" s="3246"/>
      <c r="I76" s="3246"/>
      <c r="J76" s="1690"/>
      <c r="K76" s="1665"/>
      <c r="L76" s="3247"/>
      <c r="M76" s="3246"/>
      <c r="N76" s="1690"/>
      <c r="O76" s="1665"/>
      <c r="P76" s="3247"/>
      <c r="Q76" s="3246"/>
      <c r="R76" s="1690"/>
      <c r="S76" s="1691"/>
      <c r="T76" s="1669"/>
      <c r="U76" s="3247"/>
      <c r="V76" s="3246"/>
      <c r="W76" s="3246"/>
      <c r="X76" s="1690"/>
      <c r="Y76" s="1691"/>
    </row>
    <row r="77" spans="2:25" ht="12.75" customHeight="1">
      <c r="B77" s="1656"/>
      <c r="C77" s="3271"/>
      <c r="D77" s="3161"/>
      <c r="E77" s="3161"/>
      <c r="F77" s="1647"/>
      <c r="G77" s="3167"/>
      <c r="H77" s="3168"/>
      <c r="I77" s="3168"/>
      <c r="J77" s="1651"/>
      <c r="K77" s="1647"/>
      <c r="L77" s="3167"/>
      <c r="M77" s="3168"/>
      <c r="N77" s="1651"/>
      <c r="O77" s="1647"/>
      <c r="P77" s="3167"/>
      <c r="Q77" s="3168"/>
      <c r="R77" s="1651"/>
      <c r="S77" s="1651"/>
      <c r="T77" s="1647"/>
      <c r="U77" s="3167"/>
      <c r="V77" s="3168"/>
      <c r="W77" s="3168"/>
      <c r="X77" s="1651"/>
      <c r="Y77" s="1651"/>
    </row>
    <row r="78" spans="2:25" ht="12.75" customHeight="1">
      <c r="B78" s="3193" t="s">
        <v>1364</v>
      </c>
      <c r="C78" s="3161"/>
      <c r="D78" s="3161"/>
      <c r="E78" s="3161"/>
      <c r="F78" s="3161"/>
      <c r="G78" s="3161"/>
      <c r="H78" s="3161"/>
      <c r="I78" s="3161"/>
      <c r="J78" s="3161"/>
      <c r="K78" s="3161"/>
      <c r="L78" s="3161"/>
      <c r="M78" s="3161"/>
      <c r="N78" s="3161"/>
      <c r="O78" s="3161"/>
      <c r="P78" s="3161"/>
      <c r="Q78" s="3161"/>
      <c r="R78" s="3161"/>
      <c r="S78" s="3161"/>
      <c r="T78" s="3161"/>
      <c r="U78" s="3161"/>
      <c r="V78" s="3161"/>
      <c r="W78" s="3161"/>
      <c r="X78" s="3161"/>
      <c r="Y78" s="3161"/>
    </row>
    <row r="79" spans="2:25" ht="12.75" customHeight="1">
      <c r="B79" s="1657"/>
      <c r="C79" s="3163"/>
      <c r="D79" s="3154"/>
      <c r="E79" s="3263"/>
      <c r="F79" s="3153"/>
      <c r="G79" s="3153"/>
      <c r="H79" s="1717"/>
      <c r="I79" s="3243"/>
      <c r="J79" s="3281"/>
      <c r="K79" s="3171"/>
      <c r="L79" s="3172"/>
      <c r="M79" s="3173"/>
      <c r="N79" s="3153"/>
      <c r="O79" s="3171"/>
      <c r="P79" s="3172"/>
      <c r="Q79" s="3171" t="s">
        <v>1365</v>
      </c>
      <c r="R79" s="3172"/>
      <c r="S79" s="3172"/>
      <c r="T79" s="3173" t="s">
        <v>1366</v>
      </c>
      <c r="U79" s="3153"/>
      <c r="V79" s="1677"/>
      <c r="W79" s="3263"/>
      <c r="X79" s="3153"/>
      <c r="Y79" s="1677"/>
    </row>
    <row r="80" spans="2:25" ht="12.75" customHeight="1">
      <c r="B80" s="1661"/>
      <c r="C80" s="3175"/>
      <c r="D80" s="3207"/>
      <c r="E80" s="3260" t="s">
        <v>1367</v>
      </c>
      <c r="F80" s="3170"/>
      <c r="G80" s="3170"/>
      <c r="H80" s="1651"/>
      <c r="I80" s="3244"/>
      <c r="J80" s="3282"/>
      <c r="K80" s="3167"/>
      <c r="L80" s="3168"/>
      <c r="M80" s="3169"/>
      <c r="N80" s="3170"/>
      <c r="O80" s="3167" t="s">
        <v>789</v>
      </c>
      <c r="P80" s="3168"/>
      <c r="Q80" s="3167" t="s">
        <v>1368</v>
      </c>
      <c r="R80" s="3168"/>
      <c r="S80" s="3168"/>
      <c r="T80" s="3169" t="s">
        <v>1369</v>
      </c>
      <c r="U80" s="3170"/>
      <c r="V80" s="1688"/>
      <c r="W80" s="3260" t="s">
        <v>1370</v>
      </c>
      <c r="X80" s="3170"/>
      <c r="Y80" s="1688"/>
    </row>
    <row r="81" spans="2:25" ht="12.75" customHeight="1">
      <c r="B81" s="1661"/>
      <c r="C81" s="3175"/>
      <c r="D81" s="3207"/>
      <c r="E81" s="3260" t="s">
        <v>1371</v>
      </c>
      <c r="F81" s="3170"/>
      <c r="G81" s="3170"/>
      <c r="H81" s="1651"/>
      <c r="I81" s="3244" t="s">
        <v>1372</v>
      </c>
      <c r="J81" s="3282"/>
      <c r="K81" s="3167" t="s">
        <v>1373</v>
      </c>
      <c r="L81" s="3168"/>
      <c r="M81" s="3169" t="s">
        <v>1374</v>
      </c>
      <c r="N81" s="3170"/>
      <c r="O81" s="3167" t="s">
        <v>1375</v>
      </c>
      <c r="P81" s="3168"/>
      <c r="Q81" s="3167" t="s">
        <v>1375</v>
      </c>
      <c r="R81" s="3168"/>
      <c r="S81" s="3168"/>
      <c r="T81" s="3169" t="s">
        <v>1376</v>
      </c>
      <c r="U81" s="3170"/>
      <c r="V81" s="1688"/>
      <c r="W81" s="3260" t="s">
        <v>1371</v>
      </c>
      <c r="X81" s="3170"/>
      <c r="Y81" s="1688"/>
    </row>
    <row r="82" spans="2:25" ht="12.75" customHeight="1">
      <c r="B82" s="1661"/>
      <c r="C82" s="3175"/>
      <c r="D82" s="3207"/>
      <c r="E82" s="3260" t="s">
        <v>1400</v>
      </c>
      <c r="F82" s="3170"/>
      <c r="G82" s="3170"/>
      <c r="H82" s="1651"/>
      <c r="I82" s="3244" t="s">
        <v>1400</v>
      </c>
      <c r="J82" s="3282"/>
      <c r="K82" s="3167" t="s">
        <v>1400</v>
      </c>
      <c r="L82" s="3168"/>
      <c r="M82" s="3169" t="s">
        <v>1400</v>
      </c>
      <c r="N82" s="3170"/>
      <c r="O82" s="3167" t="s">
        <v>1400</v>
      </c>
      <c r="P82" s="3168"/>
      <c r="Q82" s="3167" t="s">
        <v>1400</v>
      </c>
      <c r="R82" s="3168"/>
      <c r="S82" s="3168"/>
      <c r="T82" s="3169" t="s">
        <v>1400</v>
      </c>
      <c r="U82" s="3170"/>
      <c r="V82" s="1688"/>
      <c r="W82" s="3260" t="s">
        <v>1400</v>
      </c>
      <c r="X82" s="3170"/>
      <c r="Y82" s="1688"/>
    </row>
    <row r="83" spans="2:25" ht="7.5" customHeight="1">
      <c r="B83" s="1657"/>
      <c r="C83" s="3163"/>
      <c r="D83" s="3154"/>
      <c r="E83" s="3248"/>
      <c r="F83" s="3153"/>
      <c r="G83" s="3153"/>
      <c r="H83" s="2007"/>
      <c r="I83" s="3280"/>
      <c r="J83" s="3281"/>
      <c r="K83" s="3279"/>
      <c r="L83" s="3172"/>
      <c r="M83" s="3163"/>
      <c r="N83" s="3153"/>
      <c r="O83" s="3279"/>
      <c r="P83" s="3172"/>
      <c r="Q83" s="3279"/>
      <c r="R83" s="3172"/>
      <c r="S83" s="3172"/>
      <c r="T83" s="3163"/>
      <c r="U83" s="3153"/>
      <c r="V83" s="1675"/>
      <c r="W83" s="3248"/>
      <c r="X83" s="3153"/>
      <c r="Y83" s="1675"/>
    </row>
    <row r="84" spans="2:25" ht="12.75" customHeight="1">
      <c r="B84" s="1707"/>
      <c r="C84" s="1656" t="s">
        <v>709</v>
      </c>
      <c r="D84" s="1783" t="s">
        <v>1428</v>
      </c>
      <c r="E84" s="3227">
        <v>49994</v>
      </c>
      <c r="F84" s="3161"/>
      <c r="G84" s="3161"/>
      <c r="H84" s="1655"/>
      <c r="I84" s="3254">
        <v>4040</v>
      </c>
      <c r="J84" s="3214"/>
      <c r="K84" s="3176">
        <v>-4775</v>
      </c>
      <c r="L84" s="3177"/>
      <c r="M84" s="3178">
        <v>-735</v>
      </c>
      <c r="N84" s="3161"/>
      <c r="O84" s="3176">
        <v>110</v>
      </c>
      <c r="P84" s="3177"/>
      <c r="Q84" s="3176">
        <v>-2372</v>
      </c>
      <c r="R84" s="3177"/>
      <c r="S84" s="3177"/>
      <c r="T84" s="3178">
        <v>-2997</v>
      </c>
      <c r="U84" s="3161"/>
      <c r="V84" s="1711"/>
      <c r="W84" s="3249">
        <v>46997</v>
      </c>
      <c r="X84" s="3161"/>
      <c r="Y84" s="1711"/>
    </row>
    <row r="85" spans="2:25" ht="12.75" customHeight="1">
      <c r="B85" s="1707"/>
      <c r="C85" s="1655"/>
      <c r="D85" s="1783" t="s">
        <v>47</v>
      </c>
      <c r="E85" s="3227">
        <v>51699</v>
      </c>
      <c r="F85" s="3161"/>
      <c r="G85" s="3161"/>
      <c r="H85" s="1655"/>
      <c r="I85" s="3254">
        <v>4623</v>
      </c>
      <c r="J85" s="3214"/>
      <c r="K85" s="3176">
        <v>-2918</v>
      </c>
      <c r="L85" s="3177"/>
      <c r="M85" s="3178">
        <v>1705</v>
      </c>
      <c r="N85" s="3161"/>
      <c r="O85" s="3176">
        <v>0</v>
      </c>
      <c r="P85" s="3177"/>
      <c r="Q85" s="3176">
        <v>-3410</v>
      </c>
      <c r="R85" s="3177"/>
      <c r="S85" s="3177"/>
      <c r="T85" s="3178">
        <v>-1705</v>
      </c>
      <c r="U85" s="3161"/>
      <c r="V85" s="1711"/>
      <c r="W85" s="3249">
        <v>49994</v>
      </c>
      <c r="X85" s="3161"/>
      <c r="Y85" s="1711"/>
    </row>
    <row r="86" spans="2:25" ht="12.75" customHeight="1">
      <c r="B86" s="1707"/>
      <c r="C86" s="1655"/>
      <c r="D86" s="1783" t="s">
        <v>727</v>
      </c>
      <c r="E86" s="3250">
        <v>-3.2979361302926558</v>
      </c>
      <c r="F86" s="3161"/>
      <c r="G86" s="3161"/>
      <c r="H86" s="1655"/>
      <c r="I86" s="3257">
        <v>-12.610858749729612</v>
      </c>
      <c r="J86" s="3214"/>
      <c r="K86" s="3199">
        <v>-63.63947909527074</v>
      </c>
      <c r="L86" s="3177"/>
      <c r="M86" s="3200">
        <v>-143.108504398827</v>
      </c>
      <c r="N86" s="3161"/>
      <c r="O86" s="3199" t="s">
        <v>304</v>
      </c>
      <c r="P86" s="3177"/>
      <c r="Q86" s="3199">
        <v>30.439882697947212</v>
      </c>
      <c r="R86" s="3177"/>
      <c r="S86" s="3177"/>
      <c r="T86" s="3200">
        <v>-75.77712609970675</v>
      </c>
      <c r="U86" s="3161"/>
      <c r="V86" s="1711"/>
      <c r="W86" s="3250">
        <v>-5.9947193663239595</v>
      </c>
      <c r="X86" s="3161"/>
      <c r="Y86" s="1711"/>
    </row>
    <row r="87" spans="2:25" ht="12.75" customHeight="1">
      <c r="B87" s="1707"/>
      <c r="C87" s="1656" t="s">
        <v>1431</v>
      </c>
      <c r="D87" s="1783" t="s">
        <v>1428</v>
      </c>
      <c r="E87" s="3227">
        <v>13594</v>
      </c>
      <c r="F87" s="3161"/>
      <c r="G87" s="3161"/>
      <c r="H87" s="1655"/>
      <c r="I87" s="3254">
        <v>12529</v>
      </c>
      <c r="J87" s="3214"/>
      <c r="K87" s="3176">
        <v>-12618</v>
      </c>
      <c r="L87" s="3177"/>
      <c r="M87" s="3178">
        <v>-89</v>
      </c>
      <c r="N87" s="3161"/>
      <c r="O87" s="3176">
        <v>-6</v>
      </c>
      <c r="P87" s="3177"/>
      <c r="Q87" s="3176">
        <v>944</v>
      </c>
      <c r="R87" s="3177"/>
      <c r="S87" s="3177"/>
      <c r="T87" s="3178">
        <v>849</v>
      </c>
      <c r="U87" s="3161"/>
      <c r="V87" s="1711"/>
      <c r="W87" s="3249">
        <v>14443</v>
      </c>
      <c r="X87" s="3161"/>
      <c r="Y87" s="1711"/>
    </row>
    <row r="88" spans="2:25" ht="12.75" customHeight="1">
      <c r="B88" s="1707"/>
      <c r="C88" s="1655"/>
      <c r="D88" s="1783" t="s">
        <v>47</v>
      </c>
      <c r="E88" s="3227">
        <v>14845</v>
      </c>
      <c r="F88" s="3161"/>
      <c r="G88" s="3161"/>
      <c r="H88" s="1655"/>
      <c r="I88" s="3254">
        <v>11552</v>
      </c>
      <c r="J88" s="3214"/>
      <c r="K88" s="3176">
        <v>-12213</v>
      </c>
      <c r="L88" s="3177"/>
      <c r="M88" s="3178">
        <v>-661</v>
      </c>
      <c r="N88" s="3161"/>
      <c r="O88" s="3176">
        <v>-23</v>
      </c>
      <c r="P88" s="3177"/>
      <c r="Q88" s="3176">
        <v>-567</v>
      </c>
      <c r="R88" s="3177"/>
      <c r="S88" s="3177"/>
      <c r="T88" s="3178">
        <v>-1251</v>
      </c>
      <c r="U88" s="3161"/>
      <c r="V88" s="1711"/>
      <c r="W88" s="3249">
        <v>13594</v>
      </c>
      <c r="X88" s="3161"/>
      <c r="Y88" s="1711"/>
    </row>
    <row r="89" spans="2:25" ht="12.75" customHeight="1">
      <c r="B89" s="1707"/>
      <c r="C89" s="1655"/>
      <c r="D89" s="1783" t="s">
        <v>727</v>
      </c>
      <c r="E89" s="3250">
        <v>-8.427079824856854</v>
      </c>
      <c r="F89" s="3161"/>
      <c r="G89" s="3161"/>
      <c r="H89" s="1655"/>
      <c r="I89" s="3257">
        <v>8.45740997229917</v>
      </c>
      <c r="J89" s="3214"/>
      <c r="K89" s="3199">
        <v>-3.316138540899042</v>
      </c>
      <c r="L89" s="3177"/>
      <c r="M89" s="3200">
        <v>86.535552193646</v>
      </c>
      <c r="N89" s="3161"/>
      <c r="O89" s="3199">
        <v>73.91304347826086</v>
      </c>
      <c r="P89" s="3177"/>
      <c r="Q89" s="3199">
        <v>266.49029982363317</v>
      </c>
      <c r="R89" s="3177"/>
      <c r="S89" s="3177"/>
      <c r="T89" s="3200">
        <v>167.86570743405275</v>
      </c>
      <c r="U89" s="3161"/>
      <c r="V89" s="1711"/>
      <c r="W89" s="3250">
        <v>6.245402383404443</v>
      </c>
      <c r="X89" s="3161"/>
      <c r="Y89" s="1711"/>
    </row>
    <row r="90" spans="2:25" ht="12.75" customHeight="1">
      <c r="B90" s="1707"/>
      <c r="C90" s="1656" t="s">
        <v>717</v>
      </c>
      <c r="D90" s="1783" t="s">
        <v>1428</v>
      </c>
      <c r="E90" s="3227">
        <v>755</v>
      </c>
      <c r="F90" s="3161"/>
      <c r="G90" s="3161"/>
      <c r="H90" s="1655"/>
      <c r="I90" s="3254">
        <v>16</v>
      </c>
      <c r="J90" s="3214"/>
      <c r="K90" s="3176">
        <v>-24</v>
      </c>
      <c r="L90" s="3177"/>
      <c r="M90" s="3178">
        <v>-8</v>
      </c>
      <c r="N90" s="3161"/>
      <c r="O90" s="3176">
        <v>0</v>
      </c>
      <c r="P90" s="3177"/>
      <c r="Q90" s="3176">
        <v>42</v>
      </c>
      <c r="R90" s="3177"/>
      <c r="S90" s="3177"/>
      <c r="T90" s="3178">
        <v>34</v>
      </c>
      <c r="U90" s="3161"/>
      <c r="V90" s="1711"/>
      <c r="W90" s="3249">
        <v>789</v>
      </c>
      <c r="X90" s="3161"/>
      <c r="Y90" s="1711"/>
    </row>
    <row r="91" spans="2:25" ht="12.75" customHeight="1">
      <c r="B91" s="1707"/>
      <c r="C91" s="1655"/>
      <c r="D91" s="1783" t="s">
        <v>47</v>
      </c>
      <c r="E91" s="3227">
        <v>841</v>
      </c>
      <c r="F91" s="3161"/>
      <c r="G91" s="3161"/>
      <c r="H91" s="1655"/>
      <c r="I91" s="3254">
        <v>17</v>
      </c>
      <c r="J91" s="3214"/>
      <c r="K91" s="3176">
        <v>-46</v>
      </c>
      <c r="L91" s="3177"/>
      <c r="M91" s="3178">
        <v>-29</v>
      </c>
      <c r="N91" s="3161"/>
      <c r="O91" s="3176">
        <v>0</v>
      </c>
      <c r="P91" s="3177"/>
      <c r="Q91" s="3176">
        <v>-57</v>
      </c>
      <c r="R91" s="3177"/>
      <c r="S91" s="3177"/>
      <c r="T91" s="3178">
        <v>-86</v>
      </c>
      <c r="U91" s="3161"/>
      <c r="V91" s="1711"/>
      <c r="W91" s="3249">
        <v>755</v>
      </c>
      <c r="X91" s="3161"/>
      <c r="Y91" s="1711"/>
    </row>
    <row r="92" spans="2:25" ht="12.75" customHeight="1">
      <c r="B92" s="1707"/>
      <c r="C92" s="1655"/>
      <c r="D92" s="1783" t="s">
        <v>727</v>
      </c>
      <c r="E92" s="3250">
        <v>-10.225921521997622</v>
      </c>
      <c r="F92" s="3161"/>
      <c r="G92" s="3161"/>
      <c r="H92" s="1655"/>
      <c r="I92" s="3257">
        <v>-5.88235294117647</v>
      </c>
      <c r="J92" s="3214"/>
      <c r="K92" s="3199">
        <v>47.82608695652174</v>
      </c>
      <c r="L92" s="3177"/>
      <c r="M92" s="3200">
        <v>72.41379310344827</v>
      </c>
      <c r="N92" s="3161"/>
      <c r="O92" s="3199" t="s">
        <v>304</v>
      </c>
      <c r="P92" s="3177"/>
      <c r="Q92" s="3199">
        <v>173.6842105263158</v>
      </c>
      <c r="R92" s="3177"/>
      <c r="S92" s="3177"/>
      <c r="T92" s="3200">
        <v>139.53488372093022</v>
      </c>
      <c r="U92" s="3161"/>
      <c r="V92" s="1711"/>
      <c r="W92" s="3250">
        <v>4.503311258278146</v>
      </c>
      <c r="X92" s="3161"/>
      <c r="Y92" s="1711"/>
    </row>
    <row r="93" spans="2:25" ht="12.75" customHeight="1">
      <c r="B93" s="1707"/>
      <c r="C93" s="1656" t="s">
        <v>707</v>
      </c>
      <c r="D93" s="1783" t="s">
        <v>1428</v>
      </c>
      <c r="E93" s="3227">
        <v>58</v>
      </c>
      <c r="F93" s="3161"/>
      <c r="G93" s="3161"/>
      <c r="H93" s="1655"/>
      <c r="I93" s="3254">
        <v>4</v>
      </c>
      <c r="J93" s="3214"/>
      <c r="K93" s="3176">
        <v>-8</v>
      </c>
      <c r="L93" s="3177"/>
      <c r="M93" s="3178">
        <v>-4</v>
      </c>
      <c r="N93" s="3161"/>
      <c r="O93" s="3176">
        <v>2</v>
      </c>
      <c r="P93" s="3177"/>
      <c r="Q93" s="3176">
        <v>-6</v>
      </c>
      <c r="R93" s="3177"/>
      <c r="S93" s="3177"/>
      <c r="T93" s="3178">
        <v>-8</v>
      </c>
      <c r="U93" s="3161"/>
      <c r="V93" s="1711"/>
      <c r="W93" s="3249">
        <v>50</v>
      </c>
      <c r="X93" s="3161"/>
      <c r="Y93" s="1711"/>
    </row>
    <row r="94" spans="2:25" ht="12.75" customHeight="1">
      <c r="B94" s="1707"/>
      <c r="C94" s="1655"/>
      <c r="D94" s="1783" t="s">
        <v>47</v>
      </c>
      <c r="E94" s="3227">
        <v>62</v>
      </c>
      <c r="F94" s="3161"/>
      <c r="G94" s="3161"/>
      <c r="H94" s="1655"/>
      <c r="I94" s="3254">
        <v>5</v>
      </c>
      <c r="J94" s="3214"/>
      <c r="K94" s="3176">
        <v>-9</v>
      </c>
      <c r="L94" s="3177"/>
      <c r="M94" s="3178">
        <v>-4</v>
      </c>
      <c r="N94" s="3161"/>
      <c r="O94" s="3176">
        <v>1</v>
      </c>
      <c r="P94" s="3177"/>
      <c r="Q94" s="3176">
        <v>-1</v>
      </c>
      <c r="R94" s="3177"/>
      <c r="S94" s="3177"/>
      <c r="T94" s="3178">
        <v>-4</v>
      </c>
      <c r="U94" s="3161"/>
      <c r="V94" s="1711"/>
      <c r="W94" s="3249">
        <v>58</v>
      </c>
      <c r="X94" s="3161"/>
      <c r="Y94" s="1711"/>
    </row>
    <row r="95" spans="2:25" ht="12.75" customHeight="1">
      <c r="B95" s="1707"/>
      <c r="C95" s="1655"/>
      <c r="D95" s="1783" t="s">
        <v>727</v>
      </c>
      <c r="E95" s="3250">
        <v>-6.451612903225806</v>
      </c>
      <c r="F95" s="3161"/>
      <c r="G95" s="3161"/>
      <c r="H95" s="1655"/>
      <c r="I95" s="3257">
        <v>-20</v>
      </c>
      <c r="J95" s="3214"/>
      <c r="K95" s="3199">
        <v>11.11111111111111</v>
      </c>
      <c r="L95" s="3177"/>
      <c r="M95" s="3200">
        <v>0</v>
      </c>
      <c r="N95" s="3161"/>
      <c r="O95" s="3199">
        <v>100</v>
      </c>
      <c r="P95" s="3177"/>
      <c r="Q95" s="3199">
        <v>-500</v>
      </c>
      <c r="R95" s="3177"/>
      <c r="S95" s="3177"/>
      <c r="T95" s="3200">
        <v>-100</v>
      </c>
      <c r="U95" s="3161"/>
      <c r="V95" s="1711"/>
      <c r="W95" s="3250">
        <v>-13.793103448275861</v>
      </c>
      <c r="X95" s="3161"/>
      <c r="Y95" s="1711"/>
    </row>
    <row r="96" spans="2:25" ht="7.5" customHeight="1">
      <c r="B96" s="1732"/>
      <c r="C96" s="1733"/>
      <c r="D96" s="1784"/>
      <c r="E96" s="3251"/>
      <c r="F96" s="3182"/>
      <c r="G96" s="3182"/>
      <c r="H96" s="1733"/>
      <c r="I96" s="3258"/>
      <c r="J96" s="3278"/>
      <c r="K96" s="3194"/>
      <c r="L96" s="3180"/>
      <c r="M96" s="3195"/>
      <c r="N96" s="3182"/>
      <c r="O96" s="3194"/>
      <c r="P96" s="3180"/>
      <c r="Q96" s="3194"/>
      <c r="R96" s="3180"/>
      <c r="S96" s="3180"/>
      <c r="T96" s="3195"/>
      <c r="U96" s="3182"/>
      <c r="V96" s="1715"/>
      <c r="W96" s="3251"/>
      <c r="X96" s="3182"/>
      <c r="Y96" s="1715"/>
    </row>
    <row r="97" spans="2:25" ht="7.5" customHeight="1">
      <c r="B97" s="1707"/>
      <c r="C97" s="1655"/>
      <c r="D97" s="1783"/>
      <c r="E97" s="3276"/>
      <c r="F97" s="3161"/>
      <c r="G97" s="3161"/>
      <c r="H97" s="1655"/>
      <c r="I97" s="3277"/>
      <c r="J97" s="3214"/>
      <c r="K97" s="3192"/>
      <c r="L97" s="3177"/>
      <c r="M97" s="3193"/>
      <c r="N97" s="3161"/>
      <c r="O97" s="3192"/>
      <c r="P97" s="3177"/>
      <c r="Q97" s="3192"/>
      <c r="R97" s="3177"/>
      <c r="S97" s="3177"/>
      <c r="T97" s="3193"/>
      <c r="U97" s="3161"/>
      <c r="V97" s="1711"/>
      <c r="W97" s="3276"/>
      <c r="X97" s="3161"/>
      <c r="Y97" s="1711"/>
    </row>
    <row r="98" spans="2:25" ht="12.75" customHeight="1">
      <c r="B98" s="1707"/>
      <c r="C98" s="1656" t="s">
        <v>1385</v>
      </c>
      <c r="D98" s="1783" t="s">
        <v>1428</v>
      </c>
      <c r="E98" s="3227">
        <v>64401</v>
      </c>
      <c r="F98" s="3161"/>
      <c r="G98" s="3161"/>
      <c r="H98" s="1655"/>
      <c r="I98" s="3254">
        <v>16589</v>
      </c>
      <c r="J98" s="3214"/>
      <c r="K98" s="3176">
        <v>-17425</v>
      </c>
      <c r="L98" s="3177"/>
      <c r="M98" s="3178">
        <v>-836</v>
      </c>
      <c r="N98" s="3161"/>
      <c r="O98" s="3176">
        <v>106</v>
      </c>
      <c r="P98" s="3177"/>
      <c r="Q98" s="3176">
        <v>-1392</v>
      </c>
      <c r="R98" s="3177"/>
      <c r="S98" s="3177"/>
      <c r="T98" s="3178">
        <v>-2122</v>
      </c>
      <c r="U98" s="3161"/>
      <c r="V98" s="1711"/>
      <c r="W98" s="3249">
        <v>62279</v>
      </c>
      <c r="X98" s="3161"/>
      <c r="Y98" s="1711"/>
    </row>
    <row r="99" spans="2:25" ht="12.75" customHeight="1">
      <c r="B99" s="1707"/>
      <c r="C99" s="1655"/>
      <c r="D99" s="1783" t="s">
        <v>47</v>
      </c>
      <c r="E99" s="3227">
        <v>67447</v>
      </c>
      <c r="F99" s="3161"/>
      <c r="G99" s="3161"/>
      <c r="H99" s="1655"/>
      <c r="I99" s="3254">
        <v>16197</v>
      </c>
      <c r="J99" s="3214"/>
      <c r="K99" s="3176">
        <v>-15186</v>
      </c>
      <c r="L99" s="3177"/>
      <c r="M99" s="3178">
        <v>1011</v>
      </c>
      <c r="N99" s="3161"/>
      <c r="O99" s="3176">
        <v>-22</v>
      </c>
      <c r="P99" s="3177"/>
      <c r="Q99" s="3176">
        <v>-4035</v>
      </c>
      <c r="R99" s="3177"/>
      <c r="S99" s="3177"/>
      <c r="T99" s="3178">
        <v>-3046</v>
      </c>
      <c r="U99" s="3161"/>
      <c r="V99" s="1711"/>
      <c r="W99" s="3249">
        <v>64401</v>
      </c>
      <c r="X99" s="3161"/>
      <c r="Y99" s="1711"/>
    </row>
    <row r="100" spans="2:25" ht="12.75" customHeight="1">
      <c r="B100" s="1707"/>
      <c r="C100" s="1655"/>
      <c r="D100" s="1783" t="s">
        <v>727</v>
      </c>
      <c r="E100" s="3250">
        <v>-4.516138597713761</v>
      </c>
      <c r="F100" s="3161"/>
      <c r="G100" s="3161"/>
      <c r="H100" s="1655"/>
      <c r="I100" s="3257">
        <v>2.4202012718404644</v>
      </c>
      <c r="J100" s="3214"/>
      <c r="K100" s="3199">
        <v>-14.743843013301724</v>
      </c>
      <c r="L100" s="3177"/>
      <c r="M100" s="3200">
        <v>-182.69040553907024</v>
      </c>
      <c r="N100" s="3161"/>
      <c r="O100" s="3199">
        <v>581.8181818181819</v>
      </c>
      <c r="P100" s="3177"/>
      <c r="Q100" s="3199">
        <v>65.50185873605948</v>
      </c>
      <c r="R100" s="3177"/>
      <c r="S100" s="3177"/>
      <c r="T100" s="3200">
        <v>30.334865397242282</v>
      </c>
      <c r="U100" s="3161"/>
      <c r="V100" s="1711"/>
      <c r="W100" s="3250">
        <v>-3.2949798916165896</v>
      </c>
      <c r="X100" s="3161"/>
      <c r="Y100" s="1711"/>
    </row>
    <row r="101" spans="2:25" ht="7.5" customHeight="1">
      <c r="B101" s="1732"/>
      <c r="C101" s="1733"/>
      <c r="D101" s="1784"/>
      <c r="E101" s="3251"/>
      <c r="F101" s="3182"/>
      <c r="G101" s="3182"/>
      <c r="H101" s="1733"/>
      <c r="I101" s="3258"/>
      <c r="J101" s="3278"/>
      <c r="K101" s="3194"/>
      <c r="L101" s="3180"/>
      <c r="M101" s="3195"/>
      <c r="N101" s="3182"/>
      <c r="O101" s="3194"/>
      <c r="P101" s="3180"/>
      <c r="Q101" s="3194"/>
      <c r="R101" s="3180"/>
      <c r="S101" s="3180"/>
      <c r="T101" s="3195"/>
      <c r="U101" s="3182"/>
      <c r="V101" s="1715"/>
      <c r="W101" s="3251"/>
      <c r="X101" s="3182"/>
      <c r="Y101" s="1715"/>
    </row>
  </sheetData>
  <sheetProtection/>
  <mergeCells count="562">
    <mergeCell ref="W100:X100"/>
    <mergeCell ref="E101:G101"/>
    <mergeCell ref="I101:J101"/>
    <mergeCell ref="K101:L101"/>
    <mergeCell ref="M101:N101"/>
    <mergeCell ref="O101:P101"/>
    <mergeCell ref="Q101:S101"/>
    <mergeCell ref="T101:U101"/>
    <mergeCell ref="W101:X101"/>
    <mergeCell ref="B78:Y78"/>
    <mergeCell ref="C82:D82"/>
    <mergeCell ref="C83:D83"/>
    <mergeCell ref="E100:G100"/>
    <mergeCell ref="I100:J100"/>
    <mergeCell ref="K100:L100"/>
    <mergeCell ref="M100:N100"/>
    <mergeCell ref="O100:P100"/>
    <mergeCell ref="Q100:S100"/>
    <mergeCell ref="T100:U100"/>
    <mergeCell ref="U76:W76"/>
    <mergeCell ref="C77:E77"/>
    <mergeCell ref="G77:I77"/>
    <mergeCell ref="L77:M77"/>
    <mergeCell ref="P77:Q77"/>
    <mergeCell ref="U77:W77"/>
    <mergeCell ref="C76:E76"/>
    <mergeCell ref="G76:I76"/>
    <mergeCell ref="L76:M76"/>
    <mergeCell ref="P76:Q76"/>
    <mergeCell ref="O88:P88"/>
    <mergeCell ref="C5:E5"/>
    <mergeCell ref="G5:I5"/>
    <mergeCell ref="L5:M5"/>
    <mergeCell ref="P5:Q5"/>
    <mergeCell ref="E88:G88"/>
    <mergeCell ref="I88:J88"/>
    <mergeCell ref="K88:L88"/>
    <mergeCell ref="M88:N88"/>
    <mergeCell ref="C9:E9"/>
    <mergeCell ref="B2:Y2"/>
    <mergeCell ref="B3:Y3"/>
    <mergeCell ref="C4:E4"/>
    <mergeCell ref="G4:I4"/>
    <mergeCell ref="L4:M4"/>
    <mergeCell ref="P4:Q4"/>
    <mergeCell ref="T4:Y4"/>
    <mergeCell ref="U5:W5"/>
    <mergeCell ref="C6:E6"/>
    <mergeCell ref="G6:I6"/>
    <mergeCell ref="L6:M6"/>
    <mergeCell ref="P6:Q6"/>
    <mergeCell ref="U6:W6"/>
    <mergeCell ref="U7:W7"/>
    <mergeCell ref="C8:E8"/>
    <mergeCell ref="G8:I8"/>
    <mergeCell ref="L8:M8"/>
    <mergeCell ref="P8:Q8"/>
    <mergeCell ref="U8:W8"/>
    <mergeCell ref="C7:E7"/>
    <mergeCell ref="G7:I7"/>
    <mergeCell ref="L7:M7"/>
    <mergeCell ref="P7:Q7"/>
    <mergeCell ref="G9:I9"/>
    <mergeCell ref="P9:Q9"/>
    <mergeCell ref="U9:W9"/>
    <mergeCell ref="C10:E10"/>
    <mergeCell ref="G10:I10"/>
    <mergeCell ref="P10:Q10"/>
    <mergeCell ref="U10:W10"/>
    <mergeCell ref="L9:M9"/>
    <mergeCell ref="L10:M10"/>
    <mergeCell ref="C12:E12"/>
    <mergeCell ref="G12:I12"/>
    <mergeCell ref="P12:Q12"/>
    <mergeCell ref="U12:W12"/>
    <mergeCell ref="L12:M12"/>
    <mergeCell ref="C11:E11"/>
    <mergeCell ref="G11:I11"/>
    <mergeCell ref="P11:Q11"/>
    <mergeCell ref="U11:W11"/>
    <mergeCell ref="L11:M11"/>
    <mergeCell ref="U13:W13"/>
    <mergeCell ref="C14:E14"/>
    <mergeCell ref="G14:I14"/>
    <mergeCell ref="P14:Q14"/>
    <mergeCell ref="U14:W14"/>
    <mergeCell ref="C13:E13"/>
    <mergeCell ref="G13:I13"/>
    <mergeCell ref="L13:M13"/>
    <mergeCell ref="P13:Q13"/>
    <mergeCell ref="L14:M14"/>
    <mergeCell ref="U15:W15"/>
    <mergeCell ref="C16:E16"/>
    <mergeCell ref="G16:I16"/>
    <mergeCell ref="L16:M16"/>
    <mergeCell ref="P16:Q16"/>
    <mergeCell ref="U16:W16"/>
    <mergeCell ref="C15:E15"/>
    <mergeCell ref="G15:I15"/>
    <mergeCell ref="L15:M15"/>
    <mergeCell ref="P15:Q15"/>
    <mergeCell ref="C18:E18"/>
    <mergeCell ref="G18:I18"/>
    <mergeCell ref="P18:Q18"/>
    <mergeCell ref="U18:W18"/>
    <mergeCell ref="L18:M18"/>
    <mergeCell ref="C17:E17"/>
    <mergeCell ref="G17:I17"/>
    <mergeCell ref="P17:Q17"/>
    <mergeCell ref="U17:W17"/>
    <mergeCell ref="L17:M17"/>
    <mergeCell ref="U19:W19"/>
    <mergeCell ref="C20:E20"/>
    <mergeCell ref="G20:I20"/>
    <mergeCell ref="L20:M20"/>
    <mergeCell ref="P20:Q20"/>
    <mergeCell ref="U20:W20"/>
    <mergeCell ref="C19:E19"/>
    <mergeCell ref="G19:I19"/>
    <mergeCell ref="L19:M19"/>
    <mergeCell ref="P19:Q19"/>
    <mergeCell ref="U21:W21"/>
    <mergeCell ref="C22:E22"/>
    <mergeCell ref="G22:I22"/>
    <mergeCell ref="L22:M22"/>
    <mergeCell ref="P22:Q22"/>
    <mergeCell ref="U22:W22"/>
    <mergeCell ref="C21:E21"/>
    <mergeCell ref="G21:I21"/>
    <mergeCell ref="L21:M21"/>
    <mergeCell ref="P21:Q21"/>
    <mergeCell ref="U23:W23"/>
    <mergeCell ref="C24:E24"/>
    <mergeCell ref="G24:I24"/>
    <mergeCell ref="L24:M24"/>
    <mergeCell ref="P24:Q24"/>
    <mergeCell ref="U24:W24"/>
    <mergeCell ref="C23:E23"/>
    <mergeCell ref="G23:I23"/>
    <mergeCell ref="L23:M23"/>
    <mergeCell ref="P23:Q23"/>
    <mergeCell ref="U25:W25"/>
    <mergeCell ref="C26:E26"/>
    <mergeCell ref="G26:I26"/>
    <mergeCell ref="P26:Q26"/>
    <mergeCell ref="U26:W26"/>
    <mergeCell ref="C25:E25"/>
    <mergeCell ref="G25:I25"/>
    <mergeCell ref="L25:M25"/>
    <mergeCell ref="P25:Q25"/>
    <mergeCell ref="L26:M26"/>
    <mergeCell ref="U27:W27"/>
    <mergeCell ref="C28:E28"/>
    <mergeCell ref="G28:I28"/>
    <mergeCell ref="L28:M28"/>
    <mergeCell ref="P28:Q28"/>
    <mergeCell ref="U28:W28"/>
    <mergeCell ref="C27:E27"/>
    <mergeCell ref="G27:I27"/>
    <mergeCell ref="L27:M27"/>
    <mergeCell ref="P27:Q27"/>
    <mergeCell ref="U29:W29"/>
    <mergeCell ref="C30:E30"/>
    <mergeCell ref="G30:I30"/>
    <mergeCell ref="L30:M30"/>
    <mergeCell ref="P30:Q30"/>
    <mergeCell ref="U30:W30"/>
    <mergeCell ref="C29:E29"/>
    <mergeCell ref="G29:I29"/>
    <mergeCell ref="L29:M29"/>
    <mergeCell ref="P29:Q29"/>
    <mergeCell ref="U31:W31"/>
    <mergeCell ref="C32:E32"/>
    <mergeCell ref="G32:I32"/>
    <mergeCell ref="P32:Q32"/>
    <mergeCell ref="U32:W32"/>
    <mergeCell ref="C31:E31"/>
    <mergeCell ref="G31:I31"/>
    <mergeCell ref="L31:M31"/>
    <mergeCell ref="P31:Q31"/>
    <mergeCell ref="L32:M32"/>
    <mergeCell ref="U33:W33"/>
    <mergeCell ref="C34:E34"/>
    <mergeCell ref="G34:I34"/>
    <mergeCell ref="P34:Q34"/>
    <mergeCell ref="U34:W34"/>
    <mergeCell ref="C33:E33"/>
    <mergeCell ref="G33:I33"/>
    <mergeCell ref="L33:M33"/>
    <mergeCell ref="P33:Q33"/>
    <mergeCell ref="L34:M34"/>
    <mergeCell ref="U35:W35"/>
    <mergeCell ref="C36:E36"/>
    <mergeCell ref="G36:I36"/>
    <mergeCell ref="L36:M36"/>
    <mergeCell ref="P36:Q36"/>
    <mergeCell ref="U36:W36"/>
    <mergeCell ref="C35:E35"/>
    <mergeCell ref="G35:I35"/>
    <mergeCell ref="L35:M35"/>
    <mergeCell ref="P35:Q35"/>
    <mergeCell ref="U37:W37"/>
    <mergeCell ref="C38:E38"/>
    <mergeCell ref="G38:I38"/>
    <mergeCell ref="L38:M38"/>
    <mergeCell ref="P38:Q38"/>
    <mergeCell ref="U38:W38"/>
    <mergeCell ref="C37:E37"/>
    <mergeCell ref="G37:I37"/>
    <mergeCell ref="L37:M37"/>
    <mergeCell ref="P37:Q37"/>
    <mergeCell ref="U39:W39"/>
    <mergeCell ref="C40:E40"/>
    <mergeCell ref="G40:I40"/>
    <mergeCell ref="L40:M40"/>
    <mergeCell ref="P40:Q40"/>
    <mergeCell ref="U40:W40"/>
    <mergeCell ref="C39:E39"/>
    <mergeCell ref="G39:I39"/>
    <mergeCell ref="L39:M39"/>
    <mergeCell ref="P39:Q39"/>
    <mergeCell ref="U41:W41"/>
    <mergeCell ref="C42:E42"/>
    <mergeCell ref="G42:I42"/>
    <mergeCell ref="P42:Q42"/>
    <mergeCell ref="U42:W42"/>
    <mergeCell ref="C41:E41"/>
    <mergeCell ref="G41:I41"/>
    <mergeCell ref="L41:M41"/>
    <mergeCell ref="P41:Q41"/>
    <mergeCell ref="L42:M42"/>
    <mergeCell ref="U43:W43"/>
    <mergeCell ref="C44:E44"/>
    <mergeCell ref="G44:I44"/>
    <mergeCell ref="L44:M44"/>
    <mergeCell ref="P44:Q44"/>
    <mergeCell ref="U44:W44"/>
    <mergeCell ref="C43:E43"/>
    <mergeCell ref="G43:I43"/>
    <mergeCell ref="L43:M43"/>
    <mergeCell ref="P43:Q43"/>
    <mergeCell ref="U47:W47"/>
    <mergeCell ref="C46:E46"/>
    <mergeCell ref="G46:I46"/>
    <mergeCell ref="L46:M46"/>
    <mergeCell ref="P46:Q46"/>
    <mergeCell ref="C45:E45"/>
    <mergeCell ref="G45:I45"/>
    <mergeCell ref="P45:Q45"/>
    <mergeCell ref="U45:W45"/>
    <mergeCell ref="L45:M45"/>
    <mergeCell ref="U49:W49"/>
    <mergeCell ref="C48:E48"/>
    <mergeCell ref="G48:I48"/>
    <mergeCell ref="L48:M48"/>
    <mergeCell ref="P48:Q48"/>
    <mergeCell ref="U46:W46"/>
    <mergeCell ref="C47:E47"/>
    <mergeCell ref="G47:I47"/>
    <mergeCell ref="L47:M47"/>
    <mergeCell ref="P47:Q47"/>
    <mergeCell ref="C50:E50"/>
    <mergeCell ref="G50:I50"/>
    <mergeCell ref="P50:Q50"/>
    <mergeCell ref="U50:W50"/>
    <mergeCell ref="L50:M50"/>
    <mergeCell ref="U48:W48"/>
    <mergeCell ref="C49:E49"/>
    <mergeCell ref="G49:I49"/>
    <mergeCell ref="L49:M49"/>
    <mergeCell ref="P49:Q49"/>
    <mergeCell ref="C52:E52"/>
    <mergeCell ref="G52:I52"/>
    <mergeCell ref="P52:Q52"/>
    <mergeCell ref="U52:W52"/>
    <mergeCell ref="L52:M52"/>
    <mergeCell ref="C51:E51"/>
    <mergeCell ref="G51:I51"/>
    <mergeCell ref="P51:Q51"/>
    <mergeCell ref="U51:W51"/>
    <mergeCell ref="L51:M51"/>
    <mergeCell ref="U53:W53"/>
    <mergeCell ref="C54:E54"/>
    <mergeCell ref="G54:I54"/>
    <mergeCell ref="L54:M54"/>
    <mergeCell ref="P54:Q54"/>
    <mergeCell ref="U54:W54"/>
    <mergeCell ref="C53:E53"/>
    <mergeCell ref="G53:I53"/>
    <mergeCell ref="L53:M53"/>
    <mergeCell ref="P53:Q53"/>
    <mergeCell ref="U56:W56"/>
    <mergeCell ref="L56:M56"/>
    <mergeCell ref="C55:E55"/>
    <mergeCell ref="G55:I55"/>
    <mergeCell ref="P55:Q55"/>
    <mergeCell ref="U55:W55"/>
    <mergeCell ref="L55:M55"/>
    <mergeCell ref="C57:E57"/>
    <mergeCell ref="G57:I57"/>
    <mergeCell ref="L57:M57"/>
    <mergeCell ref="P57:Q57"/>
    <mergeCell ref="C56:E56"/>
    <mergeCell ref="G56:I56"/>
    <mergeCell ref="P56:Q56"/>
    <mergeCell ref="C59:E59"/>
    <mergeCell ref="G59:I59"/>
    <mergeCell ref="L59:M59"/>
    <mergeCell ref="P59:Q59"/>
    <mergeCell ref="U57:W57"/>
    <mergeCell ref="C58:E58"/>
    <mergeCell ref="G58:I58"/>
    <mergeCell ref="L58:M58"/>
    <mergeCell ref="P58:Q58"/>
    <mergeCell ref="U58:W58"/>
    <mergeCell ref="C61:E61"/>
    <mergeCell ref="G61:I61"/>
    <mergeCell ref="L61:M61"/>
    <mergeCell ref="P61:Q61"/>
    <mergeCell ref="U59:W59"/>
    <mergeCell ref="C60:E60"/>
    <mergeCell ref="G60:I60"/>
    <mergeCell ref="L60:M60"/>
    <mergeCell ref="P60:Q60"/>
    <mergeCell ref="U60:W60"/>
    <mergeCell ref="C63:E63"/>
    <mergeCell ref="G63:I63"/>
    <mergeCell ref="L63:M63"/>
    <mergeCell ref="P63:Q63"/>
    <mergeCell ref="U61:W61"/>
    <mergeCell ref="C62:E62"/>
    <mergeCell ref="G62:I62"/>
    <mergeCell ref="L62:M62"/>
    <mergeCell ref="P62:Q62"/>
    <mergeCell ref="U62:W62"/>
    <mergeCell ref="C65:E65"/>
    <mergeCell ref="G65:I65"/>
    <mergeCell ref="L65:M65"/>
    <mergeCell ref="P65:Q65"/>
    <mergeCell ref="U63:W63"/>
    <mergeCell ref="C64:E64"/>
    <mergeCell ref="G64:I64"/>
    <mergeCell ref="L64:M64"/>
    <mergeCell ref="P64:Q64"/>
    <mergeCell ref="U64:W64"/>
    <mergeCell ref="C67:E67"/>
    <mergeCell ref="G67:I67"/>
    <mergeCell ref="L67:M67"/>
    <mergeCell ref="P67:Q67"/>
    <mergeCell ref="U65:W65"/>
    <mergeCell ref="C66:E66"/>
    <mergeCell ref="G66:I66"/>
    <mergeCell ref="L66:M66"/>
    <mergeCell ref="P66:Q66"/>
    <mergeCell ref="U66:W66"/>
    <mergeCell ref="C69:E69"/>
    <mergeCell ref="G69:I69"/>
    <mergeCell ref="L69:M69"/>
    <mergeCell ref="P69:Q69"/>
    <mergeCell ref="U67:W67"/>
    <mergeCell ref="C68:E68"/>
    <mergeCell ref="G68:I68"/>
    <mergeCell ref="L68:M68"/>
    <mergeCell ref="P68:Q68"/>
    <mergeCell ref="U68:W68"/>
    <mergeCell ref="C71:E71"/>
    <mergeCell ref="G71:I71"/>
    <mergeCell ref="L71:M71"/>
    <mergeCell ref="P71:Q71"/>
    <mergeCell ref="U69:W69"/>
    <mergeCell ref="C70:E70"/>
    <mergeCell ref="G70:I70"/>
    <mergeCell ref="L70:M70"/>
    <mergeCell ref="P70:Q70"/>
    <mergeCell ref="U70:W70"/>
    <mergeCell ref="C73:E73"/>
    <mergeCell ref="G73:I73"/>
    <mergeCell ref="L73:M73"/>
    <mergeCell ref="P73:Q73"/>
    <mergeCell ref="U71:W71"/>
    <mergeCell ref="C72:E72"/>
    <mergeCell ref="G72:I72"/>
    <mergeCell ref="L72:M72"/>
    <mergeCell ref="P72:Q72"/>
    <mergeCell ref="U72:W72"/>
    <mergeCell ref="C75:E75"/>
    <mergeCell ref="G75:I75"/>
    <mergeCell ref="L75:M75"/>
    <mergeCell ref="P75:Q75"/>
    <mergeCell ref="U73:W73"/>
    <mergeCell ref="C74:E74"/>
    <mergeCell ref="G74:I74"/>
    <mergeCell ref="L74:M74"/>
    <mergeCell ref="P74:Q74"/>
    <mergeCell ref="U74:W74"/>
    <mergeCell ref="U75:W75"/>
    <mergeCell ref="C79:D79"/>
    <mergeCell ref="E79:G79"/>
    <mergeCell ref="I79:J79"/>
    <mergeCell ref="K79:L79"/>
    <mergeCell ref="M79:N79"/>
    <mergeCell ref="O79:P79"/>
    <mergeCell ref="Q79:S79"/>
    <mergeCell ref="T79:U79"/>
    <mergeCell ref="W79:X79"/>
    <mergeCell ref="M80:N80"/>
    <mergeCell ref="O80:P80"/>
    <mergeCell ref="Q80:S80"/>
    <mergeCell ref="T80:U80"/>
    <mergeCell ref="C80:D80"/>
    <mergeCell ref="E80:G80"/>
    <mergeCell ref="I80:J80"/>
    <mergeCell ref="K80:L80"/>
    <mergeCell ref="W82:X82"/>
    <mergeCell ref="C81:D81"/>
    <mergeCell ref="E81:G81"/>
    <mergeCell ref="I81:J81"/>
    <mergeCell ref="K81:L81"/>
    <mergeCell ref="W80:X80"/>
    <mergeCell ref="O81:P81"/>
    <mergeCell ref="Q81:S81"/>
    <mergeCell ref="T81:U81"/>
    <mergeCell ref="W81:X81"/>
    <mergeCell ref="I82:J82"/>
    <mergeCell ref="K82:L82"/>
    <mergeCell ref="M82:N82"/>
    <mergeCell ref="O82:P82"/>
    <mergeCell ref="Q82:S82"/>
    <mergeCell ref="T82:U82"/>
    <mergeCell ref="O83:P83"/>
    <mergeCell ref="Q83:S83"/>
    <mergeCell ref="T83:U83"/>
    <mergeCell ref="W83:X83"/>
    <mergeCell ref="M81:N81"/>
    <mergeCell ref="E83:G83"/>
    <mergeCell ref="I83:J83"/>
    <mergeCell ref="K83:L83"/>
    <mergeCell ref="M83:N83"/>
    <mergeCell ref="E82:G82"/>
    <mergeCell ref="O84:P84"/>
    <mergeCell ref="Q84:S84"/>
    <mergeCell ref="T84:U84"/>
    <mergeCell ref="W84:X84"/>
    <mergeCell ref="E84:G84"/>
    <mergeCell ref="I84:J84"/>
    <mergeCell ref="K84:L84"/>
    <mergeCell ref="M84:N84"/>
    <mergeCell ref="O85:P85"/>
    <mergeCell ref="Q85:S85"/>
    <mergeCell ref="T85:U85"/>
    <mergeCell ref="W85:X85"/>
    <mergeCell ref="E85:G85"/>
    <mergeCell ref="I85:J85"/>
    <mergeCell ref="K85:L85"/>
    <mergeCell ref="M85:N85"/>
    <mergeCell ref="O86:P86"/>
    <mergeCell ref="Q86:S86"/>
    <mergeCell ref="T86:U86"/>
    <mergeCell ref="W86:X86"/>
    <mergeCell ref="E86:G86"/>
    <mergeCell ref="I86:J86"/>
    <mergeCell ref="K86:L86"/>
    <mergeCell ref="M86:N86"/>
    <mergeCell ref="O87:P87"/>
    <mergeCell ref="Q87:S87"/>
    <mergeCell ref="T87:U87"/>
    <mergeCell ref="W87:X87"/>
    <mergeCell ref="E87:G87"/>
    <mergeCell ref="I87:J87"/>
    <mergeCell ref="K87:L87"/>
    <mergeCell ref="M87:N87"/>
    <mergeCell ref="Q88:S88"/>
    <mergeCell ref="T88:U88"/>
    <mergeCell ref="W88:X88"/>
    <mergeCell ref="E89:G89"/>
    <mergeCell ref="I89:J89"/>
    <mergeCell ref="K89:L89"/>
    <mergeCell ref="M89:N89"/>
    <mergeCell ref="O89:P89"/>
    <mergeCell ref="Q89:S89"/>
    <mergeCell ref="T89:U89"/>
    <mergeCell ref="W89:X89"/>
    <mergeCell ref="E90:G90"/>
    <mergeCell ref="I90:J90"/>
    <mergeCell ref="K90:L90"/>
    <mergeCell ref="M90:N90"/>
    <mergeCell ref="O90:P90"/>
    <mergeCell ref="Q90:S90"/>
    <mergeCell ref="T90:U90"/>
    <mergeCell ref="W90:X90"/>
    <mergeCell ref="O91:P91"/>
    <mergeCell ref="Q91:S91"/>
    <mergeCell ref="T91:U91"/>
    <mergeCell ref="W91:X91"/>
    <mergeCell ref="E91:G91"/>
    <mergeCell ref="I91:J91"/>
    <mergeCell ref="K91:L91"/>
    <mergeCell ref="M91:N91"/>
    <mergeCell ref="O92:P92"/>
    <mergeCell ref="Q92:S92"/>
    <mergeCell ref="T92:U92"/>
    <mergeCell ref="W92:X92"/>
    <mergeCell ref="E92:G92"/>
    <mergeCell ref="I92:J92"/>
    <mergeCell ref="K92:L92"/>
    <mergeCell ref="M92:N92"/>
    <mergeCell ref="O93:P93"/>
    <mergeCell ref="Q93:S93"/>
    <mergeCell ref="T93:U93"/>
    <mergeCell ref="W93:X93"/>
    <mergeCell ref="E93:G93"/>
    <mergeCell ref="I93:J93"/>
    <mergeCell ref="K93:L93"/>
    <mergeCell ref="M93:N93"/>
    <mergeCell ref="O94:P94"/>
    <mergeCell ref="Q94:S94"/>
    <mergeCell ref="T94:U94"/>
    <mergeCell ref="W94:X94"/>
    <mergeCell ref="E94:G94"/>
    <mergeCell ref="I94:J94"/>
    <mergeCell ref="K94:L94"/>
    <mergeCell ref="M94:N94"/>
    <mergeCell ref="O95:P95"/>
    <mergeCell ref="Q95:S95"/>
    <mergeCell ref="T95:U95"/>
    <mergeCell ref="W95:X95"/>
    <mergeCell ref="E95:G95"/>
    <mergeCell ref="I95:J95"/>
    <mergeCell ref="K95:L95"/>
    <mergeCell ref="M95:N95"/>
    <mergeCell ref="O96:P96"/>
    <mergeCell ref="Q96:S96"/>
    <mergeCell ref="T96:U96"/>
    <mergeCell ref="W96:X96"/>
    <mergeCell ref="E96:G96"/>
    <mergeCell ref="I96:J96"/>
    <mergeCell ref="K96:L96"/>
    <mergeCell ref="M96:N96"/>
    <mergeCell ref="O97:P97"/>
    <mergeCell ref="Q97:S97"/>
    <mergeCell ref="T97:U97"/>
    <mergeCell ref="W97:X97"/>
    <mergeCell ref="E97:G97"/>
    <mergeCell ref="I97:J97"/>
    <mergeCell ref="K97:L97"/>
    <mergeCell ref="M97:N97"/>
    <mergeCell ref="O98:P98"/>
    <mergeCell ref="Q98:S98"/>
    <mergeCell ref="T98:U98"/>
    <mergeCell ref="W98:X98"/>
    <mergeCell ref="E98:G98"/>
    <mergeCell ref="I98:J98"/>
    <mergeCell ref="K98:L98"/>
    <mergeCell ref="M98:N98"/>
    <mergeCell ref="O99:P99"/>
    <mergeCell ref="Q99:S99"/>
    <mergeCell ref="T99:U99"/>
    <mergeCell ref="W99:X99"/>
    <mergeCell ref="E99:G99"/>
    <mergeCell ref="I99:J99"/>
    <mergeCell ref="K99:L99"/>
    <mergeCell ref="M99:N99"/>
  </mergeCells>
  <printOptions/>
  <pageMargins left="0.5905511811023623" right="0.5905511811023623" top="0.5905511811023623" bottom="0.5905511811023623" header="0.5905511811023623" footer="0.5905511811023623"/>
  <pageSetup fitToHeight="1" fitToWidth="1" horizontalDpi="600" verticalDpi="600" orientation="portrait" paperSize="9" scale="64" r:id="rId1"/>
  <headerFooter alignWithMargins="0">
    <oddFooter>&amp;R&amp;P</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1:B11"/>
  <sheetViews>
    <sheetView tabSelected="1" view="pageBreakPreview" zoomScale="75" zoomScaleNormal="75" zoomScaleSheetLayoutView="75" zoomScalePageLayoutView="0" workbookViewId="0" topLeftCell="A1">
      <selection activeCell="A84" sqref="A84"/>
    </sheetView>
  </sheetViews>
  <sheetFormatPr defaultColWidth="8.75390625" defaultRowHeight="14.25"/>
  <cols>
    <col min="1" max="1" width="18.00390625" style="376" customWidth="1"/>
    <col min="2" max="2" width="96.75390625" style="377" customWidth="1"/>
    <col min="3" max="3" width="34.75390625" style="376" customWidth="1"/>
    <col min="4" max="16384" width="8.75390625" style="376" customWidth="1"/>
  </cols>
  <sheetData>
    <row r="1" spans="1:2" ht="15">
      <c r="A1" s="2052" t="s">
        <v>1571</v>
      </c>
      <c r="B1" s="102" t="s">
        <v>915</v>
      </c>
    </row>
    <row r="2" spans="1:2" ht="14.25">
      <c r="A2" s="3287" t="s">
        <v>713</v>
      </c>
      <c r="B2" s="2666"/>
    </row>
    <row r="4" spans="1:2" ht="14.25">
      <c r="A4" s="3286" t="s">
        <v>1478</v>
      </c>
      <c r="B4" s="2666"/>
    </row>
    <row r="5" ht="17.25" customHeight="1">
      <c r="B5" s="378"/>
    </row>
    <row r="6" spans="1:2" ht="33" customHeight="1">
      <c r="A6" s="3285" t="s">
        <v>818</v>
      </c>
      <c r="B6" s="2685"/>
    </row>
    <row r="7" spans="1:2" ht="46.5" customHeight="1">
      <c r="A7" s="3285" t="s">
        <v>911</v>
      </c>
      <c r="B7" s="2685"/>
    </row>
    <row r="8" spans="1:2" ht="57.75" customHeight="1">
      <c r="A8" s="3285" t="s">
        <v>912</v>
      </c>
      <c r="B8" s="2685"/>
    </row>
    <row r="9" spans="1:2" ht="36" customHeight="1">
      <c r="A9" s="3285" t="s">
        <v>913</v>
      </c>
      <c r="B9" s="2685"/>
    </row>
    <row r="10" spans="1:2" ht="51.75" customHeight="1">
      <c r="A10" s="3285" t="s">
        <v>593</v>
      </c>
      <c r="B10" s="2685"/>
    </row>
    <row r="11" ht="12.75">
      <c r="B11" s="379"/>
    </row>
  </sheetData>
  <sheetProtection/>
  <mergeCells count="7">
    <mergeCell ref="A10:B10"/>
    <mergeCell ref="A4:B4"/>
    <mergeCell ref="A2:B2"/>
    <mergeCell ref="A6:B6"/>
    <mergeCell ref="A7:B7"/>
    <mergeCell ref="A8:B8"/>
    <mergeCell ref="A9:B9"/>
  </mergeCells>
  <printOptions/>
  <pageMargins left="0.5905511811023623" right="0.5905511811023623" top="0.5905511811023623" bottom="0.5905511811023623" header="0.5905511811023623" footer="0.5905511811023623"/>
  <pageSetup fitToHeight="1" fitToWidth="1" horizontalDpi="600" verticalDpi="600" orientation="portrait" paperSize="9" scale="81" r:id="rId1"/>
  <headerFooter alignWithMargins="0">
    <oddFooter>&amp;R&amp;P</oddFooter>
  </headerFooter>
  <rowBreaks count="1" manualBreakCount="1">
    <brk id="11" max="255" man="1"/>
  </rowBreaks>
</worksheet>
</file>

<file path=xl/worksheets/sheet53.xml><?xml version="1.0" encoding="utf-8"?>
<worksheet xmlns="http://schemas.openxmlformats.org/spreadsheetml/2006/main" xmlns:r="http://schemas.openxmlformats.org/officeDocument/2006/relationships">
  <sheetPr>
    <pageSetUpPr fitToPage="1"/>
  </sheetPr>
  <dimension ref="A1:H52"/>
  <sheetViews>
    <sheetView tabSelected="1" view="pageBreakPreview" zoomScale="75" zoomScaleNormal="75" zoomScaleSheetLayoutView="75" zoomScalePageLayoutView="0" workbookViewId="0" topLeftCell="A1">
      <selection activeCell="A84" sqref="A84"/>
    </sheetView>
  </sheetViews>
  <sheetFormatPr defaultColWidth="8.75390625" defaultRowHeight="14.25"/>
  <cols>
    <col min="1" max="1" width="11.75390625" style="377" customWidth="1"/>
    <col min="2" max="2" width="52.875" style="376" customWidth="1"/>
    <col min="3" max="16384" width="8.75390625" style="376" customWidth="1"/>
  </cols>
  <sheetData>
    <row r="1" spans="1:7" ht="12" customHeight="1">
      <c r="A1" s="2052" t="s">
        <v>1571</v>
      </c>
      <c r="B1" s="225"/>
      <c r="C1" s="225"/>
      <c r="D1" s="225"/>
      <c r="E1" s="225"/>
      <c r="F1" s="225"/>
      <c r="G1" s="102" t="s">
        <v>915</v>
      </c>
    </row>
    <row r="2" spans="1:7" ht="12.75">
      <c r="A2" s="102"/>
      <c r="G2" s="1904" t="s">
        <v>1463</v>
      </c>
    </row>
    <row r="3" ht="12.75">
      <c r="A3" s="379"/>
    </row>
    <row r="4" spans="1:2" ht="21" customHeight="1">
      <c r="A4" s="3288" t="s">
        <v>914</v>
      </c>
      <c r="B4" s="3288"/>
    </row>
    <row r="5" ht="12.75">
      <c r="A5" s="379"/>
    </row>
    <row r="6" spans="1:8" ht="24.75" customHeight="1">
      <c r="A6" s="3285" t="s">
        <v>916</v>
      </c>
      <c r="B6" s="3285"/>
      <c r="C6" s="3285"/>
      <c r="D6" s="3285"/>
      <c r="E6" s="3285"/>
      <c r="F6" s="3285"/>
      <c r="G6" s="3285"/>
      <c r="H6" s="1799"/>
    </row>
    <row r="7" ht="12" customHeight="1">
      <c r="A7" s="379"/>
    </row>
    <row r="8" spans="1:8" ht="30" customHeight="1">
      <c r="A8" s="3285" t="s">
        <v>917</v>
      </c>
      <c r="B8" s="3285"/>
      <c r="C8" s="3285"/>
      <c r="D8" s="3285"/>
      <c r="E8" s="3285"/>
      <c r="F8" s="3285"/>
      <c r="G8" s="3285"/>
      <c r="H8" s="1799"/>
    </row>
    <row r="9" ht="12" customHeight="1">
      <c r="A9" s="380"/>
    </row>
    <row r="10" spans="1:8" ht="12.75">
      <c r="A10" s="3285" t="s">
        <v>513</v>
      </c>
      <c r="B10" s="3285"/>
      <c r="C10" s="3285"/>
      <c r="D10" s="3285"/>
      <c r="E10" s="3285"/>
      <c r="F10" s="3285"/>
      <c r="G10" s="3285"/>
      <c r="H10" s="1799"/>
    </row>
    <row r="11" ht="12" customHeight="1">
      <c r="A11" s="380"/>
    </row>
    <row r="12" spans="1:8" ht="42" customHeight="1">
      <c r="A12" s="3285" t="s">
        <v>918</v>
      </c>
      <c r="B12" s="3285"/>
      <c r="C12" s="3285"/>
      <c r="D12" s="3285"/>
      <c r="E12" s="3285"/>
      <c r="F12" s="3285"/>
      <c r="G12" s="3285"/>
      <c r="H12" s="1799"/>
    </row>
    <row r="13" ht="12" customHeight="1">
      <c r="A13" s="380"/>
    </row>
    <row r="14" spans="1:8" ht="12.75">
      <c r="A14" s="3285" t="s">
        <v>855</v>
      </c>
      <c r="B14" s="3285"/>
      <c r="C14" s="3285"/>
      <c r="D14" s="3285"/>
      <c r="E14" s="3285"/>
      <c r="F14" s="3285"/>
      <c r="G14" s="3285"/>
      <c r="H14" s="1799"/>
    </row>
    <row r="15" ht="12" customHeight="1">
      <c r="A15" s="380"/>
    </row>
    <row r="16" spans="1:8" ht="42" customHeight="1">
      <c r="A16" s="3285" t="s">
        <v>866</v>
      </c>
      <c r="B16" s="3285"/>
      <c r="C16" s="3285"/>
      <c r="D16" s="3285"/>
      <c r="E16" s="3285"/>
      <c r="F16" s="3285"/>
      <c r="G16" s="3285"/>
      <c r="H16" s="1799"/>
    </row>
    <row r="17" ht="12" customHeight="1">
      <c r="A17" s="380"/>
    </row>
    <row r="18" spans="1:8" ht="12.75">
      <c r="A18" s="3285" t="s">
        <v>919</v>
      </c>
      <c r="B18" s="3285"/>
      <c r="C18" s="3285"/>
      <c r="D18" s="3285"/>
      <c r="E18" s="3285"/>
      <c r="F18" s="3285"/>
      <c r="G18" s="3285"/>
      <c r="H18" s="1799"/>
    </row>
    <row r="19" ht="12" customHeight="1">
      <c r="A19" s="380"/>
    </row>
    <row r="20" spans="1:8" ht="21" customHeight="1">
      <c r="A20" s="3285" t="s">
        <v>920</v>
      </c>
      <c r="B20" s="3285"/>
      <c r="C20" s="3285"/>
      <c r="D20" s="3285"/>
      <c r="E20" s="3285"/>
      <c r="F20" s="3285"/>
      <c r="G20" s="3285"/>
      <c r="H20" s="1799"/>
    </row>
    <row r="21" ht="12" customHeight="1">
      <c r="A21" s="379"/>
    </row>
    <row r="22" spans="1:8" ht="42" customHeight="1">
      <c r="A22" s="3285" t="s">
        <v>756</v>
      </c>
      <c r="B22" s="3285"/>
      <c r="C22" s="3285"/>
      <c r="D22" s="3285"/>
      <c r="E22" s="3285"/>
      <c r="F22" s="3285"/>
      <c r="G22" s="3285"/>
      <c r="H22" s="1799"/>
    </row>
    <row r="23" ht="12" customHeight="1">
      <c r="A23" s="379"/>
    </row>
    <row r="24" spans="1:8" ht="27.75" customHeight="1">
      <c r="A24" s="3285" t="s">
        <v>757</v>
      </c>
      <c r="B24" s="3285"/>
      <c r="C24" s="3285"/>
      <c r="D24" s="3285"/>
      <c r="E24" s="3285"/>
      <c r="F24" s="3285"/>
      <c r="G24" s="3285"/>
      <c r="H24" s="1799"/>
    </row>
    <row r="25" ht="12" customHeight="1">
      <c r="A25" s="379"/>
    </row>
    <row r="26" spans="1:8" ht="30.75" customHeight="1">
      <c r="A26" s="3285" t="s">
        <v>1596</v>
      </c>
      <c r="B26" s="3285"/>
      <c r="C26" s="3285"/>
      <c r="D26" s="3285"/>
      <c r="E26" s="3285"/>
      <c r="F26" s="3285"/>
      <c r="G26" s="3285"/>
      <c r="H26" s="1799"/>
    </row>
    <row r="27" ht="12" customHeight="1">
      <c r="A27" s="379"/>
    </row>
    <row r="28" spans="1:8" ht="30" customHeight="1">
      <c r="A28" s="3285" t="s">
        <v>1597</v>
      </c>
      <c r="B28" s="3285"/>
      <c r="C28" s="3285"/>
      <c r="D28" s="3285"/>
      <c r="E28" s="3285"/>
      <c r="F28" s="3285"/>
      <c r="G28" s="3285"/>
      <c r="H28" s="1799"/>
    </row>
    <row r="29" ht="12" customHeight="1">
      <c r="A29" s="381"/>
    </row>
    <row r="30" spans="1:8" ht="26.25" customHeight="1">
      <c r="A30" s="3285" t="s">
        <v>1598</v>
      </c>
      <c r="B30" s="3285"/>
      <c r="C30" s="3285"/>
      <c r="D30" s="3285"/>
      <c r="E30" s="3285"/>
      <c r="F30" s="3285"/>
      <c r="G30" s="3285"/>
      <c r="H30" s="1799"/>
    </row>
    <row r="31" ht="12" customHeight="1"/>
    <row r="32" spans="3:7" ht="12.75">
      <c r="C32" s="1800" t="s">
        <v>1599</v>
      </c>
      <c r="D32" s="1800"/>
      <c r="F32" s="1800" t="s">
        <v>1600</v>
      </c>
      <c r="G32" s="1800"/>
    </row>
    <row r="33" spans="2:7" ht="12.75">
      <c r="B33" s="1801"/>
      <c r="C33" s="1801">
        <v>2008</v>
      </c>
      <c r="D33" s="1801">
        <v>2007</v>
      </c>
      <c r="E33" s="1801"/>
      <c r="F33" s="1801">
        <v>2008</v>
      </c>
      <c r="G33" s="1801">
        <v>2007</v>
      </c>
    </row>
    <row r="34" spans="2:7" ht="12.75">
      <c r="B34" s="376" t="s">
        <v>1601</v>
      </c>
      <c r="C34" s="376">
        <v>3</v>
      </c>
      <c r="D34" s="376">
        <v>4</v>
      </c>
      <c r="F34" s="376">
        <v>32</v>
      </c>
      <c r="G34" s="376">
        <v>29</v>
      </c>
    </row>
    <row r="35" spans="2:7" ht="12.75">
      <c r="B35" s="376" t="s">
        <v>1602</v>
      </c>
      <c r="C35" s="376">
        <v>5</v>
      </c>
      <c r="D35" s="376">
        <v>3</v>
      </c>
      <c r="F35" s="376">
        <v>47</v>
      </c>
      <c r="G35" s="376">
        <v>26</v>
      </c>
    </row>
    <row r="36" spans="2:7" ht="12.75">
      <c r="B36" s="376" t="s">
        <v>1603</v>
      </c>
      <c r="C36" s="376">
        <v>6</v>
      </c>
      <c r="D36" s="376">
        <v>3</v>
      </c>
      <c r="F36" s="376">
        <v>50</v>
      </c>
      <c r="G36" s="376">
        <v>26</v>
      </c>
    </row>
    <row r="37" spans="2:7" ht="12.75">
      <c r="B37" s="1801" t="s">
        <v>1604</v>
      </c>
      <c r="C37" s="1801">
        <v>2</v>
      </c>
      <c r="D37" s="1801">
        <v>3</v>
      </c>
      <c r="E37" s="1801"/>
      <c r="F37" s="1801">
        <v>17</v>
      </c>
      <c r="G37" s="1801">
        <v>26</v>
      </c>
    </row>
    <row r="38" spans="2:7" ht="12.75">
      <c r="B38" s="376" t="s">
        <v>556</v>
      </c>
      <c r="C38" s="376">
        <v>16</v>
      </c>
      <c r="D38" s="376">
        <v>13</v>
      </c>
      <c r="F38" s="376">
        <v>146</v>
      </c>
      <c r="G38" s="376">
        <v>107</v>
      </c>
    </row>
    <row r="39" ht="12" customHeight="1"/>
    <row r="40" spans="1:8" ht="26.25" customHeight="1">
      <c r="A40" s="3285" t="s">
        <v>1605</v>
      </c>
      <c r="B40" s="3285"/>
      <c r="C40" s="3285"/>
      <c r="D40" s="3285"/>
      <c r="E40" s="3285"/>
      <c r="F40" s="3285"/>
      <c r="G40" s="3285"/>
      <c r="H40" s="1799"/>
    </row>
    <row r="41" ht="12" customHeight="1"/>
    <row r="42" spans="3:7" ht="12.75">
      <c r="C42" s="1800" t="s">
        <v>1599</v>
      </c>
      <c r="D42" s="1800"/>
      <c r="F42" s="1800" t="s">
        <v>1600</v>
      </c>
      <c r="G42" s="1800"/>
    </row>
    <row r="43" spans="2:7" ht="12.75">
      <c r="B43" s="1801"/>
      <c r="C43" s="1801">
        <v>2008</v>
      </c>
      <c r="D43" s="1801">
        <v>2007</v>
      </c>
      <c r="E43" s="1801"/>
      <c r="F43" s="1801">
        <v>2008</v>
      </c>
      <c r="G43" s="1801">
        <v>2007</v>
      </c>
    </row>
    <row r="44" spans="2:7" ht="12.75">
      <c r="B44" s="376" t="s">
        <v>1601</v>
      </c>
      <c r="C44" s="376">
        <v>1</v>
      </c>
      <c r="D44" s="376">
        <v>1</v>
      </c>
      <c r="F44" s="376">
        <v>13</v>
      </c>
      <c r="G44" s="376">
        <v>5</v>
      </c>
    </row>
    <row r="45" spans="2:7" ht="12.75">
      <c r="B45" s="376" t="s">
        <v>1602</v>
      </c>
      <c r="C45" s="377">
        <v>2</v>
      </c>
      <c r="D45" s="376">
        <v>1</v>
      </c>
      <c r="F45" s="376">
        <v>17</v>
      </c>
      <c r="G45" s="376">
        <v>6</v>
      </c>
    </row>
    <row r="46" spans="2:7" ht="12.75">
      <c r="B46" s="376" t="s">
        <v>1603</v>
      </c>
      <c r="C46" s="376">
        <v>2</v>
      </c>
      <c r="D46" s="376">
        <v>1</v>
      </c>
      <c r="F46" s="376">
        <v>24</v>
      </c>
      <c r="G46" s="376">
        <v>9</v>
      </c>
    </row>
    <row r="47" spans="2:7" ht="12.75">
      <c r="B47" s="1801" t="s">
        <v>1604</v>
      </c>
      <c r="C47" s="1801">
        <v>2</v>
      </c>
      <c r="D47" s="1801">
        <v>1</v>
      </c>
      <c r="E47" s="1801"/>
      <c r="F47" s="1801">
        <v>21</v>
      </c>
      <c r="G47" s="1801">
        <v>14</v>
      </c>
    </row>
    <row r="48" spans="2:7" ht="12.75">
      <c r="B48" s="376" t="s">
        <v>556</v>
      </c>
      <c r="C48" s="376">
        <v>8</v>
      </c>
      <c r="D48" s="376">
        <v>3</v>
      </c>
      <c r="F48" s="376">
        <v>75</v>
      </c>
      <c r="G48" s="376">
        <v>34</v>
      </c>
    </row>
    <row r="49" ht="12" customHeight="1"/>
    <row r="50" spans="1:8" ht="27" customHeight="1">
      <c r="A50" s="3285" t="s">
        <v>1606</v>
      </c>
      <c r="B50" s="3285"/>
      <c r="C50" s="3285"/>
      <c r="D50" s="3285"/>
      <c r="E50" s="3285"/>
      <c r="F50" s="3285"/>
      <c r="G50" s="3285"/>
      <c r="H50" s="1799"/>
    </row>
    <row r="51" ht="12" customHeight="1"/>
    <row r="52" spans="1:8" ht="42" customHeight="1">
      <c r="A52" s="3285" t="s">
        <v>1607</v>
      </c>
      <c r="B52" s="3285"/>
      <c r="C52" s="3285"/>
      <c r="D52" s="3285"/>
      <c r="E52" s="3285"/>
      <c r="F52" s="3285"/>
      <c r="G52" s="3285"/>
      <c r="H52" s="1799"/>
    </row>
  </sheetData>
  <sheetProtection/>
  <mergeCells count="17">
    <mergeCell ref="A14:G14"/>
    <mergeCell ref="A16:G16"/>
    <mergeCell ref="A18:G18"/>
    <mergeCell ref="A20:G20"/>
    <mergeCell ref="A4:B4"/>
    <mergeCell ref="A6:G6"/>
    <mergeCell ref="A8:G8"/>
    <mergeCell ref="A12:G12"/>
    <mergeCell ref="A10:G10"/>
    <mergeCell ref="A30:G30"/>
    <mergeCell ref="A40:G40"/>
    <mergeCell ref="A50:G50"/>
    <mergeCell ref="A52:G52"/>
    <mergeCell ref="A22:G22"/>
    <mergeCell ref="A24:G24"/>
    <mergeCell ref="A26:G26"/>
    <mergeCell ref="A28:G28"/>
  </mergeCells>
  <printOptions/>
  <pageMargins left="0.5905511811023623" right="0.5905511811023623" top="0.5905511811023623" bottom="0.5905511811023623" header="0.5905511811023623" footer="0.5905511811023623"/>
  <pageSetup fitToHeight="1" fitToWidth="1" horizontalDpi="600" verticalDpi="600" orientation="portrait" paperSize="9" scale="77"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M471"/>
  <sheetViews>
    <sheetView showGridLines="0" tabSelected="1" view="pageBreakPreview" zoomScale="75" zoomScaleNormal="85" zoomScaleSheetLayoutView="75" zoomScalePageLayoutView="0" workbookViewId="0" topLeftCell="A29">
      <selection activeCell="A84" sqref="A84"/>
    </sheetView>
  </sheetViews>
  <sheetFormatPr defaultColWidth="8.00390625" defaultRowHeight="14.25"/>
  <cols>
    <col min="1" max="1" width="3.375" style="103" customWidth="1"/>
    <col min="2" max="2" width="34.00390625" style="101" customWidth="1"/>
    <col min="3" max="3" width="16.75390625" style="101" customWidth="1"/>
    <col min="4" max="4" width="16.625" style="101" customWidth="1"/>
    <col min="5" max="5" width="16.75390625" style="101" customWidth="1"/>
    <col min="6" max="6" width="13.50390625" style="101" customWidth="1"/>
    <col min="7" max="7" width="16.75390625" style="101" customWidth="1"/>
    <col min="8" max="8" width="15.25390625" style="101" customWidth="1"/>
    <col min="9" max="9" width="15.875" style="101" customWidth="1"/>
    <col min="10" max="10" width="9.625" style="101" customWidth="1"/>
    <col min="11" max="11" width="9.125" style="101" customWidth="1"/>
    <col min="12" max="12" width="10.50390625" style="101" customWidth="1"/>
    <col min="13" max="16384" width="8.00390625" style="101" customWidth="1"/>
  </cols>
  <sheetData>
    <row r="1" spans="1:9" ht="15">
      <c r="A1" s="2051" t="s">
        <v>1571</v>
      </c>
      <c r="H1" s="2737" t="s">
        <v>1113</v>
      </c>
      <c r="I1" s="2668"/>
    </row>
    <row r="2" spans="10:13" ht="15">
      <c r="J2" s="113"/>
      <c r="K2" s="113"/>
      <c r="L2" s="113"/>
      <c r="M2" s="113"/>
    </row>
    <row r="3" spans="1:13" ht="15.75">
      <c r="A3" s="545" t="s">
        <v>745</v>
      </c>
      <c r="J3" s="114"/>
      <c r="K3" s="114"/>
      <c r="L3" s="114"/>
      <c r="M3" s="114"/>
    </row>
    <row r="4" spans="1:13" ht="15.75">
      <c r="A4" s="545"/>
      <c r="J4" s="114"/>
      <c r="K4" s="115"/>
      <c r="L4" s="114"/>
      <c r="M4" s="114"/>
    </row>
    <row r="5" spans="1:13" ht="15.75">
      <c r="A5" s="546" t="s">
        <v>1683</v>
      </c>
      <c r="J5" s="113"/>
      <c r="K5" s="116"/>
      <c r="L5" s="116"/>
      <c r="M5" s="113"/>
    </row>
    <row r="6" spans="1:13" ht="9.75" customHeight="1">
      <c r="A6" s="546"/>
      <c r="J6" s="113"/>
      <c r="K6" s="116"/>
      <c r="L6" s="116"/>
      <c r="M6" s="113"/>
    </row>
    <row r="7" spans="1:13" ht="7.5" customHeight="1">
      <c r="A7" s="101"/>
      <c r="J7" s="113"/>
      <c r="K7" s="116"/>
      <c r="L7" s="116"/>
      <c r="M7" s="113"/>
    </row>
    <row r="8" spans="1:13" ht="15.75">
      <c r="A8" s="2745" t="s">
        <v>718</v>
      </c>
      <c r="B8" s="2666"/>
      <c r="C8" s="2666"/>
      <c r="J8" s="113"/>
      <c r="K8" s="116"/>
      <c r="L8" s="116"/>
      <c r="M8" s="113"/>
    </row>
    <row r="9" spans="1:9" s="17" customFormat="1" ht="13.5" customHeight="1">
      <c r="A9" s="412"/>
      <c r="C9" s="2740">
        <v>2008</v>
      </c>
      <c r="D9" s="2740"/>
      <c r="E9" s="2740"/>
      <c r="F9" s="412"/>
      <c r="G9" s="2741">
        <v>2007</v>
      </c>
      <c r="H9" s="2741"/>
      <c r="I9" s="2741"/>
    </row>
    <row r="10" spans="1:9" s="17" customFormat="1" ht="15" customHeight="1">
      <c r="A10" s="21"/>
      <c r="B10" s="412"/>
      <c r="C10" s="508"/>
      <c r="E10" s="419" t="s">
        <v>260</v>
      </c>
      <c r="F10" s="412"/>
      <c r="G10" s="757"/>
      <c r="I10" s="758" t="s">
        <v>260</v>
      </c>
    </row>
    <row r="11" spans="1:9" s="17" customFormat="1" ht="27.75" customHeight="1">
      <c r="A11" s="21"/>
      <c r="B11" s="960"/>
      <c r="C11" s="418" t="s">
        <v>544</v>
      </c>
      <c r="D11" s="419" t="s">
        <v>1114</v>
      </c>
      <c r="E11" s="27" t="s">
        <v>1118</v>
      </c>
      <c r="F11" s="412"/>
      <c r="G11" s="757" t="s">
        <v>545</v>
      </c>
      <c r="H11" s="758" t="s">
        <v>1114</v>
      </c>
      <c r="I11" s="397" t="s">
        <v>1119</v>
      </c>
    </row>
    <row r="12" spans="1:9" s="17" customFormat="1" ht="15.75">
      <c r="A12" s="1025"/>
      <c r="B12" s="135"/>
      <c r="C12" s="413" t="s">
        <v>1400</v>
      </c>
      <c r="D12" s="413" t="s">
        <v>1400</v>
      </c>
      <c r="E12" s="413" t="s">
        <v>1400</v>
      </c>
      <c r="F12" s="415"/>
      <c r="G12" s="759" t="s">
        <v>1400</v>
      </c>
      <c r="H12" s="759" t="s">
        <v>1400</v>
      </c>
      <c r="I12" s="759" t="s">
        <v>1400</v>
      </c>
    </row>
    <row r="13" spans="1:9" s="121" customFormat="1" ht="7.5" customHeight="1">
      <c r="A13" s="1076"/>
      <c r="B13" s="414"/>
      <c r="C13" s="1304"/>
      <c r="D13" s="1304"/>
      <c r="E13" s="1304"/>
      <c r="F13" s="1304"/>
      <c r="G13" s="1304"/>
      <c r="H13" s="1304"/>
      <c r="I13" s="1304"/>
    </row>
    <row r="14" spans="1:9" s="17" customFormat="1" ht="15">
      <c r="A14" s="411" t="s">
        <v>1408</v>
      </c>
      <c r="C14" s="788">
        <v>741</v>
      </c>
      <c r="D14" s="788">
        <v>-191</v>
      </c>
      <c r="E14" s="788">
        <f>SUM(C14:D14)</f>
        <v>550</v>
      </c>
      <c r="F14" s="789"/>
      <c r="G14" s="789">
        <v>643</v>
      </c>
      <c r="H14" s="789">
        <v>-170</v>
      </c>
      <c r="I14" s="789">
        <f>SUM(G14:H14)</f>
        <v>473</v>
      </c>
    </row>
    <row r="15" spans="1:9" s="17" customFormat="1" ht="14.25" customHeight="1">
      <c r="A15" s="412" t="s">
        <v>642</v>
      </c>
      <c r="C15" s="788">
        <v>293</v>
      </c>
      <c r="D15" s="788">
        <v>-103</v>
      </c>
      <c r="E15" s="788">
        <f>SUM(C15:D15)</f>
        <v>190</v>
      </c>
      <c r="F15" s="789"/>
      <c r="G15" s="789">
        <v>285</v>
      </c>
      <c r="H15" s="789">
        <v>-100</v>
      </c>
      <c r="I15" s="789">
        <f>SUM(G15:H15)</f>
        <v>185</v>
      </c>
    </row>
    <row r="16" spans="1:9" s="17" customFormat="1" ht="15">
      <c r="A16" s="412" t="s">
        <v>1587</v>
      </c>
      <c r="C16" s="788">
        <v>273</v>
      </c>
      <c r="D16" s="788">
        <v>-76</v>
      </c>
      <c r="E16" s="788">
        <f>SUM(C16:D16)</f>
        <v>197</v>
      </c>
      <c r="F16" s="789"/>
      <c r="G16" s="789">
        <v>277</v>
      </c>
      <c r="H16" s="789">
        <v>-77</v>
      </c>
      <c r="I16" s="789">
        <f>SUM(G16:H16)</f>
        <v>200</v>
      </c>
    </row>
    <row r="17" spans="1:9" s="17" customFormat="1" ht="7.5" customHeight="1">
      <c r="A17" s="1076"/>
      <c r="B17" s="414"/>
      <c r="C17" s="796"/>
      <c r="D17" s="796"/>
      <c r="E17" s="796"/>
      <c r="F17" s="792"/>
      <c r="G17" s="792"/>
      <c r="H17" s="792"/>
      <c r="I17" s="792"/>
    </row>
    <row r="18" spans="1:9" s="17" customFormat="1" ht="15.75">
      <c r="A18" s="1305"/>
      <c r="B18" s="452"/>
      <c r="C18" s="798">
        <f>SUM(C14:C16)</f>
        <v>1307</v>
      </c>
      <c r="D18" s="798">
        <f>SUM(D14:D16)</f>
        <v>-370</v>
      </c>
      <c r="E18" s="798">
        <f>SUM(E14:E16)</f>
        <v>937</v>
      </c>
      <c r="F18" s="905"/>
      <c r="G18" s="905">
        <f>SUM(G14:G16)</f>
        <v>1205</v>
      </c>
      <c r="H18" s="905">
        <f>SUM(H14:H16)</f>
        <v>-347</v>
      </c>
      <c r="I18" s="905">
        <f>SUM(I14:I16)</f>
        <v>858</v>
      </c>
    </row>
    <row r="19" spans="1:13" s="17" customFormat="1" ht="9" customHeight="1">
      <c r="A19" s="21"/>
      <c r="B19" s="414"/>
      <c r="C19" s="423"/>
      <c r="D19" s="423"/>
      <c r="E19" s="423"/>
      <c r="F19" s="423"/>
      <c r="G19" s="423"/>
      <c r="H19" s="423"/>
      <c r="I19" s="423"/>
      <c r="J19" s="125"/>
      <c r="K19" s="125"/>
      <c r="L19" s="125"/>
      <c r="M19" s="126"/>
    </row>
    <row r="20" spans="1:13" s="17" customFormat="1" ht="18" customHeight="1">
      <c r="A20" s="416" t="s">
        <v>643</v>
      </c>
      <c r="C20" s="426"/>
      <c r="D20" s="426"/>
      <c r="E20" s="427"/>
      <c r="F20" s="427"/>
      <c r="G20" s="428"/>
      <c r="H20" s="428"/>
      <c r="I20" s="428"/>
      <c r="J20" s="126"/>
      <c r="K20" s="126"/>
      <c r="L20" s="126"/>
      <c r="M20" s="126"/>
    </row>
    <row r="21" spans="1:9" s="17" customFormat="1" ht="55.5" customHeight="1">
      <c r="A21" s="429" t="s">
        <v>1458</v>
      </c>
      <c r="C21" s="2742" t="s">
        <v>719</v>
      </c>
      <c r="D21" s="2742"/>
      <c r="E21" s="430" t="s">
        <v>64</v>
      </c>
      <c r="F21" s="431" t="s">
        <v>781</v>
      </c>
      <c r="G21" s="432" t="s">
        <v>374</v>
      </c>
      <c r="H21" s="2743" t="s">
        <v>720</v>
      </c>
      <c r="I21" s="2744"/>
    </row>
    <row r="22" spans="1:9" s="17" customFormat="1" ht="15.75">
      <c r="A22" s="21"/>
      <c r="B22" s="111"/>
      <c r="C22" s="617" t="s">
        <v>721</v>
      </c>
      <c r="D22" s="617" t="s">
        <v>722</v>
      </c>
      <c r="E22" s="617" t="s">
        <v>723</v>
      </c>
      <c r="F22" s="892" t="s">
        <v>724</v>
      </c>
      <c r="G22" s="892"/>
      <c r="H22" s="892" t="s">
        <v>723</v>
      </c>
      <c r="I22" s="892" t="s">
        <v>724</v>
      </c>
    </row>
    <row r="23" spans="1:9" s="121" customFormat="1" ht="15.75">
      <c r="A23" s="1025"/>
      <c r="B23" s="433"/>
      <c r="C23" s="110" t="s">
        <v>1400</v>
      </c>
      <c r="D23" s="110" t="s">
        <v>1400</v>
      </c>
      <c r="E23" s="110" t="s">
        <v>1400</v>
      </c>
      <c r="F23" s="110" t="s">
        <v>1400</v>
      </c>
      <c r="G23" s="110" t="s">
        <v>1400</v>
      </c>
      <c r="H23" s="110" t="s">
        <v>725</v>
      </c>
      <c r="I23" s="110" t="s">
        <v>725</v>
      </c>
    </row>
    <row r="24" spans="1:11" s="1" customFormat="1" ht="18.75" customHeight="1">
      <c r="A24" s="434" t="s">
        <v>1346</v>
      </c>
      <c r="C24" s="788">
        <v>1457</v>
      </c>
      <c r="D24" s="788">
        <v>1216</v>
      </c>
      <c r="E24" s="788">
        <v>1362</v>
      </c>
      <c r="F24" s="788">
        <v>7308</v>
      </c>
      <c r="G24" s="788">
        <v>741</v>
      </c>
      <c r="H24" s="461">
        <v>54</v>
      </c>
      <c r="I24" s="461">
        <v>10.1</v>
      </c>
      <c r="J24" s="776"/>
      <c r="K24" s="776"/>
    </row>
    <row r="25" spans="1:11" s="1" customFormat="1" ht="16.5" customHeight="1">
      <c r="A25" s="111" t="s">
        <v>353</v>
      </c>
      <c r="C25" s="788">
        <v>6917</v>
      </c>
      <c r="D25" s="788">
        <v>24</v>
      </c>
      <c r="E25" s="788">
        <v>716</v>
      </c>
      <c r="F25" s="788">
        <v>7140</v>
      </c>
      <c r="G25" s="788">
        <v>293</v>
      </c>
      <c r="H25" s="461">
        <v>41</v>
      </c>
      <c r="I25" s="461">
        <v>4.1</v>
      </c>
      <c r="J25" s="707"/>
      <c r="K25" s="707"/>
    </row>
    <row r="26" spans="1:9" s="1" customFormat="1" ht="15">
      <c r="A26" s="111" t="s">
        <v>1237</v>
      </c>
      <c r="C26" s="788">
        <v>6929</v>
      </c>
      <c r="D26" s="788">
        <v>254</v>
      </c>
      <c r="E26" s="788">
        <v>947</v>
      </c>
      <c r="F26" s="788">
        <v>8081</v>
      </c>
      <c r="G26" s="788">
        <v>273</v>
      </c>
      <c r="H26" s="461">
        <v>29</v>
      </c>
      <c r="I26" s="461">
        <v>3.4</v>
      </c>
    </row>
    <row r="27" spans="1:11" s="1" customFormat="1" ht="15" customHeight="1" thickBot="1">
      <c r="A27" s="112" t="s">
        <v>556</v>
      </c>
      <c r="B27" s="1077"/>
      <c r="C27" s="794">
        <f>SUM(C24:C26)</f>
        <v>15303</v>
      </c>
      <c r="D27" s="794">
        <f>SUM(D24:D26)</f>
        <v>1494</v>
      </c>
      <c r="E27" s="794">
        <f>SUM(E24:E26)</f>
        <v>3025</v>
      </c>
      <c r="F27" s="794">
        <f>SUM(F24:F26)</f>
        <v>22529</v>
      </c>
      <c r="G27" s="794">
        <f>SUM(G24:G26)</f>
        <v>1307</v>
      </c>
      <c r="H27" s="777">
        <v>43</v>
      </c>
      <c r="I27" s="778">
        <v>5.8</v>
      </c>
      <c r="J27" s="707"/>
      <c r="K27" s="707"/>
    </row>
    <row r="28" spans="1:9" s="17" customFormat="1" ht="12" customHeight="1">
      <c r="A28" s="21"/>
      <c r="B28" s="435"/>
      <c r="C28" s="427"/>
      <c r="D28" s="427"/>
      <c r="E28" s="428"/>
      <c r="F28" s="428"/>
      <c r="G28" s="428"/>
      <c r="H28" s="428"/>
      <c r="I28" s="428"/>
    </row>
    <row r="29" spans="1:9" s="17" customFormat="1" ht="54" customHeight="1">
      <c r="A29" s="753" t="s">
        <v>820</v>
      </c>
      <c r="C29" s="2749" t="s">
        <v>783</v>
      </c>
      <c r="D29" s="2749"/>
      <c r="E29" s="754" t="s">
        <v>64</v>
      </c>
      <c r="F29" s="755" t="s">
        <v>781</v>
      </c>
      <c r="G29" s="756" t="s">
        <v>374</v>
      </c>
      <c r="H29" s="2750" t="s">
        <v>782</v>
      </c>
      <c r="I29" s="2750"/>
    </row>
    <row r="30" spans="1:9" s="17" customFormat="1" ht="17.25" customHeight="1">
      <c r="A30" s="103"/>
      <c r="B30" s="111"/>
      <c r="C30" s="618" t="s">
        <v>721</v>
      </c>
      <c r="D30" s="618" t="s">
        <v>722</v>
      </c>
      <c r="E30" s="618" t="s">
        <v>723</v>
      </c>
      <c r="F30" s="616" t="s">
        <v>724</v>
      </c>
      <c r="G30" s="616"/>
      <c r="H30" s="616" t="s">
        <v>723</v>
      </c>
      <c r="I30" s="616" t="s">
        <v>724</v>
      </c>
    </row>
    <row r="31" spans="1:9" s="17" customFormat="1" ht="13.5" customHeight="1">
      <c r="A31" s="1078"/>
      <c r="B31" s="350"/>
      <c r="C31" s="752" t="s">
        <v>1400</v>
      </c>
      <c r="D31" s="752" t="s">
        <v>1400</v>
      </c>
      <c r="E31" s="752" t="s">
        <v>1400</v>
      </c>
      <c r="F31" s="752" t="s">
        <v>1400</v>
      </c>
      <c r="G31" s="752" t="s">
        <v>1400</v>
      </c>
      <c r="H31" s="752" t="s">
        <v>725</v>
      </c>
      <c r="I31" s="752" t="s">
        <v>725</v>
      </c>
    </row>
    <row r="32" spans="1:9" s="17" customFormat="1" ht="18" customHeight="1">
      <c r="A32" s="434" t="s">
        <v>1346</v>
      </c>
      <c r="C32" s="789">
        <v>1793</v>
      </c>
      <c r="D32" s="789">
        <v>1108</v>
      </c>
      <c r="E32" s="789">
        <v>1287</v>
      </c>
      <c r="F32" s="789">
        <v>6906</v>
      </c>
      <c r="G32" s="789">
        <v>643</v>
      </c>
      <c r="H32" s="412">
        <v>50</v>
      </c>
      <c r="I32" s="412">
        <v>9.3</v>
      </c>
    </row>
    <row r="33" spans="1:9" s="17" customFormat="1" ht="18" customHeight="1">
      <c r="A33" s="111" t="s">
        <v>353</v>
      </c>
      <c r="C33" s="789">
        <v>6515</v>
      </c>
      <c r="D33" s="789">
        <v>19</v>
      </c>
      <c r="E33" s="789">
        <v>671</v>
      </c>
      <c r="F33" s="789">
        <v>6666</v>
      </c>
      <c r="G33" s="789">
        <v>285</v>
      </c>
      <c r="H33" s="412">
        <v>42</v>
      </c>
      <c r="I33" s="412">
        <v>4.3</v>
      </c>
    </row>
    <row r="34" spans="1:9" s="17" customFormat="1" ht="18" customHeight="1">
      <c r="A34" s="111" t="s">
        <v>1237</v>
      </c>
      <c r="C34" s="792">
        <v>6632</v>
      </c>
      <c r="D34" s="792">
        <v>247</v>
      </c>
      <c r="E34" s="792">
        <v>910</v>
      </c>
      <c r="F34" s="792">
        <v>7736</v>
      </c>
      <c r="G34" s="792">
        <v>277</v>
      </c>
      <c r="H34" s="414">
        <v>30</v>
      </c>
      <c r="I34" s="414">
        <v>3.6</v>
      </c>
    </row>
    <row r="35" spans="1:9" s="17" customFormat="1" ht="18" customHeight="1" thickBot="1">
      <c r="A35" s="112" t="s">
        <v>556</v>
      </c>
      <c r="B35" s="1079"/>
      <c r="C35" s="1080">
        <f>SUM(C32:C34)</f>
        <v>14940</v>
      </c>
      <c r="D35" s="1080">
        <f>SUM(D32:D34)</f>
        <v>1374</v>
      </c>
      <c r="E35" s="1080">
        <f>SUM(E32:E34)</f>
        <v>2868</v>
      </c>
      <c r="F35" s="1080">
        <f>SUM(F32:F34)</f>
        <v>21308</v>
      </c>
      <c r="G35" s="1080">
        <f>SUM(G32:G34)</f>
        <v>1205</v>
      </c>
      <c r="H35" s="404">
        <v>42</v>
      </c>
      <c r="I35" s="438">
        <v>5.7</v>
      </c>
    </row>
    <row r="36" spans="1:9" s="17" customFormat="1" ht="16.5" customHeight="1">
      <c r="A36" s="21"/>
      <c r="B36" s="434"/>
      <c r="C36" s="436"/>
      <c r="D36" s="404"/>
      <c r="E36" s="436"/>
      <c r="F36" s="404"/>
      <c r="G36" s="404"/>
      <c r="H36" s="437"/>
      <c r="I36" s="438"/>
    </row>
    <row r="37" spans="1:9" s="17" customFormat="1" ht="15.75" customHeight="1">
      <c r="A37" s="557" t="s">
        <v>1403</v>
      </c>
      <c r="C37" s="436"/>
      <c r="D37" s="404"/>
      <c r="E37" s="436"/>
      <c r="F37" s="404"/>
      <c r="G37" s="404"/>
      <c r="H37" s="2757" t="s">
        <v>1009</v>
      </c>
      <c r="I37" s="2758"/>
    </row>
    <row r="38" spans="1:9" s="17" customFormat="1" ht="6" customHeight="1">
      <c r="A38" s="21"/>
      <c r="B38" s="434"/>
      <c r="C38" s="436"/>
      <c r="D38" s="404"/>
      <c r="E38" s="436"/>
      <c r="F38" s="404"/>
      <c r="G38" s="404"/>
      <c r="H38" s="437"/>
      <c r="I38" s="438"/>
    </row>
    <row r="39" spans="1:9" s="17" customFormat="1" ht="15">
      <c r="A39" s="8" t="s">
        <v>557</v>
      </c>
      <c r="B39" s="434"/>
      <c r="C39" s="436"/>
      <c r="D39" s="404"/>
      <c r="E39" s="436"/>
      <c r="F39" s="412"/>
      <c r="G39" s="439"/>
      <c r="H39" s="440" t="s">
        <v>1458</v>
      </c>
      <c r="I39" s="760" t="s">
        <v>820</v>
      </c>
    </row>
    <row r="40" spans="1:9" s="17" customFormat="1" ht="15.75">
      <c r="A40" s="1076"/>
      <c r="B40" s="2754" t="s">
        <v>1408</v>
      </c>
      <c r="C40" s="2674"/>
      <c r="D40" s="2674"/>
      <c r="E40" s="441"/>
      <c r="F40" s="415"/>
      <c r="G40" s="442"/>
      <c r="H40" s="443" t="s">
        <v>725</v>
      </c>
      <c r="I40" s="761" t="s">
        <v>725</v>
      </c>
    </row>
    <row r="41" spans="1:9" s="17" customFormat="1" ht="18" customHeight="1">
      <c r="A41" s="8"/>
      <c r="B41" s="1082" t="s">
        <v>558</v>
      </c>
      <c r="C41" s="427"/>
      <c r="D41" s="427"/>
      <c r="E41" s="428"/>
      <c r="F41" s="412"/>
      <c r="G41" s="444"/>
      <c r="H41" s="788">
        <v>79</v>
      </c>
      <c r="I41" s="795">
        <v>73</v>
      </c>
    </row>
    <row r="42" spans="1:9" s="17" customFormat="1" ht="18" customHeight="1">
      <c r="A42" s="8"/>
      <c r="B42" s="1082" t="s">
        <v>559</v>
      </c>
      <c r="C42" s="427"/>
      <c r="D42" s="427"/>
      <c r="E42" s="428"/>
      <c r="F42" s="412"/>
      <c r="G42" s="444"/>
      <c r="H42" s="788">
        <v>34</v>
      </c>
      <c r="I42" s="795">
        <v>37</v>
      </c>
    </row>
    <row r="43" spans="1:9" s="17" customFormat="1" ht="18" customHeight="1">
      <c r="A43" s="8"/>
      <c r="B43" s="1082" t="s">
        <v>1151</v>
      </c>
      <c r="C43" s="427"/>
      <c r="D43" s="427"/>
      <c r="E43" s="428"/>
      <c r="F43" s="412"/>
      <c r="G43" s="444"/>
      <c r="H43" s="788">
        <v>59</v>
      </c>
      <c r="I43" s="795">
        <v>58</v>
      </c>
    </row>
    <row r="44" spans="1:9" s="17" customFormat="1" ht="18" customHeight="1">
      <c r="A44" s="8"/>
      <c r="B44" s="1082" t="s">
        <v>560</v>
      </c>
      <c r="C44" s="427"/>
      <c r="D44" s="427"/>
      <c r="E44" s="428"/>
      <c r="F44" s="412"/>
      <c r="G44" s="444"/>
      <c r="H44" s="788">
        <v>19</v>
      </c>
      <c r="I44" s="795">
        <v>12</v>
      </c>
    </row>
    <row r="45" spans="1:9" s="17" customFormat="1" ht="18" customHeight="1">
      <c r="A45" s="8"/>
      <c r="B45" s="1082" t="s">
        <v>1150</v>
      </c>
      <c r="C45" s="427"/>
      <c r="D45" s="427"/>
      <c r="E45" s="428"/>
      <c r="F45" s="414"/>
      <c r="G45" s="444"/>
      <c r="H45" s="796">
        <v>52</v>
      </c>
      <c r="I45" s="795">
        <v>50</v>
      </c>
    </row>
    <row r="46" spans="1:9" s="17" customFormat="1" ht="18" customHeight="1">
      <c r="A46" s="8"/>
      <c r="B46" s="1082" t="s">
        <v>1395</v>
      </c>
      <c r="C46" s="427"/>
      <c r="D46" s="427"/>
      <c r="E46" s="428"/>
      <c r="F46" s="414"/>
      <c r="G46" s="444"/>
      <c r="H46" s="796">
        <v>58</v>
      </c>
      <c r="I46" s="795">
        <v>55</v>
      </c>
    </row>
    <row r="47" spans="1:9" s="17" customFormat="1" ht="20.25" customHeight="1">
      <c r="A47" s="8"/>
      <c r="B47" s="1082" t="s">
        <v>561</v>
      </c>
      <c r="C47" s="427"/>
      <c r="D47" s="427"/>
      <c r="E47" s="428"/>
      <c r="F47" s="414"/>
      <c r="G47" s="444"/>
      <c r="H47" s="796">
        <v>72</v>
      </c>
      <c r="I47" s="795">
        <v>61</v>
      </c>
    </row>
    <row r="48" spans="1:9" s="17" customFormat="1" ht="20.25" customHeight="1">
      <c r="A48" s="23"/>
      <c r="B48" s="1081" t="s">
        <v>1115</v>
      </c>
      <c r="C48" s="619"/>
      <c r="D48" s="619"/>
      <c r="E48" s="620"/>
      <c r="F48" s="415"/>
      <c r="G48" s="621"/>
      <c r="H48" s="790">
        <v>54</v>
      </c>
      <c r="I48" s="797">
        <v>50</v>
      </c>
    </row>
    <row r="49" spans="1:9" s="17" customFormat="1" ht="42" customHeight="1">
      <c r="A49" s="21"/>
      <c r="B49" s="434"/>
      <c r="C49" s="427"/>
      <c r="D49" s="427"/>
      <c r="E49" s="428"/>
      <c r="F49" s="428"/>
      <c r="G49" s="445"/>
      <c r="H49" s="446" t="s">
        <v>1458</v>
      </c>
      <c r="I49" s="447" t="s">
        <v>820</v>
      </c>
    </row>
    <row r="50" spans="1:9" s="17" customFormat="1" ht="13.5" customHeight="1">
      <c r="A50" s="8" t="s">
        <v>562</v>
      </c>
      <c r="B50" s="420" t="s">
        <v>1056</v>
      </c>
      <c r="C50" s="425"/>
      <c r="D50" s="425"/>
      <c r="E50" s="448"/>
      <c r="F50" s="448"/>
      <c r="G50" s="425"/>
      <c r="H50" s="449" t="s">
        <v>1400</v>
      </c>
      <c r="I50" s="450" t="s">
        <v>1400</v>
      </c>
    </row>
    <row r="51" spans="1:9" s="17" customFormat="1" ht="18" customHeight="1">
      <c r="A51" s="120"/>
      <c r="B51" s="412" t="s">
        <v>1238</v>
      </c>
      <c r="C51" s="422"/>
      <c r="D51" s="422"/>
      <c r="E51" s="451"/>
      <c r="F51" s="451"/>
      <c r="G51" s="422"/>
      <c r="H51" s="788">
        <v>193</v>
      </c>
      <c r="I51" s="789">
        <v>197</v>
      </c>
    </row>
    <row r="52" spans="1:9" s="17" customFormat="1" ht="18" customHeight="1">
      <c r="A52" s="120"/>
      <c r="B52" s="412" t="s">
        <v>1239</v>
      </c>
      <c r="C52" s="422"/>
      <c r="D52" s="422"/>
      <c r="E52" s="451"/>
      <c r="F52" s="451"/>
      <c r="G52" s="422"/>
      <c r="H52" s="788">
        <v>-3</v>
      </c>
      <c r="I52" s="789">
        <v>-12</v>
      </c>
    </row>
    <row r="53" spans="1:9" s="17" customFormat="1" ht="18" customHeight="1">
      <c r="A53" s="120"/>
      <c r="B53" s="452" t="s">
        <v>358</v>
      </c>
      <c r="C53" s="453"/>
      <c r="D53" s="453"/>
      <c r="E53" s="454"/>
      <c r="F53" s="454"/>
      <c r="G53" s="453"/>
      <c r="H53" s="798">
        <f>SUM(H51:H52)</f>
        <v>190</v>
      </c>
      <c r="I53" s="799">
        <f>SUM(I51:I52)</f>
        <v>185</v>
      </c>
    </row>
    <row r="54" spans="1:9" s="17" customFormat="1" ht="29.25" customHeight="1">
      <c r="A54" s="120"/>
      <c r="B54" s="412"/>
      <c r="C54" s="422"/>
      <c r="D54" s="422"/>
      <c r="E54" s="423"/>
      <c r="F54" s="422"/>
      <c r="G54" s="422"/>
      <c r="H54" s="422"/>
      <c r="I54" s="423"/>
    </row>
    <row r="55" spans="1:9" s="17" customFormat="1" ht="15">
      <c r="A55" s="8" t="s">
        <v>876</v>
      </c>
      <c r="B55" s="2752" t="s">
        <v>779</v>
      </c>
      <c r="C55" s="2753"/>
      <c r="D55" s="2753"/>
      <c r="E55" s="2753"/>
      <c r="F55" s="2753"/>
      <c r="G55" s="2753"/>
      <c r="H55" s="2753"/>
      <c r="I55" s="2753"/>
    </row>
    <row r="56" spans="1:9" s="375" customFormat="1" ht="18" customHeight="1">
      <c r="A56" s="559"/>
      <c r="B56" s="2755" t="s">
        <v>780</v>
      </c>
      <c r="C56" s="2756"/>
      <c r="D56" s="2756"/>
      <c r="E56" s="2756"/>
      <c r="F56" s="2756"/>
      <c r="G56" s="2756"/>
      <c r="H56" s="2756"/>
      <c r="I56" s="2756"/>
    </row>
    <row r="57" spans="1:9" s="17" customFormat="1" ht="13.5" customHeight="1">
      <c r="A57" s="8"/>
      <c r="B57" s="417"/>
      <c r="C57" s="357"/>
      <c r="D57" s="357"/>
      <c r="E57" s="357"/>
      <c r="F57" s="412"/>
      <c r="G57" s="445"/>
      <c r="H57" s="446" t="s">
        <v>1458</v>
      </c>
      <c r="I57" s="447" t="s">
        <v>820</v>
      </c>
    </row>
    <row r="58" spans="1:9" s="17" customFormat="1" ht="15.75" customHeight="1">
      <c r="A58" s="8"/>
      <c r="B58" s="459"/>
      <c r="C58" s="460"/>
      <c r="D58" s="460"/>
      <c r="E58" s="514"/>
      <c r="F58" s="514"/>
      <c r="G58" s="460"/>
      <c r="H58" s="515" t="s">
        <v>1400</v>
      </c>
      <c r="I58" s="516" t="s">
        <v>1400</v>
      </c>
    </row>
    <row r="59" spans="1:9" s="17" customFormat="1" ht="18" customHeight="1">
      <c r="A59" s="8"/>
      <c r="B59" s="1083" t="s">
        <v>1408</v>
      </c>
      <c r="C59" s="519"/>
      <c r="D59" s="519"/>
      <c r="E59" s="520"/>
      <c r="F59" s="520"/>
      <c r="G59" s="519"/>
      <c r="H59" s="800">
        <v>35</v>
      </c>
      <c r="I59" s="791">
        <v>44</v>
      </c>
    </row>
    <row r="60" spans="1:9" s="17" customFormat="1" ht="18" customHeight="1">
      <c r="A60" s="8"/>
      <c r="B60" s="1082" t="s">
        <v>353</v>
      </c>
      <c r="C60" s="460"/>
      <c r="D60" s="460"/>
      <c r="E60" s="517"/>
      <c r="F60" s="517"/>
      <c r="G60" s="460"/>
      <c r="H60" s="796">
        <v>4</v>
      </c>
      <c r="I60" s="792">
        <v>1</v>
      </c>
    </row>
    <row r="61" spans="1:9" s="17" customFormat="1" ht="18" customHeight="1">
      <c r="A61" s="8"/>
      <c r="B61" s="1082" t="s">
        <v>854</v>
      </c>
      <c r="C61" s="460"/>
      <c r="D61" s="460"/>
      <c r="E61" s="518"/>
      <c r="F61" s="460"/>
      <c r="G61" s="460"/>
      <c r="H61" s="796">
        <v>13</v>
      </c>
      <c r="I61" s="792">
        <v>11</v>
      </c>
    </row>
    <row r="62" spans="1:9" s="17" customFormat="1" ht="18" customHeight="1">
      <c r="A62" s="8"/>
      <c r="B62" s="522" t="s">
        <v>556</v>
      </c>
      <c r="C62" s="523"/>
      <c r="D62" s="523"/>
      <c r="E62" s="524"/>
      <c r="F62" s="524"/>
      <c r="G62" s="523"/>
      <c r="H62" s="798">
        <f>SUM(H59:H61)</f>
        <v>52</v>
      </c>
      <c r="I62" s="905">
        <v>56</v>
      </c>
    </row>
    <row r="63" spans="1:9" s="17" customFormat="1" ht="24" customHeight="1">
      <c r="A63" s="8"/>
      <c r="B63" s="455"/>
      <c r="C63" s="456"/>
      <c r="D63" s="428"/>
      <c r="E63" s="456"/>
      <c r="F63" s="428"/>
      <c r="G63" s="428"/>
      <c r="H63" s="457"/>
      <c r="I63" s="458"/>
    </row>
    <row r="64" spans="1:9" s="17" customFormat="1" ht="50.25" customHeight="1">
      <c r="A64" s="560" t="s">
        <v>563</v>
      </c>
      <c r="B64" s="2748" t="s">
        <v>1134</v>
      </c>
      <c r="C64" s="2751"/>
      <c r="D64" s="2751"/>
      <c r="E64" s="2751"/>
      <c r="F64" s="2751"/>
      <c r="G64" s="2751"/>
      <c r="H64" s="2751"/>
      <c r="I64" s="2751"/>
    </row>
    <row r="65" spans="1:9" ht="15.75">
      <c r="A65" s="546" t="s">
        <v>1684</v>
      </c>
      <c r="H65" s="2737" t="s">
        <v>1113</v>
      </c>
      <c r="I65" s="2668"/>
    </row>
    <row r="66" spans="1:9" ht="15.75">
      <c r="A66" s="546"/>
      <c r="H66" s="2759" t="s">
        <v>1463</v>
      </c>
      <c r="I66" s="2760"/>
    </row>
    <row r="67" ht="23.25" customHeight="1">
      <c r="A67" s="557" t="s">
        <v>1240</v>
      </c>
    </row>
    <row r="68" spans="1:9" s="17" customFormat="1" ht="58.5" customHeight="1">
      <c r="A68" s="560" t="s">
        <v>564</v>
      </c>
      <c r="B68" s="2748" t="s">
        <v>1135</v>
      </c>
      <c r="C68" s="2751"/>
      <c r="D68" s="2751"/>
      <c r="E68" s="2751"/>
      <c r="F68" s="2751"/>
      <c r="G68" s="2751"/>
      <c r="H68" s="2751"/>
      <c r="I68" s="2751"/>
    </row>
    <row r="69" spans="1:9" s="17" customFormat="1" ht="33" customHeight="1">
      <c r="A69" s="8"/>
      <c r="B69" s="2746" t="s">
        <v>1165</v>
      </c>
      <c r="C69" s="2747"/>
      <c r="D69" s="2747"/>
      <c r="E69" s="2747"/>
      <c r="F69" s="2747"/>
      <c r="G69" s="2747"/>
      <c r="H69" s="2747"/>
      <c r="I69" s="2747"/>
    </row>
    <row r="70" spans="1:9" s="17" customFormat="1" ht="103.5" customHeight="1">
      <c r="A70" s="120"/>
      <c r="B70" s="2748" t="s">
        <v>1236</v>
      </c>
      <c r="C70" s="2748"/>
      <c r="D70" s="2748"/>
      <c r="E70" s="2748"/>
      <c r="F70" s="2748"/>
      <c r="G70" s="2748"/>
      <c r="H70" s="2748"/>
      <c r="I70" s="2685"/>
    </row>
    <row r="71" spans="1:9" s="17" customFormat="1" ht="18" customHeight="1">
      <c r="A71" s="120"/>
      <c r="B71" s="2748" t="s">
        <v>1347</v>
      </c>
      <c r="C71" s="2748"/>
      <c r="D71" s="2748"/>
      <c r="E71" s="2748"/>
      <c r="F71" s="2748"/>
      <c r="G71" s="2748"/>
      <c r="H71" s="2748"/>
      <c r="I71" s="2685"/>
    </row>
    <row r="72" spans="1:9" s="17" customFormat="1" ht="32.25" customHeight="1">
      <c r="A72" s="560" t="s">
        <v>554</v>
      </c>
      <c r="B72" s="2738" t="s">
        <v>896</v>
      </c>
      <c r="C72" s="2739"/>
      <c r="D72" s="2739"/>
      <c r="E72" s="2739"/>
      <c r="F72" s="2739"/>
      <c r="G72" s="2739"/>
      <c r="H72" s="2739"/>
      <c r="I72" s="2739"/>
    </row>
    <row r="73" spans="1:9" s="17" customFormat="1" ht="69" customHeight="1">
      <c r="A73" s="560" t="s">
        <v>615</v>
      </c>
      <c r="B73" s="2738" t="s">
        <v>1059</v>
      </c>
      <c r="C73" s="2739"/>
      <c r="D73" s="2739"/>
      <c r="E73" s="2739"/>
      <c r="F73" s="2739"/>
      <c r="G73" s="2739"/>
      <c r="H73" s="2739"/>
      <c r="I73" s="2739"/>
    </row>
    <row r="74" spans="1:9" s="17" customFormat="1" ht="2.25" customHeight="1">
      <c r="A74" s="136"/>
      <c r="B74" s="2738"/>
      <c r="C74" s="2738"/>
      <c r="D74" s="2738"/>
      <c r="E74" s="2738"/>
      <c r="F74" s="2738"/>
      <c r="G74" s="2738"/>
      <c r="H74" s="2738"/>
      <c r="I74" s="2738"/>
    </row>
    <row r="75" spans="1:9" s="17" customFormat="1" ht="27" customHeight="1">
      <c r="A75" s="560" t="s">
        <v>778</v>
      </c>
      <c r="B75" s="2738" t="s">
        <v>1137</v>
      </c>
      <c r="C75" s="2739"/>
      <c r="D75" s="2739"/>
      <c r="E75" s="2739"/>
      <c r="F75" s="2739"/>
      <c r="G75" s="2739"/>
      <c r="H75" s="2739"/>
      <c r="I75" s="2739"/>
    </row>
    <row r="76" spans="1:9" s="17" customFormat="1" ht="2.25" customHeight="1">
      <c r="A76" s="136"/>
      <c r="B76" s="2738"/>
      <c r="C76" s="2738"/>
      <c r="D76" s="2738"/>
      <c r="E76" s="2738"/>
      <c r="F76" s="2738"/>
      <c r="G76" s="2738"/>
      <c r="H76" s="2738"/>
      <c r="I76" s="2738"/>
    </row>
    <row r="77" spans="1:9" s="17" customFormat="1" ht="27" customHeight="1">
      <c r="A77" s="560" t="s">
        <v>1348</v>
      </c>
      <c r="B77" s="2738" t="s">
        <v>1136</v>
      </c>
      <c r="C77" s="2739"/>
      <c r="D77" s="2739"/>
      <c r="E77" s="2739"/>
      <c r="F77" s="2739"/>
      <c r="G77" s="2739"/>
      <c r="H77" s="2739"/>
      <c r="I77" s="2739"/>
    </row>
    <row r="78" spans="1:9" s="17" customFormat="1" ht="18" customHeight="1">
      <c r="A78" s="21"/>
      <c r="B78" s="139"/>
      <c r="C78" s="16"/>
      <c r="D78" s="16"/>
      <c r="E78" s="16"/>
      <c r="F78" s="16"/>
      <c r="G78" s="16"/>
      <c r="H78" s="140"/>
      <c r="I78" s="141"/>
    </row>
    <row r="79" spans="1:9" s="17" customFormat="1" ht="18" customHeight="1">
      <c r="A79" s="21"/>
      <c r="B79" s="139"/>
      <c r="C79" s="16" t="s">
        <v>272</v>
      </c>
      <c r="D79" s="16"/>
      <c r="E79" s="16"/>
      <c r="F79" s="16"/>
      <c r="G79" s="16"/>
      <c r="H79" s="140"/>
      <c r="I79" s="141"/>
    </row>
    <row r="80" spans="1:9" s="17" customFormat="1" ht="18" customHeight="1">
      <c r="A80" s="21"/>
      <c r="B80" s="139"/>
      <c r="C80" s="16"/>
      <c r="D80" s="16"/>
      <c r="E80" s="16"/>
      <c r="F80" s="16"/>
      <c r="G80" s="16"/>
      <c r="H80" s="140"/>
      <c r="I80" s="141"/>
    </row>
    <row r="81" spans="1:9" s="17" customFormat="1" ht="18" customHeight="1">
      <c r="A81" s="21"/>
      <c r="B81" s="139"/>
      <c r="C81" s="16"/>
      <c r="D81" s="16"/>
      <c r="E81" s="16"/>
      <c r="F81" s="16"/>
      <c r="G81" s="16"/>
      <c r="H81" s="140"/>
      <c r="I81" s="141"/>
    </row>
    <row r="82" spans="1:9" s="17" customFormat="1" ht="18" customHeight="1">
      <c r="A82" s="21"/>
      <c r="B82" s="139"/>
      <c r="C82" s="16"/>
      <c r="D82" s="16"/>
      <c r="E82" s="16"/>
      <c r="F82" s="16"/>
      <c r="G82" s="16"/>
      <c r="H82" s="140"/>
      <c r="I82" s="141"/>
    </row>
    <row r="83" spans="1:9" s="17" customFormat="1" ht="18" customHeight="1">
      <c r="A83" s="21"/>
      <c r="B83" s="139"/>
      <c r="C83" s="16"/>
      <c r="D83" s="16"/>
      <c r="E83" s="16"/>
      <c r="F83" s="16"/>
      <c r="G83" s="16"/>
      <c r="H83" s="140"/>
      <c r="I83" s="141"/>
    </row>
    <row r="84" spans="1:9" s="17" customFormat="1" ht="18" customHeight="1">
      <c r="A84" s="21"/>
      <c r="B84" s="139"/>
      <c r="C84" s="16"/>
      <c r="D84" s="16"/>
      <c r="E84" s="16"/>
      <c r="F84" s="16"/>
      <c r="G84" s="16"/>
      <c r="H84" s="140"/>
      <c r="I84" s="141"/>
    </row>
    <row r="85" spans="1:9" s="17" customFormat="1" ht="18" customHeight="1">
      <c r="A85" s="21"/>
      <c r="B85" s="139"/>
      <c r="C85" s="16"/>
      <c r="D85" s="16"/>
      <c r="E85" s="16"/>
      <c r="F85" s="16"/>
      <c r="G85" s="16"/>
      <c r="H85" s="140"/>
      <c r="I85" s="141"/>
    </row>
    <row r="86" spans="1:9" s="17" customFormat="1" ht="18" customHeight="1">
      <c r="A86" s="21"/>
      <c r="B86" s="139"/>
      <c r="C86" s="16"/>
      <c r="D86" s="16"/>
      <c r="E86" s="16"/>
      <c r="F86" s="16"/>
      <c r="G86" s="16"/>
      <c r="H86" s="140"/>
      <c r="I86" s="141"/>
    </row>
    <row r="87" spans="1:9" s="17" customFormat="1" ht="18" customHeight="1">
      <c r="A87" s="21"/>
      <c r="B87" s="139"/>
      <c r="C87" s="16"/>
      <c r="D87" s="16"/>
      <c r="E87" s="16"/>
      <c r="F87" s="16"/>
      <c r="G87" s="16"/>
      <c r="H87" s="140"/>
      <c r="I87" s="141"/>
    </row>
    <row r="88" spans="1:9" s="17" customFormat="1" ht="18" customHeight="1">
      <c r="A88" s="21"/>
      <c r="B88" s="139"/>
      <c r="C88" s="16"/>
      <c r="D88" s="16"/>
      <c r="E88" s="16"/>
      <c r="F88" s="16"/>
      <c r="G88" s="16"/>
      <c r="H88" s="140"/>
      <c r="I88" s="141"/>
    </row>
    <row r="89" spans="1:9" s="17" customFormat="1" ht="18" customHeight="1">
      <c r="A89" s="21"/>
      <c r="B89" s="139"/>
      <c r="C89" s="16"/>
      <c r="D89" s="16"/>
      <c r="E89" s="16"/>
      <c r="F89" s="16"/>
      <c r="G89" s="16"/>
      <c r="H89" s="140"/>
      <c r="I89" s="141"/>
    </row>
    <row r="90" spans="1:9" s="17" customFormat="1" ht="18" customHeight="1">
      <c r="A90" s="21"/>
      <c r="B90" s="139"/>
      <c r="C90" s="16"/>
      <c r="D90" s="16"/>
      <c r="E90" s="16"/>
      <c r="F90" s="16"/>
      <c r="G90" s="16"/>
      <c r="H90" s="140"/>
      <c r="I90" s="141"/>
    </row>
    <row r="91" spans="1:9" s="17" customFormat="1" ht="18" customHeight="1">
      <c r="A91" s="21"/>
      <c r="B91" s="139"/>
      <c r="C91" s="16"/>
      <c r="D91" s="16"/>
      <c r="E91" s="16"/>
      <c r="F91" s="16"/>
      <c r="G91" s="16"/>
      <c r="H91" s="140"/>
      <c r="I91" s="141"/>
    </row>
    <row r="92" spans="1:9" s="17" customFormat="1" ht="18" customHeight="1">
      <c r="A92" s="21"/>
      <c r="B92" s="139"/>
      <c r="C92" s="16"/>
      <c r="D92" s="16"/>
      <c r="E92" s="16"/>
      <c r="F92" s="16"/>
      <c r="G92" s="16"/>
      <c r="H92" s="140"/>
      <c r="I92" s="141"/>
    </row>
    <row r="93" spans="1:9" s="17" customFormat="1" ht="18" customHeight="1">
      <c r="A93" s="21"/>
      <c r="B93" s="139"/>
      <c r="C93" s="16"/>
      <c r="D93" s="16"/>
      <c r="E93" s="16"/>
      <c r="F93" s="16"/>
      <c r="G93" s="16"/>
      <c r="H93" s="140"/>
      <c r="I93" s="141"/>
    </row>
    <row r="94" spans="1:9" s="17" customFormat="1" ht="18" customHeight="1">
      <c r="A94" s="21"/>
      <c r="B94" s="139"/>
      <c r="C94" s="16"/>
      <c r="D94" s="16"/>
      <c r="E94" s="16"/>
      <c r="F94" s="16"/>
      <c r="G94" s="16"/>
      <c r="H94" s="140"/>
      <c r="I94" s="141"/>
    </row>
    <row r="95" spans="1:9" s="17" customFormat="1" ht="18" customHeight="1">
      <c r="A95" s="21"/>
      <c r="B95" s="139"/>
      <c r="C95" s="16"/>
      <c r="D95" s="16"/>
      <c r="E95" s="16"/>
      <c r="F95" s="16"/>
      <c r="G95" s="16"/>
      <c r="H95" s="140"/>
      <c r="I95" s="141"/>
    </row>
    <row r="96" spans="1:9" s="17" customFormat="1" ht="18" customHeight="1">
      <c r="A96" s="21"/>
      <c r="B96" s="139"/>
      <c r="C96" s="16"/>
      <c r="D96" s="16"/>
      <c r="E96" s="16"/>
      <c r="F96" s="16"/>
      <c r="G96" s="16"/>
      <c r="H96" s="140"/>
      <c r="I96" s="141"/>
    </row>
    <row r="97" spans="1:9" s="17" customFormat="1" ht="18" customHeight="1">
      <c r="A97" s="21"/>
      <c r="B97" s="139"/>
      <c r="C97" s="16"/>
      <c r="D97" s="16"/>
      <c r="E97" s="16"/>
      <c r="F97" s="16"/>
      <c r="G97" s="16"/>
      <c r="H97" s="140"/>
      <c r="I97" s="141"/>
    </row>
    <row r="98" spans="1:9" s="17" customFormat="1" ht="18" customHeight="1">
      <c r="A98" s="21"/>
      <c r="B98" s="139"/>
      <c r="C98" s="16"/>
      <c r="D98" s="16"/>
      <c r="E98" s="16"/>
      <c r="F98" s="16"/>
      <c r="G98" s="16"/>
      <c r="H98" s="140"/>
      <c r="I98" s="141"/>
    </row>
    <row r="99" spans="1:9" s="17" customFormat="1" ht="18" customHeight="1">
      <c r="A99" s="21"/>
      <c r="B99" s="139"/>
      <c r="C99" s="16"/>
      <c r="D99" s="16"/>
      <c r="E99" s="16"/>
      <c r="F99" s="16"/>
      <c r="G99" s="16"/>
      <c r="H99" s="140"/>
      <c r="I99" s="141"/>
    </row>
    <row r="100" spans="1:9" s="17" customFormat="1" ht="18" customHeight="1">
      <c r="A100" s="21"/>
      <c r="B100" s="139"/>
      <c r="C100" s="16"/>
      <c r="D100" s="16"/>
      <c r="E100" s="16"/>
      <c r="F100" s="16"/>
      <c r="G100" s="16"/>
      <c r="H100" s="140"/>
      <c r="I100" s="141"/>
    </row>
    <row r="101" spans="1:9" s="17" customFormat="1" ht="18" customHeight="1">
      <c r="A101" s="21"/>
      <c r="B101" s="139"/>
      <c r="C101" s="16"/>
      <c r="D101" s="16"/>
      <c r="E101" s="16"/>
      <c r="F101" s="16"/>
      <c r="G101" s="16"/>
      <c r="H101" s="140"/>
      <c r="I101" s="141"/>
    </row>
    <row r="102" spans="1:9" s="17" customFormat="1" ht="18" customHeight="1">
      <c r="A102" s="21"/>
      <c r="B102" s="139"/>
      <c r="C102" s="16"/>
      <c r="D102" s="16"/>
      <c r="E102" s="16"/>
      <c r="F102" s="16"/>
      <c r="G102" s="16"/>
      <c r="H102" s="140"/>
      <c r="I102" s="141"/>
    </row>
    <row r="103" spans="1:9" s="17" customFormat="1" ht="18" customHeight="1">
      <c r="A103" s="21"/>
      <c r="B103" s="139"/>
      <c r="C103" s="16"/>
      <c r="D103" s="16"/>
      <c r="E103" s="16"/>
      <c r="F103" s="16"/>
      <c r="G103" s="16"/>
      <c r="H103" s="140"/>
      <c r="I103" s="141"/>
    </row>
    <row r="104" spans="1:9" s="17" customFormat="1" ht="18" customHeight="1">
      <c r="A104" s="21"/>
      <c r="B104" s="139"/>
      <c r="C104" s="16"/>
      <c r="D104" s="16"/>
      <c r="E104" s="16"/>
      <c r="F104" s="16"/>
      <c r="G104" s="16"/>
      <c r="H104" s="140"/>
      <c r="I104" s="141"/>
    </row>
    <row r="105" spans="1:9" s="17" customFormat="1" ht="18" customHeight="1">
      <c r="A105" s="21"/>
      <c r="B105" s="139"/>
      <c r="C105" s="16"/>
      <c r="D105" s="16"/>
      <c r="E105" s="16"/>
      <c r="F105" s="16"/>
      <c r="G105" s="16"/>
      <c r="H105" s="140"/>
      <c r="I105" s="141"/>
    </row>
    <row r="106" spans="1:9" s="17" customFormat="1" ht="18" customHeight="1">
      <c r="A106" s="21"/>
      <c r="B106" s="139"/>
      <c r="C106" s="16"/>
      <c r="D106" s="16"/>
      <c r="E106" s="16"/>
      <c r="F106" s="16"/>
      <c r="G106" s="16"/>
      <c r="H106" s="140"/>
      <c r="I106" s="141"/>
    </row>
    <row r="107" spans="1:9" s="17" customFormat="1" ht="18" customHeight="1">
      <c r="A107" s="21"/>
      <c r="B107" s="139"/>
      <c r="C107" s="16"/>
      <c r="D107" s="16"/>
      <c r="E107" s="16"/>
      <c r="F107" s="16"/>
      <c r="G107" s="16"/>
      <c r="H107" s="140"/>
      <c r="I107" s="141"/>
    </row>
    <row r="108" spans="1:9" s="17" customFormat="1" ht="18" customHeight="1">
      <c r="A108" s="21"/>
      <c r="B108" s="139"/>
      <c r="C108" s="16"/>
      <c r="D108" s="16"/>
      <c r="E108" s="16"/>
      <c r="F108" s="16"/>
      <c r="G108" s="16"/>
      <c r="H108" s="140"/>
      <c r="I108" s="141"/>
    </row>
    <row r="109" spans="1:9" s="17" customFormat="1" ht="18" customHeight="1">
      <c r="A109" s="21"/>
      <c r="B109" s="139"/>
      <c r="C109" s="16"/>
      <c r="D109" s="16"/>
      <c r="E109" s="16"/>
      <c r="F109" s="16"/>
      <c r="G109" s="16"/>
      <c r="H109" s="140"/>
      <c r="I109" s="141"/>
    </row>
    <row r="110" spans="1:9" s="17" customFormat="1" ht="18" customHeight="1">
      <c r="A110" s="21"/>
      <c r="B110" s="139"/>
      <c r="C110" s="16"/>
      <c r="D110" s="16"/>
      <c r="E110" s="16"/>
      <c r="F110" s="16"/>
      <c r="G110" s="16"/>
      <c r="H110" s="140"/>
      <c r="I110" s="141"/>
    </row>
    <row r="111" spans="1:9" s="17" customFormat="1" ht="18" customHeight="1">
      <c r="A111" s="21"/>
      <c r="B111" s="139"/>
      <c r="C111" s="16"/>
      <c r="D111" s="16"/>
      <c r="E111" s="16"/>
      <c r="F111" s="16"/>
      <c r="G111" s="16"/>
      <c r="H111" s="140"/>
      <c r="I111" s="141"/>
    </row>
    <row r="112" spans="1:9" s="17" customFormat="1" ht="18" customHeight="1">
      <c r="A112" s="21"/>
      <c r="B112" s="139"/>
      <c r="C112" s="16"/>
      <c r="D112" s="16"/>
      <c r="E112" s="16"/>
      <c r="F112" s="16"/>
      <c r="G112" s="16"/>
      <c r="H112" s="140"/>
      <c r="I112" s="141"/>
    </row>
    <row r="113" spans="1:9" s="17" customFormat="1" ht="18" customHeight="1">
      <c r="A113" s="21"/>
      <c r="B113" s="139"/>
      <c r="C113" s="16"/>
      <c r="D113" s="16"/>
      <c r="E113" s="16"/>
      <c r="F113" s="16"/>
      <c r="G113" s="16"/>
      <c r="H113" s="140"/>
      <c r="I113" s="141"/>
    </row>
    <row r="114" spans="1:9" s="17" customFormat="1" ht="18" customHeight="1">
      <c r="A114" s="21"/>
      <c r="B114" s="139"/>
      <c r="C114" s="16"/>
      <c r="D114" s="16"/>
      <c r="E114" s="16"/>
      <c r="F114" s="16"/>
      <c r="G114" s="16"/>
      <c r="H114" s="140"/>
      <c r="I114" s="141"/>
    </row>
    <row r="115" spans="1:9" s="17" customFormat="1" ht="18" customHeight="1">
      <c r="A115" s="21"/>
      <c r="B115" s="139"/>
      <c r="C115" s="16"/>
      <c r="D115" s="16"/>
      <c r="E115" s="16"/>
      <c r="F115" s="16"/>
      <c r="G115" s="16"/>
      <c r="H115" s="140"/>
      <c r="I115" s="141"/>
    </row>
    <row r="116" spans="1:9" s="17" customFormat="1" ht="18" customHeight="1">
      <c r="A116" s="21"/>
      <c r="B116" s="139"/>
      <c r="C116" s="16"/>
      <c r="D116" s="16"/>
      <c r="E116" s="16"/>
      <c r="F116" s="16"/>
      <c r="G116" s="16"/>
      <c r="H116" s="140"/>
      <c r="I116" s="141"/>
    </row>
    <row r="117" spans="1:9" s="17" customFormat="1" ht="18" customHeight="1">
      <c r="A117" s="21"/>
      <c r="B117" s="139"/>
      <c r="C117" s="16"/>
      <c r="D117" s="16"/>
      <c r="E117" s="16"/>
      <c r="F117" s="16"/>
      <c r="G117" s="16"/>
      <c r="H117" s="140"/>
      <c r="I117" s="141"/>
    </row>
    <row r="118" spans="1:9" s="17" customFormat="1" ht="18" customHeight="1">
      <c r="A118" s="21"/>
      <c r="B118" s="139"/>
      <c r="C118" s="16"/>
      <c r="D118" s="16"/>
      <c r="E118" s="16"/>
      <c r="F118" s="16"/>
      <c r="G118" s="16"/>
      <c r="H118" s="140"/>
      <c r="I118" s="141"/>
    </row>
    <row r="119" s="17" customFormat="1" ht="15" customHeight="1">
      <c r="A119" s="21"/>
    </row>
    <row r="120" s="17" customFormat="1" ht="15.75">
      <c r="A120" s="21"/>
    </row>
    <row r="121" s="17" customFormat="1" ht="14.25" customHeight="1">
      <c r="A121" s="21"/>
    </row>
    <row r="122" s="17" customFormat="1" ht="15.75">
      <c r="A122" s="21"/>
    </row>
    <row r="123" s="17" customFormat="1" ht="15.75">
      <c r="A123" s="21"/>
    </row>
    <row r="124" spans="1:11" s="17" customFormat="1" ht="15.75">
      <c r="A124" s="21"/>
      <c r="B124" s="142"/>
      <c r="C124" s="128"/>
      <c r="D124" s="128"/>
      <c r="E124" s="129"/>
      <c r="F124" s="129"/>
      <c r="G124" s="130"/>
      <c r="H124" s="130"/>
      <c r="I124" s="130"/>
      <c r="J124" s="130"/>
      <c r="K124" s="130"/>
    </row>
    <row r="125" ht="15.75">
      <c r="A125" s="21"/>
    </row>
    <row r="126" ht="15.75">
      <c r="A126" s="21"/>
    </row>
    <row r="127" ht="15.75">
      <c r="A127" s="21"/>
    </row>
    <row r="128" ht="15.75">
      <c r="A128" s="21"/>
    </row>
    <row r="129" ht="15.75">
      <c r="A129" s="21"/>
    </row>
    <row r="130" ht="15.75">
      <c r="A130" s="21"/>
    </row>
    <row r="131" ht="15.75">
      <c r="A131" s="21"/>
    </row>
    <row r="132" ht="15.75">
      <c r="A132" s="21"/>
    </row>
    <row r="133" ht="15.75">
      <c r="A133" s="21"/>
    </row>
    <row r="134" ht="15.75">
      <c r="A134" s="21"/>
    </row>
    <row r="135" ht="15.75">
      <c r="A135" s="21"/>
    </row>
    <row r="136" ht="15.75">
      <c r="A136" s="21"/>
    </row>
    <row r="137" ht="15.75">
      <c r="A137" s="21"/>
    </row>
    <row r="138" ht="15.75">
      <c r="A138" s="21"/>
    </row>
    <row r="139" ht="15.75">
      <c r="A139" s="21"/>
    </row>
    <row r="140" ht="15.75">
      <c r="A140" s="21"/>
    </row>
    <row r="141" ht="15.75">
      <c r="A141" s="21"/>
    </row>
    <row r="142" ht="15.75">
      <c r="A142" s="21"/>
    </row>
    <row r="143" ht="15.75">
      <c r="A143" s="21"/>
    </row>
    <row r="144" ht="15.75">
      <c r="A144" s="21"/>
    </row>
    <row r="145" ht="15.75">
      <c r="A145" s="21"/>
    </row>
    <row r="146" ht="15.75">
      <c r="A146" s="21"/>
    </row>
    <row r="147" ht="15.75">
      <c r="A147" s="21"/>
    </row>
    <row r="148" ht="15.75">
      <c r="A148" s="21"/>
    </row>
    <row r="149" ht="15.75">
      <c r="A149" s="21"/>
    </row>
    <row r="150" ht="15.75">
      <c r="A150" s="21"/>
    </row>
    <row r="151" ht="15.75">
      <c r="A151" s="21"/>
    </row>
    <row r="152" ht="15.75">
      <c r="A152" s="21"/>
    </row>
    <row r="153" ht="15.75">
      <c r="A153" s="21"/>
    </row>
    <row r="154" ht="15.75">
      <c r="A154" s="21"/>
    </row>
    <row r="155" ht="15.75">
      <c r="A155" s="21"/>
    </row>
    <row r="156" ht="15.75">
      <c r="A156" s="21"/>
    </row>
    <row r="157" ht="15.75">
      <c r="A157" s="21"/>
    </row>
    <row r="158" ht="15.75">
      <c r="A158" s="21"/>
    </row>
    <row r="159" ht="15.75">
      <c r="A159" s="21"/>
    </row>
    <row r="160" ht="15.75">
      <c r="A160" s="21"/>
    </row>
    <row r="161" ht="15.75">
      <c r="A161" s="21"/>
    </row>
    <row r="162" ht="15.75">
      <c r="A162" s="21"/>
    </row>
    <row r="163" ht="15.75">
      <c r="A163" s="21"/>
    </row>
    <row r="164" ht="15.75">
      <c r="A164" s="21"/>
    </row>
    <row r="165" ht="15.75">
      <c r="A165" s="21"/>
    </row>
    <row r="166" ht="15.75">
      <c r="A166" s="21"/>
    </row>
    <row r="167" ht="15.75">
      <c r="A167" s="21"/>
    </row>
    <row r="168" ht="15.75">
      <c r="A168" s="21"/>
    </row>
    <row r="169" ht="15.75">
      <c r="A169" s="21"/>
    </row>
    <row r="170" ht="15.75">
      <c r="A170" s="21"/>
    </row>
    <row r="171" ht="15.75">
      <c r="A171" s="21"/>
    </row>
    <row r="172" ht="15.75">
      <c r="A172" s="21"/>
    </row>
    <row r="173" ht="15.75">
      <c r="A173" s="21"/>
    </row>
    <row r="174" ht="15.75">
      <c r="A174" s="21"/>
    </row>
    <row r="175" ht="15.75">
      <c r="A175" s="21"/>
    </row>
    <row r="176" ht="15.75">
      <c r="A176" s="21"/>
    </row>
    <row r="177" ht="15.75">
      <c r="A177" s="21"/>
    </row>
    <row r="178" ht="15.75">
      <c r="A178" s="21"/>
    </row>
    <row r="179" ht="15.75">
      <c r="A179" s="21"/>
    </row>
    <row r="180" ht="15.75">
      <c r="A180" s="21"/>
    </row>
    <row r="181" ht="15.75">
      <c r="A181" s="21"/>
    </row>
    <row r="182" ht="15.75">
      <c r="A182" s="21"/>
    </row>
    <row r="183" ht="15.75">
      <c r="A183" s="21"/>
    </row>
    <row r="184" ht="15.75">
      <c r="A184" s="21"/>
    </row>
    <row r="185" ht="15.75">
      <c r="A185" s="21"/>
    </row>
    <row r="186" ht="15.75">
      <c r="A186" s="21"/>
    </row>
    <row r="187" ht="15.75">
      <c r="A187" s="21"/>
    </row>
    <row r="188" ht="15.75">
      <c r="A188" s="21"/>
    </row>
    <row r="189" ht="15.75">
      <c r="A189" s="21"/>
    </row>
    <row r="190" ht="15.75">
      <c r="A190" s="21"/>
    </row>
    <row r="191" ht="15.75">
      <c r="A191" s="21"/>
    </row>
    <row r="192" ht="15.75">
      <c r="A192" s="21"/>
    </row>
    <row r="193" ht="15.75">
      <c r="A193" s="21"/>
    </row>
    <row r="194" ht="15.75">
      <c r="A194" s="21"/>
    </row>
    <row r="195" ht="15.75">
      <c r="A195" s="21"/>
    </row>
    <row r="196" ht="15.75">
      <c r="A196" s="21"/>
    </row>
    <row r="197" ht="15.75">
      <c r="A197" s="21"/>
    </row>
    <row r="198" ht="15.75">
      <c r="A198" s="21"/>
    </row>
    <row r="199" ht="15.75">
      <c r="A199" s="21"/>
    </row>
    <row r="200" ht="15.75">
      <c r="A200" s="21"/>
    </row>
    <row r="201" ht="15.75">
      <c r="A201" s="21"/>
    </row>
    <row r="202" ht="15.75">
      <c r="A202" s="21"/>
    </row>
    <row r="203" ht="15.75">
      <c r="A203" s="21"/>
    </row>
    <row r="204" ht="15.75">
      <c r="A204" s="21"/>
    </row>
    <row r="205" ht="15.75">
      <c r="A205" s="21"/>
    </row>
    <row r="206" ht="15.75">
      <c r="A206" s="21"/>
    </row>
    <row r="207" ht="15.75">
      <c r="A207" s="21"/>
    </row>
    <row r="208" ht="15.75">
      <c r="A208" s="21"/>
    </row>
    <row r="209" ht="15.75">
      <c r="A209" s="21"/>
    </row>
    <row r="210" ht="15.75">
      <c r="A210" s="21"/>
    </row>
    <row r="211" ht="15.75">
      <c r="A211" s="21"/>
    </row>
    <row r="212" ht="15.75">
      <c r="A212" s="21"/>
    </row>
    <row r="213" ht="15.75">
      <c r="A213" s="21"/>
    </row>
    <row r="214" ht="15.75">
      <c r="A214" s="21"/>
    </row>
    <row r="215" ht="15.75">
      <c r="A215" s="21"/>
    </row>
    <row r="216" ht="15.75">
      <c r="A216" s="21"/>
    </row>
    <row r="217" ht="15.75">
      <c r="A217" s="21"/>
    </row>
    <row r="218" ht="15.75">
      <c r="A218" s="21"/>
    </row>
    <row r="219" ht="15.75">
      <c r="A219" s="21"/>
    </row>
    <row r="220" ht="15.75">
      <c r="A220" s="21"/>
    </row>
    <row r="221" ht="15.75">
      <c r="A221" s="21"/>
    </row>
    <row r="222" ht="15.75">
      <c r="A222" s="21"/>
    </row>
    <row r="223" ht="15.75">
      <c r="A223" s="21"/>
    </row>
    <row r="224" ht="15.75">
      <c r="A224" s="21"/>
    </row>
    <row r="225" ht="15.75">
      <c r="A225" s="21"/>
    </row>
    <row r="226" ht="15.75">
      <c r="A226" s="21"/>
    </row>
    <row r="227" ht="15.75">
      <c r="A227" s="21"/>
    </row>
    <row r="228" ht="15.75">
      <c r="A228" s="21"/>
    </row>
    <row r="229" ht="15.75">
      <c r="A229" s="21"/>
    </row>
    <row r="230" ht="15.75">
      <c r="A230" s="21"/>
    </row>
    <row r="231" ht="15.75">
      <c r="A231" s="21"/>
    </row>
    <row r="232" ht="15.75">
      <c r="A232" s="21"/>
    </row>
    <row r="233" ht="15.75">
      <c r="A233" s="21"/>
    </row>
    <row r="234" ht="15.75">
      <c r="A234" s="21"/>
    </row>
    <row r="235" ht="15.75">
      <c r="A235" s="21"/>
    </row>
    <row r="236" ht="15.75">
      <c r="A236" s="21"/>
    </row>
    <row r="237" ht="15.75">
      <c r="A237" s="21"/>
    </row>
    <row r="238" ht="15.75">
      <c r="A238" s="21"/>
    </row>
    <row r="239" ht="15.75">
      <c r="A239" s="21"/>
    </row>
    <row r="240" ht="15.75">
      <c r="A240" s="21"/>
    </row>
    <row r="241" ht="15.75">
      <c r="A241" s="21"/>
    </row>
    <row r="242" ht="15.75">
      <c r="A242" s="21"/>
    </row>
    <row r="243" ht="15.75">
      <c r="A243" s="21"/>
    </row>
    <row r="244" ht="15.75">
      <c r="A244" s="21"/>
    </row>
    <row r="245" ht="15.75">
      <c r="A245" s="21"/>
    </row>
    <row r="246" ht="15.75">
      <c r="A246" s="21"/>
    </row>
    <row r="247" ht="15.75">
      <c r="A247" s="21"/>
    </row>
    <row r="248" ht="15.75">
      <c r="A248" s="21"/>
    </row>
    <row r="249" ht="15.75">
      <c r="A249" s="21"/>
    </row>
    <row r="250" ht="15.75">
      <c r="A250" s="21"/>
    </row>
    <row r="251" ht="15.75">
      <c r="A251" s="21"/>
    </row>
    <row r="252" ht="15.75">
      <c r="A252" s="21"/>
    </row>
    <row r="253" ht="15.75">
      <c r="A253" s="21"/>
    </row>
    <row r="254" ht="15.75">
      <c r="A254" s="21"/>
    </row>
    <row r="255" ht="15.75">
      <c r="A255" s="21"/>
    </row>
    <row r="256" ht="15.75">
      <c r="A256" s="21"/>
    </row>
    <row r="257" ht="15.75">
      <c r="A257" s="21"/>
    </row>
    <row r="258" ht="15.75">
      <c r="A258" s="21"/>
    </row>
    <row r="259" ht="15.75">
      <c r="A259" s="21"/>
    </row>
    <row r="260" ht="15.75">
      <c r="A260" s="21"/>
    </row>
    <row r="261" ht="15.75">
      <c r="A261" s="21"/>
    </row>
    <row r="262" ht="15.75">
      <c r="A262" s="21"/>
    </row>
    <row r="263" ht="15.75">
      <c r="A263" s="21"/>
    </row>
    <row r="264" ht="15.75">
      <c r="A264" s="21"/>
    </row>
    <row r="265" ht="15.75">
      <c r="A265" s="21"/>
    </row>
    <row r="266" ht="15.75">
      <c r="A266" s="21"/>
    </row>
    <row r="267" ht="15.75">
      <c r="A267" s="21"/>
    </row>
    <row r="268" ht="15.75">
      <c r="A268" s="21"/>
    </row>
    <row r="269" ht="15.75">
      <c r="A269" s="21"/>
    </row>
    <row r="270" ht="15.75">
      <c r="A270" s="21"/>
    </row>
    <row r="271" ht="15.75">
      <c r="A271" s="21"/>
    </row>
    <row r="272" ht="15.75">
      <c r="A272" s="21"/>
    </row>
    <row r="273" ht="15.75">
      <c r="A273" s="21"/>
    </row>
    <row r="274" ht="15.75">
      <c r="A274" s="21"/>
    </row>
    <row r="275" ht="15.75">
      <c r="A275" s="21"/>
    </row>
    <row r="276" ht="15.75">
      <c r="A276" s="21"/>
    </row>
    <row r="277" ht="15.75">
      <c r="A277" s="21"/>
    </row>
    <row r="278" ht="15.75">
      <c r="A278" s="21"/>
    </row>
    <row r="279" ht="15.75">
      <c r="A279" s="21"/>
    </row>
    <row r="280" ht="15.75">
      <c r="A280" s="21"/>
    </row>
    <row r="281" ht="15.75">
      <c r="A281" s="21"/>
    </row>
    <row r="282" ht="15.75">
      <c r="A282" s="21"/>
    </row>
    <row r="283" ht="15.75">
      <c r="A283" s="21"/>
    </row>
    <row r="284" ht="15.75">
      <c r="A284" s="21"/>
    </row>
    <row r="285" ht="15.75">
      <c r="A285" s="21"/>
    </row>
    <row r="286" ht="15.75">
      <c r="A286" s="21"/>
    </row>
    <row r="287" ht="15.75">
      <c r="A287" s="21"/>
    </row>
    <row r="288" ht="15.75">
      <c r="A288" s="21"/>
    </row>
    <row r="289" ht="15.75">
      <c r="A289" s="21"/>
    </row>
    <row r="290" ht="15.75">
      <c r="A290" s="21"/>
    </row>
    <row r="291" ht="15.75">
      <c r="A291" s="21"/>
    </row>
    <row r="292" ht="15.75">
      <c r="A292" s="21"/>
    </row>
    <row r="293" ht="15.75">
      <c r="A293" s="21"/>
    </row>
    <row r="294" ht="15.75">
      <c r="A294" s="21"/>
    </row>
    <row r="295" ht="15.75">
      <c r="A295" s="21"/>
    </row>
    <row r="296" ht="15.75">
      <c r="A296" s="21"/>
    </row>
    <row r="297" ht="15.75">
      <c r="A297" s="21"/>
    </row>
    <row r="298" ht="15.75">
      <c r="A298" s="21"/>
    </row>
    <row r="299" ht="15.75">
      <c r="A299" s="21"/>
    </row>
    <row r="300" ht="15.75">
      <c r="A300" s="21"/>
    </row>
    <row r="301" ht="15.75">
      <c r="A301" s="21"/>
    </row>
    <row r="302" ht="15.75">
      <c r="A302" s="21"/>
    </row>
    <row r="303" ht="15.75">
      <c r="A303" s="21"/>
    </row>
    <row r="304" ht="15.75">
      <c r="A304" s="21"/>
    </row>
    <row r="305" ht="15.75">
      <c r="A305" s="21"/>
    </row>
    <row r="306" ht="15.75">
      <c r="A306" s="21"/>
    </row>
    <row r="307" ht="15.75">
      <c r="A307" s="21"/>
    </row>
    <row r="308" ht="15.75">
      <c r="A308" s="21"/>
    </row>
    <row r="309" ht="15.75">
      <c r="A309" s="21"/>
    </row>
    <row r="310" ht="15.75">
      <c r="A310" s="21"/>
    </row>
    <row r="311" ht="15.75">
      <c r="A311" s="21"/>
    </row>
    <row r="312" ht="15.75">
      <c r="A312" s="21"/>
    </row>
    <row r="313" ht="15.75">
      <c r="A313" s="21"/>
    </row>
    <row r="314" ht="15.75">
      <c r="A314" s="21"/>
    </row>
    <row r="315" ht="15.75">
      <c r="A315" s="21"/>
    </row>
    <row r="316" ht="15.75">
      <c r="A316" s="21"/>
    </row>
    <row r="317" ht="15.75">
      <c r="A317" s="21"/>
    </row>
    <row r="318" ht="15.75">
      <c r="A318" s="21"/>
    </row>
    <row r="319" ht="15.75">
      <c r="A319" s="21"/>
    </row>
    <row r="320" ht="15.75">
      <c r="A320" s="21"/>
    </row>
    <row r="321" ht="15.75">
      <c r="A321" s="21"/>
    </row>
    <row r="322" ht="15.75">
      <c r="A322" s="21"/>
    </row>
    <row r="323" ht="15.75">
      <c r="A323" s="21"/>
    </row>
    <row r="324" ht="15.75">
      <c r="A324" s="21"/>
    </row>
    <row r="325" ht="15.75">
      <c r="A325" s="21"/>
    </row>
    <row r="326" ht="15.75">
      <c r="A326" s="21"/>
    </row>
    <row r="327" ht="15.75">
      <c r="A327" s="21"/>
    </row>
    <row r="328" ht="15.75">
      <c r="A328" s="21"/>
    </row>
    <row r="329" ht="15.75">
      <c r="A329" s="21"/>
    </row>
    <row r="330" ht="15.75">
      <c r="A330" s="21"/>
    </row>
    <row r="331" ht="15.75">
      <c r="A331" s="21"/>
    </row>
    <row r="332" ht="15.75">
      <c r="A332" s="21"/>
    </row>
    <row r="333" ht="15.75">
      <c r="A333" s="21"/>
    </row>
    <row r="334" ht="15.75">
      <c r="A334" s="21"/>
    </row>
    <row r="335" ht="15.75">
      <c r="A335" s="21"/>
    </row>
    <row r="336" ht="15.75">
      <c r="A336" s="21"/>
    </row>
    <row r="337" ht="15.75">
      <c r="A337" s="21"/>
    </row>
    <row r="338" ht="15.75">
      <c r="A338" s="21"/>
    </row>
    <row r="339" ht="15.75">
      <c r="A339" s="21"/>
    </row>
    <row r="340" ht="15.75">
      <c r="A340" s="21"/>
    </row>
    <row r="341" ht="15.75">
      <c r="A341" s="21"/>
    </row>
    <row r="342" ht="15.75">
      <c r="A342" s="21"/>
    </row>
    <row r="343" ht="15.75">
      <c r="A343" s="21"/>
    </row>
    <row r="344" ht="15.75">
      <c r="A344" s="21"/>
    </row>
    <row r="345" ht="15.75">
      <c r="A345" s="21"/>
    </row>
    <row r="346" ht="15.75">
      <c r="A346" s="21"/>
    </row>
    <row r="347" ht="15.75">
      <c r="A347" s="21"/>
    </row>
    <row r="348" ht="15.75">
      <c r="A348" s="21"/>
    </row>
    <row r="349" ht="15.75">
      <c r="A349" s="21"/>
    </row>
    <row r="350" ht="15.75">
      <c r="A350" s="21"/>
    </row>
    <row r="351" ht="15.75">
      <c r="A351" s="21"/>
    </row>
    <row r="352" ht="15.75">
      <c r="A352" s="21"/>
    </row>
    <row r="353" ht="15.75">
      <c r="A353" s="21"/>
    </row>
    <row r="354" ht="15.75">
      <c r="A354" s="21"/>
    </row>
    <row r="355" ht="15.75">
      <c r="A355" s="21"/>
    </row>
    <row r="356" ht="15.75">
      <c r="A356" s="21"/>
    </row>
    <row r="357" ht="15.75">
      <c r="A357" s="21"/>
    </row>
    <row r="358" ht="15.75">
      <c r="A358" s="21"/>
    </row>
    <row r="359" ht="15.75">
      <c r="A359" s="21"/>
    </row>
    <row r="360" ht="15.75">
      <c r="A360" s="21"/>
    </row>
    <row r="361" ht="15.75">
      <c r="A361" s="21"/>
    </row>
    <row r="362" ht="15.75">
      <c r="A362" s="21"/>
    </row>
    <row r="363" ht="15.75">
      <c r="A363" s="21"/>
    </row>
    <row r="364" ht="15.75">
      <c r="A364" s="21"/>
    </row>
    <row r="365" ht="15.75">
      <c r="A365" s="21"/>
    </row>
    <row r="366" ht="15.75">
      <c r="A366" s="21"/>
    </row>
    <row r="367" ht="15.75">
      <c r="A367" s="21"/>
    </row>
    <row r="368" ht="15.75">
      <c r="A368" s="21"/>
    </row>
    <row r="369" ht="15.75">
      <c r="A369" s="21"/>
    </row>
    <row r="370" ht="15.75">
      <c r="A370" s="21"/>
    </row>
    <row r="371" ht="15.75">
      <c r="A371" s="21"/>
    </row>
    <row r="372" ht="15.75">
      <c r="A372" s="21"/>
    </row>
    <row r="373" ht="15.75">
      <c r="A373" s="21"/>
    </row>
    <row r="374" ht="15.75">
      <c r="A374" s="21"/>
    </row>
    <row r="375" ht="15.75">
      <c r="A375" s="21"/>
    </row>
    <row r="376" ht="15.75">
      <c r="A376" s="21"/>
    </row>
    <row r="377" ht="15.75">
      <c r="A377" s="21"/>
    </row>
    <row r="378" ht="15.75">
      <c r="A378" s="21"/>
    </row>
    <row r="379" ht="15.75">
      <c r="A379" s="21"/>
    </row>
    <row r="380" ht="15.75">
      <c r="A380" s="21"/>
    </row>
    <row r="381" ht="15.75">
      <c r="A381" s="21"/>
    </row>
    <row r="382" ht="15.75">
      <c r="A382" s="21"/>
    </row>
    <row r="383" ht="15.75">
      <c r="A383" s="21"/>
    </row>
    <row r="384" ht="15.75">
      <c r="A384" s="21"/>
    </row>
    <row r="385" ht="15.75">
      <c r="A385" s="21"/>
    </row>
    <row r="386" ht="15.75">
      <c r="A386" s="21"/>
    </row>
    <row r="387" ht="15.75">
      <c r="A387" s="21"/>
    </row>
    <row r="388" ht="15.75">
      <c r="A388" s="21"/>
    </row>
    <row r="389" ht="15.75">
      <c r="A389" s="21"/>
    </row>
    <row r="390" ht="15.75">
      <c r="A390" s="21"/>
    </row>
    <row r="391" ht="15.75">
      <c r="A391" s="21"/>
    </row>
    <row r="392" ht="15.75">
      <c r="A392" s="21"/>
    </row>
    <row r="393" ht="15.75">
      <c r="A393" s="21"/>
    </row>
    <row r="394" ht="15.75">
      <c r="A394" s="21"/>
    </row>
    <row r="395" ht="15.75">
      <c r="A395" s="21"/>
    </row>
    <row r="396" ht="15.75">
      <c r="A396" s="21"/>
    </row>
    <row r="397" ht="15.75">
      <c r="A397" s="21"/>
    </row>
    <row r="398" ht="15.75">
      <c r="A398" s="21"/>
    </row>
    <row r="399" ht="15.75">
      <c r="A399" s="21"/>
    </row>
    <row r="400" ht="15.75">
      <c r="A400" s="21"/>
    </row>
    <row r="401" ht="15.75">
      <c r="A401" s="21"/>
    </row>
    <row r="402" ht="15.75">
      <c r="A402" s="21"/>
    </row>
    <row r="403" ht="15.75">
      <c r="A403" s="21"/>
    </row>
    <row r="404" ht="15.75">
      <c r="A404" s="21"/>
    </row>
    <row r="405" ht="15.75">
      <c r="A405" s="21"/>
    </row>
    <row r="406" ht="15.75">
      <c r="A406" s="21"/>
    </row>
    <row r="407" ht="15.75">
      <c r="A407" s="21"/>
    </row>
    <row r="408" ht="15.75">
      <c r="A408" s="21"/>
    </row>
    <row r="409" ht="15.75">
      <c r="A409" s="21"/>
    </row>
    <row r="410" ht="15.75">
      <c r="A410" s="21"/>
    </row>
    <row r="411" ht="15.75">
      <c r="A411" s="21"/>
    </row>
    <row r="412" ht="15.75">
      <c r="A412" s="21"/>
    </row>
    <row r="413" ht="15.75">
      <c r="A413" s="21"/>
    </row>
    <row r="414" ht="15.75">
      <c r="A414" s="21"/>
    </row>
    <row r="415" ht="15.75">
      <c r="A415" s="21"/>
    </row>
    <row r="416" ht="15.75">
      <c r="A416" s="21"/>
    </row>
    <row r="417" ht="15.75">
      <c r="A417" s="21"/>
    </row>
    <row r="418" ht="15.75">
      <c r="A418" s="21"/>
    </row>
    <row r="419" ht="15.75">
      <c r="A419" s="21"/>
    </row>
    <row r="420" ht="15.75">
      <c r="A420" s="21"/>
    </row>
    <row r="421" ht="15.75">
      <c r="A421" s="21"/>
    </row>
    <row r="422" ht="15.75">
      <c r="A422" s="21"/>
    </row>
    <row r="423" ht="15.75">
      <c r="A423" s="21"/>
    </row>
    <row r="424" ht="15.75">
      <c r="A424" s="21"/>
    </row>
    <row r="425" ht="15.75">
      <c r="A425" s="21"/>
    </row>
    <row r="426" ht="15.75">
      <c r="A426" s="21"/>
    </row>
    <row r="427" ht="15.75">
      <c r="A427" s="21"/>
    </row>
    <row r="428" ht="15.75">
      <c r="A428" s="21"/>
    </row>
    <row r="429" ht="15.75">
      <c r="A429" s="21"/>
    </row>
    <row r="430" ht="15.75">
      <c r="A430" s="21"/>
    </row>
    <row r="431" ht="15.75">
      <c r="A431" s="21"/>
    </row>
    <row r="432" ht="15.75">
      <c r="A432" s="21"/>
    </row>
    <row r="433" ht="15.75">
      <c r="A433" s="21"/>
    </row>
    <row r="434" ht="15.75">
      <c r="A434" s="21"/>
    </row>
    <row r="435" ht="15.75">
      <c r="A435" s="21"/>
    </row>
    <row r="436" ht="15.75">
      <c r="A436" s="21"/>
    </row>
    <row r="437" ht="15.75">
      <c r="A437" s="21"/>
    </row>
    <row r="438" ht="15.75">
      <c r="A438" s="21"/>
    </row>
    <row r="439" ht="15.75">
      <c r="A439" s="21"/>
    </row>
    <row r="440" ht="15.75">
      <c r="A440" s="21"/>
    </row>
    <row r="441" ht="15.75">
      <c r="A441" s="21"/>
    </row>
    <row r="442" ht="15.75">
      <c r="A442" s="21"/>
    </row>
    <row r="443" ht="15.75">
      <c r="A443" s="21"/>
    </row>
    <row r="444" ht="15.75">
      <c r="A444" s="21"/>
    </row>
    <row r="445" ht="15.75">
      <c r="A445" s="21"/>
    </row>
    <row r="446" ht="15.75">
      <c r="A446" s="21"/>
    </row>
    <row r="447" ht="15.75">
      <c r="A447" s="21"/>
    </row>
    <row r="448" ht="15.75">
      <c r="A448" s="21"/>
    </row>
    <row r="449" ht="15.75">
      <c r="A449" s="21"/>
    </row>
    <row r="450" ht="15.75">
      <c r="A450" s="21"/>
    </row>
    <row r="451" ht="15.75">
      <c r="A451" s="21"/>
    </row>
    <row r="452" ht="15.75">
      <c r="A452" s="21"/>
    </row>
    <row r="453" ht="15.75">
      <c r="A453" s="21"/>
    </row>
    <row r="454" ht="15.75">
      <c r="A454" s="21"/>
    </row>
    <row r="455" ht="15.75">
      <c r="A455" s="21"/>
    </row>
    <row r="456" ht="15.75">
      <c r="A456" s="21"/>
    </row>
    <row r="457" ht="15.75">
      <c r="A457" s="21"/>
    </row>
    <row r="458" ht="15.75">
      <c r="A458" s="21"/>
    </row>
    <row r="459" ht="15.75">
      <c r="A459" s="21"/>
    </row>
    <row r="460" ht="15.75">
      <c r="A460" s="21"/>
    </row>
    <row r="461" ht="15.75">
      <c r="A461" s="21"/>
    </row>
    <row r="462" ht="15.75">
      <c r="A462" s="21"/>
    </row>
    <row r="463" ht="15.75">
      <c r="A463" s="21"/>
    </row>
    <row r="464" ht="15.75">
      <c r="A464" s="21"/>
    </row>
    <row r="465" ht="15.75">
      <c r="A465" s="21"/>
    </row>
    <row r="466" ht="15.75">
      <c r="A466" s="21"/>
    </row>
    <row r="467" ht="15.75">
      <c r="A467" s="21"/>
    </row>
    <row r="468" ht="15.75">
      <c r="A468" s="21"/>
    </row>
    <row r="469" ht="15.75">
      <c r="A469" s="21"/>
    </row>
    <row r="470" ht="15.75">
      <c r="A470" s="21"/>
    </row>
    <row r="471" ht="15.75">
      <c r="A471" s="21"/>
    </row>
  </sheetData>
  <sheetProtection/>
  <mergeCells count="25">
    <mergeCell ref="C29:D29"/>
    <mergeCell ref="H29:I29"/>
    <mergeCell ref="B68:I68"/>
    <mergeCell ref="B55:I55"/>
    <mergeCell ref="B40:D40"/>
    <mergeCell ref="B56:I56"/>
    <mergeCell ref="B64:I64"/>
    <mergeCell ref="H37:I37"/>
    <mergeCell ref="H66:I66"/>
    <mergeCell ref="B75:I75"/>
    <mergeCell ref="B74:I74"/>
    <mergeCell ref="B73:I73"/>
    <mergeCell ref="B70:I70"/>
    <mergeCell ref="B71:I71"/>
    <mergeCell ref="B72:I72"/>
    <mergeCell ref="B76:I76"/>
    <mergeCell ref="B77:I77"/>
    <mergeCell ref="H1:I1"/>
    <mergeCell ref="C9:E9"/>
    <mergeCell ref="G9:I9"/>
    <mergeCell ref="C21:D21"/>
    <mergeCell ref="H21:I21"/>
    <mergeCell ref="A8:C8"/>
    <mergeCell ref="B69:I69"/>
    <mergeCell ref="H65:I65"/>
  </mergeCells>
  <printOptions/>
  <pageMargins left="0.5905511811023623" right="0.5905511811023623" top="0.5905511811023623" bottom="0.5905511811023623" header="0.5905511811023623" footer="0.5905511811023623"/>
  <pageSetup horizontalDpi="600" verticalDpi="600" orientation="portrait" paperSize="9" scale="55" r:id="rId1"/>
  <headerFooter alignWithMargins="0">
    <oddFooter>&amp;R&amp;P</oddFooter>
  </headerFooter>
  <rowBreaks count="1" manualBreakCount="1">
    <brk id="64" max="8" man="1"/>
  </rowBreaks>
</worksheet>
</file>

<file path=xl/worksheets/sheet7.xml><?xml version="1.0" encoding="utf-8"?>
<worksheet xmlns="http://schemas.openxmlformats.org/spreadsheetml/2006/main" xmlns:r="http://schemas.openxmlformats.org/officeDocument/2006/relationships">
  <dimension ref="A1:BR124"/>
  <sheetViews>
    <sheetView showGridLines="0" tabSelected="1" view="pageBreakPreview" zoomScale="75" zoomScaleNormal="85" zoomScaleSheetLayoutView="75" zoomScalePageLayoutView="0" workbookViewId="0" topLeftCell="A61">
      <selection activeCell="A84" sqref="A84"/>
    </sheetView>
  </sheetViews>
  <sheetFormatPr defaultColWidth="8.75390625" defaultRowHeight="14.25"/>
  <cols>
    <col min="1" max="1" width="4.875" style="532" customWidth="1"/>
    <col min="2" max="2" width="48.50390625" style="204" customWidth="1"/>
    <col min="3" max="3" width="16.125" style="204" customWidth="1"/>
    <col min="4" max="7" width="11.375" style="204" customWidth="1"/>
    <col min="8" max="8" width="11.75390625" style="204" customWidth="1"/>
    <col min="9" max="9" width="10.625" style="204" customWidth="1"/>
    <col min="10" max="10" width="4.00390625" style="204" customWidth="1"/>
    <col min="11" max="11" width="7.75390625" style="204" customWidth="1"/>
    <col min="12" max="13" width="8.75390625" style="204" hidden="1" customWidth="1"/>
    <col min="14" max="16384" width="8.75390625" style="204" customWidth="1"/>
  </cols>
  <sheetData>
    <row r="1" spans="1:9" ht="12.75">
      <c r="A1" s="2051" t="s">
        <v>1571</v>
      </c>
      <c r="B1" s="547"/>
      <c r="C1" s="17"/>
      <c r="D1" s="17"/>
      <c r="E1" s="17"/>
      <c r="F1" s="17"/>
      <c r="G1" s="17"/>
      <c r="H1" s="2667" t="s">
        <v>565</v>
      </c>
      <c r="I1" s="2771"/>
    </row>
    <row r="2" spans="1:17" s="17" customFormat="1" ht="12.75">
      <c r="A2" s="120"/>
      <c r="M2" s="121"/>
      <c r="N2" s="121"/>
      <c r="O2" s="121"/>
      <c r="P2" s="121"/>
      <c r="Q2" s="121"/>
    </row>
    <row r="3" spans="1:17" s="17" customFormat="1" ht="15">
      <c r="A3" s="545" t="s">
        <v>745</v>
      </c>
      <c r="M3" s="121"/>
      <c r="N3" s="126"/>
      <c r="O3" s="126"/>
      <c r="P3" s="126"/>
      <c r="Q3" s="126"/>
    </row>
    <row r="4" spans="1:9" ht="12.75">
      <c r="A4" s="120"/>
      <c r="B4" s="17" t="s">
        <v>1057</v>
      </c>
      <c r="C4" s="17"/>
      <c r="D4" s="17"/>
      <c r="E4" s="17"/>
      <c r="F4" s="17"/>
      <c r="G4" s="17"/>
      <c r="H4" s="17"/>
      <c r="I4" s="17"/>
    </row>
    <row r="5" spans="1:9" ht="15">
      <c r="A5" s="546" t="s">
        <v>1685</v>
      </c>
      <c r="B5" s="17"/>
      <c r="C5" s="17"/>
      <c r="D5" s="17"/>
      <c r="E5" s="17"/>
      <c r="F5" s="17"/>
      <c r="G5" s="17"/>
      <c r="H5" s="17"/>
      <c r="I5" s="17"/>
    </row>
    <row r="6" spans="1:9" ht="7.5" customHeight="1">
      <c r="A6" s="25"/>
      <c r="B6" s="17"/>
      <c r="C6" s="17"/>
      <c r="D6" s="17"/>
      <c r="E6" s="17"/>
      <c r="F6" s="17"/>
      <c r="G6" s="17"/>
      <c r="H6" s="17"/>
      <c r="I6" s="17"/>
    </row>
    <row r="7" spans="1:9" ht="15">
      <c r="A7" s="120"/>
      <c r="B7" s="17"/>
      <c r="C7" s="17"/>
      <c r="D7" s="17"/>
      <c r="E7" s="17"/>
      <c r="F7" s="17"/>
      <c r="G7" s="27"/>
      <c r="H7" s="418">
        <v>2008</v>
      </c>
      <c r="I7" s="757">
        <v>2007</v>
      </c>
    </row>
    <row r="8" spans="1:9" ht="15">
      <c r="A8" s="1084"/>
      <c r="B8" s="415"/>
      <c r="C8" s="415"/>
      <c r="D8" s="415"/>
      <c r="E8" s="415"/>
      <c r="F8" s="415"/>
      <c r="G8" s="413"/>
      <c r="H8" s="413" t="s">
        <v>1400</v>
      </c>
      <c r="I8" s="759" t="s">
        <v>1400</v>
      </c>
    </row>
    <row r="9" spans="1:9" ht="15">
      <c r="A9" s="545" t="s">
        <v>546</v>
      </c>
      <c r="B9" s="412"/>
      <c r="C9" s="412"/>
      <c r="D9" s="412"/>
      <c r="E9" s="412"/>
      <c r="F9" s="412"/>
      <c r="G9" s="421"/>
      <c r="H9" s="1008"/>
      <c r="I9" s="1009"/>
    </row>
    <row r="10" spans="1:9" ht="15">
      <c r="A10" s="411" t="s">
        <v>787</v>
      </c>
      <c r="B10" s="412"/>
      <c r="C10" s="412"/>
      <c r="D10" s="412"/>
      <c r="E10" s="412"/>
      <c r="F10" s="412"/>
      <c r="G10" s="421"/>
      <c r="H10" s="1085">
        <v>434</v>
      </c>
      <c r="I10" s="1086">
        <v>340</v>
      </c>
    </row>
    <row r="11" spans="1:9" ht="15">
      <c r="A11" s="411" t="s">
        <v>1393</v>
      </c>
      <c r="B11" s="412"/>
      <c r="C11" s="412"/>
      <c r="D11" s="412"/>
      <c r="E11" s="412"/>
      <c r="F11" s="412"/>
      <c r="G11" s="421"/>
      <c r="H11" s="1085">
        <v>135</v>
      </c>
      <c r="I11" s="1086">
        <v>54</v>
      </c>
    </row>
    <row r="12" spans="1:9" ht="15">
      <c r="A12" s="411" t="s">
        <v>1051</v>
      </c>
      <c r="B12" s="412"/>
      <c r="C12" s="412"/>
      <c r="D12" s="412"/>
      <c r="E12" s="412"/>
      <c r="F12" s="412"/>
      <c r="G12" s="421"/>
      <c r="H12" s="1087">
        <v>-1</v>
      </c>
      <c r="I12" s="1088">
        <v>5</v>
      </c>
    </row>
    <row r="13" spans="1:9" ht="15">
      <c r="A13" s="1089"/>
      <c r="B13" s="452"/>
      <c r="C13" s="452"/>
      <c r="D13" s="452"/>
      <c r="E13" s="452"/>
      <c r="F13" s="452"/>
      <c r="G13" s="1090"/>
      <c r="H13" s="1091">
        <f>SUM(H10:H12)</f>
        <v>568</v>
      </c>
      <c r="I13" s="1434">
        <f>SUM(I10:I12)</f>
        <v>399</v>
      </c>
    </row>
    <row r="14" spans="1:9" s="126" customFormat="1" ht="15">
      <c r="A14" s="1150" t="s">
        <v>764</v>
      </c>
      <c r="B14" s="414"/>
      <c r="C14" s="414"/>
      <c r="D14" s="414"/>
      <c r="E14" s="414"/>
      <c r="F14" s="414"/>
      <c r="G14" s="1304"/>
      <c r="H14" s="1306"/>
      <c r="I14" s="1307"/>
    </row>
    <row r="15" spans="1:9" ht="15">
      <c r="A15" s="411" t="s">
        <v>788</v>
      </c>
      <c r="B15" s="411"/>
      <c r="C15" s="412"/>
      <c r="D15" s="412"/>
      <c r="E15" s="412"/>
      <c r="F15" s="412"/>
      <c r="G15" s="421"/>
      <c r="H15" s="1087"/>
      <c r="I15" s="1088"/>
    </row>
    <row r="16" spans="1:9" ht="12" customHeight="1">
      <c r="A16" s="1093" t="s">
        <v>748</v>
      </c>
      <c r="B16" s="544"/>
      <c r="C16" s="412"/>
      <c r="D16" s="412"/>
      <c r="E16" s="412"/>
      <c r="F16" s="412"/>
      <c r="G16" s="421"/>
      <c r="H16" s="1085">
        <v>176</v>
      </c>
      <c r="I16" s="1086">
        <v>187</v>
      </c>
    </row>
    <row r="17" spans="1:9" ht="15">
      <c r="A17" s="1093" t="s">
        <v>1166</v>
      </c>
      <c r="B17" s="544"/>
      <c r="C17" s="412"/>
      <c r="D17" s="412"/>
      <c r="E17" s="412"/>
      <c r="F17" s="412"/>
      <c r="G17" s="421"/>
      <c r="H17" s="1085">
        <v>57</v>
      </c>
      <c r="I17" s="1086">
        <v>53</v>
      </c>
    </row>
    <row r="18" spans="1:9" ht="15">
      <c r="A18" s="411" t="s">
        <v>1038</v>
      </c>
      <c r="B18" s="1094"/>
      <c r="C18" s="412"/>
      <c r="D18" s="412"/>
      <c r="E18" s="412"/>
      <c r="F18" s="412"/>
      <c r="G18" s="421"/>
      <c r="H18" s="1085">
        <v>54</v>
      </c>
      <c r="I18" s="1086">
        <v>99</v>
      </c>
    </row>
    <row r="19" spans="1:9" ht="15">
      <c r="A19" s="411" t="s">
        <v>1167</v>
      </c>
      <c r="B19" s="412"/>
      <c r="C19" s="412"/>
      <c r="D19" s="412"/>
      <c r="E19" s="412"/>
      <c r="F19" s="412"/>
      <c r="G19" s="421"/>
      <c r="H19" s="1085">
        <v>28</v>
      </c>
      <c r="I19" s="1086">
        <v>37</v>
      </c>
    </row>
    <row r="20" spans="1:9" ht="15">
      <c r="A20" s="411" t="s">
        <v>999</v>
      </c>
      <c r="B20" s="412"/>
      <c r="C20" s="412"/>
      <c r="D20" s="412"/>
      <c r="E20" s="412"/>
      <c r="F20" s="412"/>
      <c r="G20" s="421"/>
      <c r="H20" s="1087">
        <v>-17</v>
      </c>
      <c r="I20" s="1088">
        <v>-24</v>
      </c>
    </row>
    <row r="21" spans="1:9" ht="15">
      <c r="A21" s="411" t="s">
        <v>1046</v>
      </c>
      <c r="B21" s="412"/>
      <c r="C21" s="412"/>
      <c r="D21" s="412"/>
      <c r="E21" s="412"/>
      <c r="F21" s="412"/>
      <c r="G21" s="421"/>
      <c r="H21" s="1087">
        <v>-5</v>
      </c>
      <c r="I21" s="1088">
        <v>-10</v>
      </c>
    </row>
    <row r="22" spans="1:9" ht="15">
      <c r="A22" s="1089"/>
      <c r="B22" s="452"/>
      <c r="C22" s="452"/>
      <c r="D22" s="452"/>
      <c r="E22" s="452"/>
      <c r="F22" s="452"/>
      <c r="G22" s="1090"/>
      <c r="H22" s="1091">
        <f>SUM(H16:H21)</f>
        <v>293</v>
      </c>
      <c r="I22" s="1092">
        <f>SUM(I16:I21)</f>
        <v>342</v>
      </c>
    </row>
    <row r="23" spans="1:9" ht="7.5" customHeight="1">
      <c r="A23" s="120"/>
      <c r="B23" s="17"/>
      <c r="C23" s="17"/>
      <c r="D23" s="17"/>
      <c r="E23" s="17"/>
      <c r="F23" s="17"/>
      <c r="G23" s="17"/>
      <c r="H23" s="610"/>
      <c r="I23" s="609"/>
    </row>
    <row r="24" spans="1:9" ht="15">
      <c r="A24" s="545" t="s">
        <v>547</v>
      </c>
      <c r="B24" s="412"/>
      <c r="C24" s="412"/>
      <c r="D24" s="412"/>
      <c r="E24" s="412"/>
      <c r="F24" s="412"/>
      <c r="G24" s="412"/>
      <c r="H24" s="1095"/>
      <c r="I24" s="1096"/>
    </row>
    <row r="25" spans="1:9" ht="15">
      <c r="A25" s="411" t="s">
        <v>787</v>
      </c>
      <c r="B25" s="412"/>
      <c r="C25" s="412"/>
      <c r="D25" s="412"/>
      <c r="E25" s="412"/>
      <c r="F25" s="412"/>
      <c r="G25" s="421"/>
      <c r="H25" s="1085">
        <v>569</v>
      </c>
      <c r="I25" s="1086">
        <v>592</v>
      </c>
    </row>
    <row r="26" spans="1:9" ht="12" customHeight="1">
      <c r="A26" s="411" t="s">
        <v>1335</v>
      </c>
      <c r="B26" s="412"/>
      <c r="C26" s="412"/>
      <c r="D26" s="412"/>
      <c r="E26" s="412"/>
      <c r="F26" s="412"/>
      <c r="G26" s="421"/>
      <c r="H26" s="1344" t="s">
        <v>1407</v>
      </c>
      <c r="I26" s="1086">
        <v>67</v>
      </c>
    </row>
    <row r="27" spans="1:9" ht="15" customHeight="1">
      <c r="A27" s="2773" t="s">
        <v>1483</v>
      </c>
      <c r="B27" s="2773"/>
      <c r="C27" s="2773"/>
      <c r="D27" s="2773"/>
      <c r="E27" s="2773"/>
      <c r="F27" s="2773"/>
      <c r="G27" s="421"/>
      <c r="H27" s="1344"/>
      <c r="I27" s="1086"/>
    </row>
    <row r="28" spans="1:9" ht="15">
      <c r="A28" s="1093" t="s">
        <v>1482</v>
      </c>
      <c r="B28" s="412"/>
      <c r="C28" s="412"/>
      <c r="D28" s="412"/>
      <c r="E28" s="412"/>
      <c r="F28" s="412"/>
      <c r="G28" s="421"/>
      <c r="H28" s="1097" t="s">
        <v>1407</v>
      </c>
      <c r="I28" s="1124">
        <v>-312</v>
      </c>
    </row>
    <row r="29" spans="1:9" ht="15">
      <c r="A29" s="1093" t="s">
        <v>1481</v>
      </c>
      <c r="B29" s="412"/>
      <c r="C29" s="412"/>
      <c r="D29" s="412"/>
      <c r="E29" s="412"/>
      <c r="F29" s="412"/>
      <c r="G29" s="421"/>
      <c r="H29" s="1345" t="s">
        <v>1407</v>
      </c>
      <c r="I29" s="1125">
        <v>312</v>
      </c>
    </row>
    <row r="30" spans="1:9" ht="12" customHeight="1">
      <c r="A30" s="1094"/>
      <c r="B30" s="544"/>
      <c r="C30" s="544"/>
      <c r="D30" s="544"/>
      <c r="E30" s="544"/>
      <c r="F30" s="544"/>
      <c r="G30" s="421"/>
      <c r="H30" s="1346" t="s">
        <v>1407</v>
      </c>
      <c r="I30" s="1098">
        <f>SUM(I28:I29)</f>
        <v>0</v>
      </c>
    </row>
    <row r="31" spans="1:9" ht="18.75" customHeight="1">
      <c r="A31" s="411" t="s">
        <v>1000</v>
      </c>
      <c r="B31" s="412"/>
      <c r="C31" s="412"/>
      <c r="D31" s="412"/>
      <c r="E31" s="412"/>
      <c r="F31" s="412"/>
      <c r="G31" s="421"/>
      <c r="H31" s="1087">
        <v>195</v>
      </c>
      <c r="I31" s="1088">
        <v>-81</v>
      </c>
    </row>
    <row r="32" spans="1:9" ht="15">
      <c r="A32" s="1089"/>
      <c r="B32" s="452"/>
      <c r="C32" s="452"/>
      <c r="D32" s="452"/>
      <c r="E32" s="452"/>
      <c r="F32" s="452"/>
      <c r="G32" s="1090"/>
      <c r="H32" s="1099">
        <f>SUM(H25:H31)</f>
        <v>764</v>
      </c>
      <c r="I32" s="1092">
        <f>SUM(I25:I31)</f>
        <v>578</v>
      </c>
    </row>
    <row r="33" spans="1:9" ht="15">
      <c r="A33" s="1100" t="s">
        <v>790</v>
      </c>
      <c r="B33" s="452"/>
      <c r="C33" s="452"/>
      <c r="D33" s="452"/>
      <c r="E33" s="452"/>
      <c r="F33" s="452"/>
      <c r="G33" s="1090"/>
      <c r="H33" s="1091">
        <f>SUM(H32+H22+H13)</f>
        <v>1625</v>
      </c>
      <c r="I33" s="1092">
        <f>I32+I22+I13</f>
        <v>1319</v>
      </c>
    </row>
    <row r="34" spans="1:9" ht="14.25">
      <c r="A34" s="1007"/>
      <c r="B34" s="414"/>
      <c r="C34" s="414"/>
      <c r="D34" s="414"/>
      <c r="E34" s="414"/>
      <c r="F34" s="414"/>
      <c r="G34" s="414"/>
      <c r="H34" s="1101"/>
      <c r="I34" s="1101"/>
    </row>
    <row r="35" spans="1:9" ht="15">
      <c r="A35" s="1102" t="s">
        <v>1403</v>
      </c>
      <c r="B35" s="412"/>
      <c r="C35" s="412"/>
      <c r="D35" s="412"/>
      <c r="E35" s="412"/>
      <c r="F35" s="412"/>
      <c r="G35" s="412"/>
      <c r="H35" s="1103"/>
      <c r="I35" s="1103"/>
    </row>
    <row r="36" spans="1:9" ht="7.5" customHeight="1">
      <c r="A36" s="1104"/>
      <c r="B36" s="412"/>
      <c r="C36" s="412"/>
      <c r="D36" s="412"/>
      <c r="E36" s="412"/>
      <c r="F36" s="412"/>
      <c r="G36" s="412"/>
      <c r="H36" s="1103"/>
      <c r="I36" s="1103"/>
    </row>
    <row r="37" spans="1:9" ht="14.25" customHeight="1">
      <c r="A37" s="1105" t="s">
        <v>1092</v>
      </c>
      <c r="B37" s="1106" t="s">
        <v>1168</v>
      </c>
      <c r="C37" s="1107"/>
      <c r="D37" s="1107"/>
      <c r="E37" s="1107"/>
      <c r="F37" s="1107"/>
      <c r="G37" s="1107"/>
      <c r="H37" s="1108"/>
      <c r="I37" s="1108"/>
    </row>
    <row r="38" spans="1:9" ht="134.25" customHeight="1">
      <c r="A38" s="1105"/>
      <c r="B38" s="2772" t="s">
        <v>309</v>
      </c>
      <c r="C38" s="2756"/>
      <c r="D38" s="2756"/>
      <c r="E38" s="2756"/>
      <c r="F38" s="2756"/>
      <c r="G38" s="2756"/>
      <c r="H38" s="2756"/>
      <c r="I38" s="2756"/>
    </row>
    <row r="39" spans="1:9" ht="8.25" customHeight="1">
      <c r="A39" s="393"/>
      <c r="B39" s="535"/>
      <c r="C39" s="536"/>
      <c r="D39" s="536"/>
      <c r="E39" s="536"/>
      <c r="F39" s="536"/>
      <c r="G39" s="536"/>
      <c r="H39" s="536"/>
      <c r="I39" s="536"/>
    </row>
    <row r="40" spans="1:9" ht="18" customHeight="1">
      <c r="A40" s="1123" t="s">
        <v>1093</v>
      </c>
      <c r="B40" s="1109" t="s">
        <v>1408</v>
      </c>
      <c r="C40" s="1073"/>
      <c r="D40" s="1073"/>
      <c r="E40" s="1073"/>
      <c r="F40" s="1073"/>
      <c r="G40" s="1073"/>
      <c r="H40" s="1073"/>
      <c r="I40" s="1073"/>
    </row>
    <row r="41" spans="1:9" ht="16.5" customHeight="1">
      <c r="A41" s="1105"/>
      <c r="B41" s="1109" t="s">
        <v>869</v>
      </c>
      <c r="C41" s="1073"/>
      <c r="D41" s="1073"/>
      <c r="E41" s="1073"/>
      <c r="F41" s="1073"/>
      <c r="G41" s="1073"/>
      <c r="H41" s="1073"/>
      <c r="I41" s="1073"/>
    </row>
    <row r="42" spans="1:9" ht="16.5" customHeight="1">
      <c r="A42" s="1105"/>
      <c r="B42" s="1445" t="s">
        <v>996</v>
      </c>
      <c r="C42" s="1073"/>
      <c r="D42" s="1073"/>
      <c r="E42" s="1073"/>
      <c r="F42" s="1073"/>
      <c r="G42" s="1073"/>
      <c r="H42" s="1073"/>
      <c r="I42" s="1073"/>
    </row>
    <row r="43" spans="1:8" ht="16.5" customHeight="1">
      <c r="A43" s="1105"/>
      <c r="B43" s="1447"/>
      <c r="C43" s="1446">
        <v>2008</v>
      </c>
      <c r="D43" s="1848">
        <v>2007</v>
      </c>
      <c r="E43" s="1073"/>
      <c r="F43" s="1073"/>
      <c r="G43" s="1073"/>
      <c r="H43" s="1073"/>
    </row>
    <row r="44" spans="1:8" ht="12" customHeight="1">
      <c r="A44" s="1105"/>
      <c r="B44" s="1452"/>
      <c r="C44" s="1453" t="s">
        <v>1400</v>
      </c>
      <c r="D44" s="1849" t="s">
        <v>1400</v>
      </c>
      <c r="E44" s="1073"/>
      <c r="F44" s="1073"/>
      <c r="G44" s="1073"/>
      <c r="H44" s="1073"/>
    </row>
    <row r="45" spans="1:8" ht="16.5" customHeight="1">
      <c r="A45" s="1105"/>
      <c r="B45" s="1448" t="s">
        <v>1241</v>
      </c>
      <c r="C45" s="1850">
        <v>58</v>
      </c>
      <c r="D45" s="1449">
        <v>17</v>
      </c>
      <c r="E45" s="1073"/>
      <c r="F45" s="1073"/>
      <c r="G45" s="1073"/>
      <c r="H45" s="1073"/>
    </row>
    <row r="46" spans="1:8" ht="16.5" customHeight="1">
      <c r="A46" s="1105"/>
      <c r="B46" s="1448" t="s">
        <v>1242</v>
      </c>
      <c r="C46" s="1850">
        <v>26</v>
      </c>
      <c r="D46" s="1449">
        <v>51</v>
      </c>
      <c r="E46" s="1073"/>
      <c r="F46" s="1073"/>
      <c r="G46" s="1073"/>
      <c r="H46" s="1073"/>
    </row>
    <row r="47" spans="1:8" ht="16.5" customHeight="1">
      <c r="A47" s="1105"/>
      <c r="B47" s="1448" t="s">
        <v>1243</v>
      </c>
      <c r="C47" s="1850">
        <v>36</v>
      </c>
      <c r="D47" s="1449">
        <v>-51</v>
      </c>
      <c r="E47" s="1073"/>
      <c r="F47" s="1073"/>
      <c r="G47" s="1073"/>
      <c r="H47" s="1073"/>
    </row>
    <row r="48" spans="1:8" ht="16.5" customHeight="1">
      <c r="A48" s="1105"/>
      <c r="B48" s="1448" t="s">
        <v>1244</v>
      </c>
      <c r="C48" s="1850">
        <v>15</v>
      </c>
      <c r="D48" s="1449">
        <v>32</v>
      </c>
      <c r="E48" s="1073"/>
      <c r="F48" s="1073"/>
      <c r="G48" s="1073"/>
      <c r="H48" s="1073"/>
    </row>
    <row r="49" spans="1:8" ht="16.5" customHeight="1">
      <c r="A49" s="1105"/>
      <c r="B49" s="1448" t="s">
        <v>789</v>
      </c>
      <c r="C49" s="1850" t="s">
        <v>1407</v>
      </c>
      <c r="D49" s="1449">
        <v>5</v>
      </c>
      <c r="E49" s="1073"/>
      <c r="F49" s="1073"/>
      <c r="G49" s="1073"/>
      <c r="H49" s="1073"/>
    </row>
    <row r="50" spans="1:8" ht="16.5" customHeight="1">
      <c r="A50" s="1105"/>
      <c r="B50" s="1450"/>
      <c r="C50" s="1851">
        <v>135</v>
      </c>
      <c r="D50" s="1451">
        <v>54</v>
      </c>
      <c r="E50" s="1073"/>
      <c r="F50" s="1073"/>
      <c r="G50" s="1073"/>
      <c r="H50" s="1073"/>
    </row>
    <row r="51" spans="1:9" ht="21" customHeight="1">
      <c r="A51" s="1105"/>
      <c r="B51" s="1106" t="s">
        <v>1403</v>
      </c>
      <c r="C51" s="1073"/>
      <c r="D51" s="1073"/>
      <c r="E51" s="1073"/>
      <c r="F51" s="1073"/>
      <c r="G51" s="1073"/>
      <c r="H51" s="1073"/>
      <c r="I51" s="1073"/>
    </row>
    <row r="52" spans="1:9" ht="48" customHeight="1">
      <c r="A52" s="1105"/>
      <c r="B52" s="2774" t="s">
        <v>1245</v>
      </c>
      <c r="C52" s="2688"/>
      <c r="D52" s="2688"/>
      <c r="E52" s="2688"/>
      <c r="F52" s="2688"/>
      <c r="G52" s="2688"/>
      <c r="H52" s="2688"/>
      <c r="I52" s="2688"/>
    </row>
    <row r="53" spans="1:9" ht="32.25" customHeight="1">
      <c r="A53" s="1105"/>
      <c r="B53" s="2774" t="s">
        <v>1246</v>
      </c>
      <c r="C53" s="2688"/>
      <c r="D53" s="2688"/>
      <c r="E53" s="2688"/>
      <c r="F53" s="2688"/>
      <c r="G53" s="2688"/>
      <c r="H53" s="2688"/>
      <c r="I53" s="2688"/>
    </row>
    <row r="54" spans="1:9" ht="70.5" customHeight="1">
      <c r="A54" s="1105"/>
      <c r="B54" s="2774" t="s">
        <v>1247</v>
      </c>
      <c r="C54" s="2688"/>
      <c r="D54" s="2688"/>
      <c r="E54" s="2688"/>
      <c r="F54" s="2688"/>
      <c r="G54" s="2688"/>
      <c r="H54" s="2688"/>
      <c r="I54" s="2688"/>
    </row>
    <row r="55" spans="1:9" ht="33" customHeight="1">
      <c r="A55" s="1105"/>
      <c r="B55" s="2774" t="s">
        <v>1248</v>
      </c>
      <c r="C55" s="2688"/>
      <c r="D55" s="2688"/>
      <c r="E55" s="2688"/>
      <c r="F55" s="2688"/>
      <c r="G55" s="2688"/>
      <c r="H55" s="2688"/>
      <c r="I55" s="2688"/>
    </row>
    <row r="56" spans="1:9" ht="9" customHeight="1">
      <c r="A56" s="1105"/>
      <c r="B56" s="2751"/>
      <c r="C56" s="2761"/>
      <c r="D56" s="2761"/>
      <c r="E56" s="2761"/>
      <c r="F56" s="2761"/>
      <c r="G56" s="2761"/>
      <c r="H56" s="2761"/>
      <c r="I56" s="2761"/>
    </row>
    <row r="57" spans="1:9" ht="13.5" customHeight="1">
      <c r="A57" s="1105"/>
      <c r="B57" s="1106" t="s">
        <v>870</v>
      </c>
      <c r="C57" s="1107"/>
      <c r="D57" s="1107"/>
      <c r="E57" s="1107"/>
      <c r="F57" s="1107"/>
      <c r="G57" s="1107"/>
      <c r="H57" s="1108"/>
      <c r="I57" s="1108"/>
    </row>
    <row r="58" spans="1:10" ht="9" customHeight="1">
      <c r="A58" s="1105"/>
      <c r="B58" s="2751"/>
      <c r="C58" s="2751"/>
      <c r="D58" s="2751"/>
      <c r="E58" s="2751"/>
      <c r="F58" s="2751"/>
      <c r="G58" s="2751"/>
      <c r="H58" s="2751"/>
      <c r="I58" s="2751"/>
      <c r="J58" s="57"/>
    </row>
    <row r="59" spans="1:10" ht="63.75" customHeight="1">
      <c r="A59" s="1105"/>
      <c r="B59" s="2751" t="s">
        <v>686</v>
      </c>
      <c r="C59" s="2751"/>
      <c r="D59" s="2751"/>
      <c r="E59" s="2751"/>
      <c r="F59" s="2751"/>
      <c r="G59" s="2751"/>
      <c r="H59" s="2751"/>
      <c r="I59" s="2751"/>
      <c r="J59" s="57"/>
    </row>
    <row r="60" spans="1:10" ht="60" customHeight="1">
      <c r="A60" s="1105"/>
      <c r="B60" s="2751" t="s">
        <v>115</v>
      </c>
      <c r="C60" s="2751"/>
      <c r="D60" s="2751"/>
      <c r="E60" s="2751"/>
      <c r="F60" s="2751"/>
      <c r="G60" s="2751"/>
      <c r="H60" s="2751"/>
      <c r="I60" s="2751"/>
      <c r="J60" s="57"/>
    </row>
    <row r="61" spans="1:10" ht="63.75" customHeight="1">
      <c r="A61" s="1105"/>
      <c r="B61" s="2751" t="s">
        <v>1510</v>
      </c>
      <c r="C61" s="2751"/>
      <c r="D61" s="2751"/>
      <c r="E61" s="2751"/>
      <c r="F61" s="2751"/>
      <c r="G61" s="2751"/>
      <c r="H61" s="2751"/>
      <c r="I61" s="2751"/>
      <c r="J61" s="57"/>
    </row>
    <row r="62" spans="1:10" ht="30" customHeight="1">
      <c r="A62" s="546" t="s">
        <v>1686</v>
      </c>
      <c r="B62" s="914"/>
      <c r="C62" s="914"/>
      <c r="D62" s="914"/>
      <c r="E62" s="914"/>
      <c r="F62" s="914"/>
      <c r="G62" s="914"/>
      <c r="H62" s="2767" t="s">
        <v>1039</v>
      </c>
      <c r="I62" s="2768"/>
      <c r="J62" s="57"/>
    </row>
    <row r="63" spans="1:10" ht="9.75" customHeight="1">
      <c r="A63" s="1105"/>
      <c r="B63" s="914"/>
      <c r="C63" s="914"/>
      <c r="D63" s="914"/>
      <c r="E63" s="914"/>
      <c r="F63" s="914"/>
      <c r="G63" s="914"/>
      <c r="H63" s="1075"/>
      <c r="I63" s="754"/>
      <c r="J63" s="57"/>
    </row>
    <row r="64" spans="1:9" ht="18" customHeight="1">
      <c r="A64" s="1105" t="s">
        <v>867</v>
      </c>
      <c r="B64" s="1106" t="s">
        <v>831</v>
      </c>
      <c r="C64" s="357"/>
      <c r="D64" s="357"/>
      <c r="E64" s="357"/>
      <c r="F64" s="357"/>
      <c r="G64" s="357"/>
      <c r="H64" s="357"/>
      <c r="I64" s="357"/>
    </row>
    <row r="65" spans="1:9" ht="18" customHeight="1">
      <c r="A65" s="571"/>
      <c r="B65" s="2753" t="s">
        <v>1040</v>
      </c>
      <c r="C65" s="2753"/>
      <c r="D65" s="2753"/>
      <c r="E65" s="2753"/>
      <c r="F65" s="2753"/>
      <c r="G65" s="2753"/>
      <c r="H65" s="2753"/>
      <c r="I65" s="2753"/>
    </row>
    <row r="66" spans="1:9" ht="9" customHeight="1">
      <c r="A66" s="571"/>
      <c r="B66" s="1073"/>
      <c r="C66" s="1073"/>
      <c r="D66" s="1073"/>
      <c r="E66" s="1073"/>
      <c r="F66" s="1073"/>
      <c r="G66" s="1073"/>
      <c r="H66" s="1073"/>
      <c r="I66" s="1073"/>
    </row>
    <row r="67" spans="1:10" ht="33" customHeight="1">
      <c r="A67" s="571"/>
      <c r="B67" s="2766" t="s">
        <v>616</v>
      </c>
      <c r="C67" s="2685"/>
      <c r="D67" s="2685"/>
      <c r="E67" s="2685"/>
      <c r="F67" s="2685"/>
      <c r="G67" s="2685"/>
      <c r="H67" s="2685"/>
      <c r="I67" s="2685"/>
      <c r="J67" s="914"/>
    </row>
    <row r="68" spans="1:10" ht="18.75" customHeight="1">
      <c r="A68" s="571"/>
      <c r="B68" s="1126" t="s">
        <v>1041</v>
      </c>
      <c r="C68" s="57"/>
      <c r="D68" s="57"/>
      <c r="E68" s="57"/>
      <c r="F68" s="57"/>
      <c r="G68" s="57"/>
      <c r="H68" s="57"/>
      <c r="I68" s="57"/>
      <c r="J68" s="57"/>
    </row>
    <row r="69" spans="1:10" ht="19.5" customHeight="1">
      <c r="A69" s="571"/>
      <c r="B69" s="2751" t="s">
        <v>1511</v>
      </c>
      <c r="C69" s="2751"/>
      <c r="D69" s="2751"/>
      <c r="E69" s="2751"/>
      <c r="F69" s="2751"/>
      <c r="G69" s="2751"/>
      <c r="H69" s="2751"/>
      <c r="I69" s="2751"/>
      <c r="J69" s="914"/>
    </row>
    <row r="70" spans="1:9" ht="15">
      <c r="A70" s="571"/>
      <c r="C70" s="914"/>
      <c r="D70" s="914"/>
      <c r="E70" s="914"/>
      <c r="F70" s="914"/>
      <c r="G70" s="914"/>
      <c r="H70" s="914"/>
      <c r="I70" s="2032">
        <v>2008</v>
      </c>
    </row>
    <row r="71" spans="1:9" ht="15">
      <c r="A71" s="571"/>
      <c r="B71" s="1319"/>
      <c r="C71" s="1319"/>
      <c r="D71" s="1319"/>
      <c r="E71" s="1319"/>
      <c r="F71" s="1319"/>
      <c r="G71" s="1319"/>
      <c r="H71" s="1319"/>
      <c r="I71" s="2033" t="s">
        <v>1400</v>
      </c>
    </row>
    <row r="72" spans="1:9" ht="16.5" customHeight="1">
      <c r="A72" s="571"/>
      <c r="B72" s="2769" t="s">
        <v>1518</v>
      </c>
      <c r="C72" s="2770"/>
      <c r="D72" s="2770"/>
      <c r="E72" s="2770"/>
      <c r="F72" s="2770"/>
      <c r="G72" s="2770"/>
      <c r="H72" s="914"/>
      <c r="I72" s="2034">
        <v>31</v>
      </c>
    </row>
    <row r="73" spans="1:9" ht="15.75" customHeight="1">
      <c r="A73" s="571"/>
      <c r="B73" s="2761" t="s">
        <v>1517</v>
      </c>
      <c r="C73" s="2688"/>
      <c r="D73" s="2688"/>
      <c r="E73" s="2688"/>
      <c r="F73" s="2688"/>
      <c r="G73" s="2688"/>
      <c r="H73" s="914"/>
      <c r="I73" s="2034">
        <v>29</v>
      </c>
    </row>
    <row r="74" spans="1:9" ht="12.75" customHeight="1">
      <c r="A74" s="571"/>
      <c r="B74" s="2788" t="s">
        <v>687</v>
      </c>
      <c r="C74" s="2788"/>
      <c r="D74" s="2788"/>
      <c r="E74" s="2788"/>
      <c r="F74" s="99"/>
      <c r="G74" s="99"/>
      <c r="H74" s="914"/>
      <c r="I74" s="2034"/>
    </row>
    <row r="75" spans="1:9" ht="17.25">
      <c r="A75" s="571"/>
      <c r="B75" s="1444" t="s">
        <v>1516</v>
      </c>
      <c r="C75" s="99"/>
      <c r="D75" s="99"/>
      <c r="E75" s="99"/>
      <c r="F75" s="99"/>
      <c r="G75" s="99"/>
      <c r="H75" s="914"/>
      <c r="I75" s="2035">
        <v>-10</v>
      </c>
    </row>
    <row r="76" spans="1:9" ht="17.25">
      <c r="A76" s="571"/>
      <c r="B76" s="1444" t="s">
        <v>1515</v>
      </c>
      <c r="C76" s="99"/>
      <c r="D76" s="99"/>
      <c r="E76" s="99"/>
      <c r="F76" s="99"/>
      <c r="G76" s="99"/>
      <c r="H76" s="914"/>
      <c r="I76" s="2036">
        <v>-68</v>
      </c>
    </row>
    <row r="77" spans="1:9" ht="17.25">
      <c r="A77" s="571"/>
      <c r="B77" s="1444" t="s">
        <v>1514</v>
      </c>
      <c r="C77" s="99"/>
      <c r="D77" s="99"/>
      <c r="E77" s="99"/>
      <c r="F77" s="99"/>
      <c r="G77" s="99"/>
      <c r="H77" s="914"/>
      <c r="I77" s="2036">
        <v>17</v>
      </c>
    </row>
    <row r="78" spans="1:9" ht="17.25">
      <c r="A78" s="571"/>
      <c r="B78" s="1444" t="s">
        <v>1513</v>
      </c>
      <c r="C78" s="99"/>
      <c r="D78" s="99"/>
      <c r="E78" s="99"/>
      <c r="F78" s="99"/>
      <c r="G78" s="99"/>
      <c r="H78" s="914"/>
      <c r="I78" s="2037">
        <v>0</v>
      </c>
    </row>
    <row r="79" spans="1:9" ht="15.75" customHeight="1">
      <c r="A79" s="571"/>
      <c r="B79" s="2788" t="s">
        <v>1512</v>
      </c>
      <c r="C79" s="2788"/>
      <c r="D79" s="2788"/>
      <c r="E79" s="2788"/>
      <c r="F79" s="99"/>
      <c r="G79" s="99"/>
      <c r="H79" s="914"/>
      <c r="I79" s="2034">
        <f>SUM(I75:I78)</f>
        <v>-61</v>
      </c>
    </row>
    <row r="80" spans="1:9" ht="12.75" customHeight="1">
      <c r="A80" s="571"/>
      <c r="B80" s="1432"/>
      <c r="C80" s="1432"/>
      <c r="D80" s="1432"/>
      <c r="E80" s="1432"/>
      <c r="F80" s="99"/>
      <c r="G80" s="99"/>
      <c r="H80" s="914"/>
      <c r="I80" s="2034"/>
    </row>
    <row r="81" spans="1:9" ht="15">
      <c r="A81" s="571"/>
      <c r="B81" s="357" t="s">
        <v>789</v>
      </c>
      <c r="C81" s="99"/>
      <c r="D81" s="99"/>
      <c r="E81" s="99"/>
      <c r="F81" s="99"/>
      <c r="G81" s="99"/>
      <c r="H81" s="914"/>
      <c r="I81" s="2034">
        <v>-16</v>
      </c>
    </row>
    <row r="82" spans="1:9" ht="15">
      <c r="A82" s="571"/>
      <c r="B82" s="1330"/>
      <c r="C82" s="1330"/>
      <c r="D82" s="1330"/>
      <c r="E82" s="1330"/>
      <c r="F82" s="1330"/>
      <c r="G82" s="1330"/>
      <c r="H82" s="1330"/>
      <c r="I82" s="2038">
        <f>SUM(I72+I73+I79+I81)</f>
        <v>-17</v>
      </c>
    </row>
    <row r="83" spans="1:10" ht="19.5" customHeight="1">
      <c r="A83" s="571"/>
      <c r="B83" s="2764" t="s">
        <v>1519</v>
      </c>
      <c r="C83" s="2765"/>
      <c r="D83" s="2765"/>
      <c r="E83" s="2765"/>
      <c r="F83" s="2765"/>
      <c r="G83" s="2765"/>
      <c r="H83" s="2765"/>
      <c r="I83" s="2765"/>
      <c r="J83" s="914"/>
    </row>
    <row r="84" spans="1:10" ht="33" customHeight="1">
      <c r="A84" s="571"/>
      <c r="B84" s="2764" t="s">
        <v>1520</v>
      </c>
      <c r="C84" s="2765"/>
      <c r="D84" s="2765"/>
      <c r="E84" s="2765"/>
      <c r="F84" s="2765"/>
      <c r="G84" s="2765"/>
      <c r="H84" s="2765"/>
      <c r="I84" s="2765"/>
      <c r="J84" s="914"/>
    </row>
    <row r="85" spans="1:10" ht="50.25" customHeight="1">
      <c r="A85" s="571"/>
      <c r="B85" s="2764" t="s">
        <v>1535</v>
      </c>
      <c r="C85" s="2765"/>
      <c r="D85" s="2765"/>
      <c r="E85" s="2765"/>
      <c r="F85" s="2765"/>
      <c r="G85" s="2765"/>
      <c r="H85" s="2765"/>
      <c r="I85" s="2765"/>
      <c r="J85" s="914"/>
    </row>
    <row r="86" spans="1:10" ht="44.25" customHeight="1">
      <c r="A86" s="571"/>
      <c r="B86" s="2763" t="s">
        <v>1521</v>
      </c>
      <c r="C86" s="2751"/>
      <c r="D86" s="2751"/>
      <c r="E86" s="2751"/>
      <c r="F86" s="2751"/>
      <c r="G86" s="2751"/>
      <c r="H86" s="2751"/>
      <c r="I86" s="2751"/>
      <c r="J86" s="914"/>
    </row>
    <row r="87" spans="1:10" ht="60" customHeight="1">
      <c r="A87" s="571"/>
      <c r="B87" s="2763" t="s">
        <v>1522</v>
      </c>
      <c r="C87" s="2751"/>
      <c r="D87" s="2751"/>
      <c r="E87" s="2751"/>
      <c r="F87" s="2751"/>
      <c r="G87" s="2751"/>
      <c r="H87" s="2751"/>
      <c r="I87" s="2751"/>
      <c r="J87" s="914"/>
    </row>
    <row r="88" spans="1:10" ht="33" customHeight="1">
      <c r="A88" s="571"/>
      <c r="B88" s="2763" t="s">
        <v>1536</v>
      </c>
      <c r="C88" s="2751"/>
      <c r="D88" s="2751"/>
      <c r="E88" s="2751"/>
      <c r="F88" s="2751"/>
      <c r="G88" s="2751"/>
      <c r="H88" s="2751"/>
      <c r="I88" s="2751"/>
      <c r="J88" s="914"/>
    </row>
    <row r="89" spans="1:10" ht="48" customHeight="1">
      <c r="A89" s="571"/>
      <c r="B89" s="2763" t="s">
        <v>1534</v>
      </c>
      <c r="C89" s="2751"/>
      <c r="D89" s="2751"/>
      <c r="E89" s="2751"/>
      <c r="F89" s="2751"/>
      <c r="G89" s="2751"/>
      <c r="H89" s="2751"/>
      <c r="I89" s="2751"/>
      <c r="J89" s="914"/>
    </row>
    <row r="90" spans="1:9" ht="26.25" customHeight="1">
      <c r="A90" s="1105" t="s">
        <v>868</v>
      </c>
      <c r="B90" s="1106" t="s">
        <v>1342</v>
      </c>
      <c r="C90" s="1073"/>
      <c r="D90" s="1073"/>
      <c r="E90" s="1073"/>
      <c r="F90" s="1073"/>
      <c r="G90" s="1073"/>
      <c r="H90" s="544"/>
      <c r="I90" s="544"/>
    </row>
    <row r="91" spans="1:9" ht="18" customHeight="1">
      <c r="A91" s="571"/>
      <c r="B91" s="2782" t="s">
        <v>61</v>
      </c>
      <c r="C91" s="2761"/>
      <c r="D91" s="2761"/>
      <c r="E91" s="2761"/>
      <c r="F91" s="2761"/>
      <c r="G91" s="2761"/>
      <c r="H91" s="1110"/>
      <c r="I91" s="1111"/>
    </row>
    <row r="92" spans="1:10" ht="32.25" customHeight="1">
      <c r="A92" s="571"/>
      <c r="B92" s="2787" t="s">
        <v>1466</v>
      </c>
      <c r="C92" s="2688"/>
      <c r="D92" s="2688"/>
      <c r="E92" s="2688"/>
      <c r="F92" s="2688"/>
      <c r="G92" s="2688"/>
      <c r="H92" s="2688"/>
      <c r="I92" s="2688"/>
      <c r="J92" s="357"/>
    </row>
    <row r="93" spans="1:70" s="548" customFormat="1" ht="6.75" customHeight="1">
      <c r="A93" s="1094"/>
      <c r="B93" s="1106"/>
      <c r="C93" s="1073"/>
      <c r="D93" s="1073"/>
      <c r="E93" s="1073"/>
      <c r="F93" s="1073"/>
      <c r="G93" s="1073"/>
      <c r="H93" s="1073"/>
      <c r="I93" s="1073"/>
      <c r="J93" s="532"/>
      <c r="K93" s="532"/>
      <c r="L93" s="532"/>
      <c r="M93" s="532"/>
      <c r="N93" s="532"/>
      <c r="O93" s="532"/>
      <c r="P93" s="532"/>
      <c r="Q93" s="532"/>
      <c r="R93" s="532"/>
      <c r="S93" s="532"/>
      <c r="T93" s="532"/>
      <c r="U93" s="532"/>
      <c r="V93" s="532"/>
      <c r="W93" s="532"/>
      <c r="X93" s="532"/>
      <c r="Y93" s="532"/>
      <c r="Z93" s="532"/>
      <c r="AA93" s="532"/>
      <c r="AB93" s="532"/>
      <c r="AC93" s="532"/>
      <c r="AD93" s="532"/>
      <c r="AE93" s="532"/>
      <c r="AF93" s="532"/>
      <c r="AG93" s="532"/>
      <c r="AH93" s="532"/>
      <c r="AI93" s="532"/>
      <c r="AJ93" s="532"/>
      <c r="AK93" s="532"/>
      <c r="AL93" s="532"/>
      <c r="AM93" s="532"/>
      <c r="AN93" s="532"/>
      <c r="AO93" s="532"/>
      <c r="AP93" s="532"/>
      <c r="AQ93" s="532"/>
      <c r="AR93" s="532"/>
      <c r="AS93" s="532"/>
      <c r="AT93" s="532"/>
      <c r="AU93" s="532"/>
      <c r="AV93" s="532"/>
      <c r="AW93" s="532"/>
      <c r="AX93" s="532"/>
      <c r="AY93" s="532"/>
      <c r="AZ93" s="532"/>
      <c r="BA93" s="532"/>
      <c r="BB93" s="532"/>
      <c r="BC93" s="532"/>
      <c r="BD93" s="532"/>
      <c r="BE93" s="532"/>
      <c r="BF93" s="532"/>
      <c r="BG93" s="532"/>
      <c r="BH93" s="532"/>
      <c r="BI93" s="532"/>
      <c r="BJ93" s="532"/>
      <c r="BK93" s="532"/>
      <c r="BL93" s="532"/>
      <c r="BM93" s="532"/>
      <c r="BN93" s="532"/>
      <c r="BO93" s="532"/>
      <c r="BP93" s="532"/>
      <c r="BQ93" s="532"/>
      <c r="BR93" s="532"/>
    </row>
    <row r="94" spans="1:9" ht="19.5" customHeight="1">
      <c r="A94" s="1094"/>
      <c r="B94" s="2782" t="s">
        <v>1665</v>
      </c>
      <c r="C94" s="2761"/>
      <c r="D94" s="2761"/>
      <c r="E94" s="2761"/>
      <c r="F94" s="2761"/>
      <c r="G94" s="2761"/>
      <c r="H94" s="1110"/>
      <c r="I94" s="1111"/>
    </row>
    <row r="95" spans="1:9" ht="52.5" customHeight="1">
      <c r="A95" s="1094"/>
      <c r="B95" s="2785" t="s">
        <v>995</v>
      </c>
      <c r="C95" s="2786"/>
      <c r="D95" s="2786"/>
      <c r="E95" s="2786"/>
      <c r="F95" s="2786"/>
      <c r="G95" s="2786"/>
      <c r="H95" s="2786"/>
      <c r="I95" s="2786"/>
    </row>
    <row r="96" spans="1:9" ht="18" customHeight="1">
      <c r="A96" s="1094"/>
      <c r="B96" s="2783" t="s">
        <v>1467</v>
      </c>
      <c r="C96" s="2784"/>
      <c r="D96" s="2784"/>
      <c r="E96" s="2784"/>
      <c r="F96" s="2784"/>
      <c r="G96" s="2784"/>
      <c r="H96" s="2784"/>
      <c r="I96" s="2784"/>
    </row>
    <row r="97" spans="1:15" ht="13.5" customHeight="1">
      <c r="A97" s="1094"/>
      <c r="B97" s="1112"/>
      <c r="C97" s="1112"/>
      <c r="D97" s="1112"/>
      <c r="E97" s="1112"/>
      <c r="F97" s="1112"/>
      <c r="G97" s="1112"/>
      <c r="H97" s="1112"/>
      <c r="I97" s="2039" t="s">
        <v>1400</v>
      </c>
      <c r="J97" s="40"/>
      <c r="K97" s="40"/>
      <c r="L97" s="40"/>
      <c r="M97" s="40"/>
      <c r="N97" s="549"/>
      <c r="O97" s="550"/>
    </row>
    <row r="98" spans="1:15" ht="12.75" customHeight="1">
      <c r="A98" s="1094"/>
      <c r="B98" s="1113" t="s">
        <v>1042</v>
      </c>
      <c r="C98" s="1113"/>
      <c r="D98" s="1113"/>
      <c r="E98" s="1113"/>
      <c r="F98" s="1113"/>
      <c r="G98" s="1113"/>
      <c r="H98" s="1113"/>
      <c r="I98" s="1011">
        <v>-312</v>
      </c>
      <c r="J98" s="40"/>
      <c r="K98" s="40"/>
      <c r="L98" s="40"/>
      <c r="M98" s="40"/>
      <c r="N98" s="549"/>
      <c r="O98" s="550"/>
    </row>
    <row r="99" spans="1:15" ht="12.75" customHeight="1">
      <c r="A99" s="1094"/>
      <c r="B99" s="1114" t="s">
        <v>618</v>
      </c>
      <c r="C99" s="1114"/>
      <c r="D99" s="1114"/>
      <c r="E99" s="1114"/>
      <c r="F99" s="1114"/>
      <c r="G99" s="1114"/>
      <c r="H99" s="1114"/>
      <c r="I99" s="1010"/>
      <c r="J99" s="40"/>
      <c r="K99" s="40"/>
      <c r="L99" s="40"/>
      <c r="M99" s="40"/>
      <c r="N99" s="549"/>
      <c r="O99" s="550"/>
    </row>
    <row r="100" spans="1:15" ht="12.75" customHeight="1">
      <c r="A100" s="1094"/>
      <c r="B100" s="1115" t="s">
        <v>1043</v>
      </c>
      <c r="C100" s="1114"/>
      <c r="D100" s="1114"/>
      <c r="E100" s="1114"/>
      <c r="F100" s="1114"/>
      <c r="G100" s="1114"/>
      <c r="H100" s="1114"/>
      <c r="I100" s="1116">
        <v>144</v>
      </c>
      <c r="J100" s="40"/>
      <c r="K100" s="40"/>
      <c r="L100" s="40"/>
      <c r="M100" s="40"/>
      <c r="N100" s="549"/>
      <c r="O100" s="550"/>
    </row>
    <row r="101" spans="1:15" ht="12.75" customHeight="1">
      <c r="A101" s="1094"/>
      <c r="B101" s="1117" t="s">
        <v>1044</v>
      </c>
      <c r="C101" s="1114"/>
      <c r="D101" s="1114"/>
      <c r="E101" s="1114"/>
      <c r="F101" s="1114"/>
      <c r="G101" s="1114"/>
      <c r="H101" s="1114"/>
      <c r="I101" s="1118">
        <v>82</v>
      </c>
      <c r="J101" s="40"/>
      <c r="K101" s="40"/>
      <c r="L101" s="40"/>
      <c r="M101" s="40"/>
      <c r="N101" s="549"/>
      <c r="O101" s="550"/>
    </row>
    <row r="102" spans="1:15" ht="12.75" customHeight="1">
      <c r="A102" s="1094"/>
      <c r="B102" s="1115" t="s">
        <v>1045</v>
      </c>
      <c r="C102" s="1114"/>
      <c r="D102" s="1114"/>
      <c r="E102" s="1114"/>
      <c r="F102" s="1114"/>
      <c r="G102" s="1114"/>
      <c r="H102" s="1114"/>
      <c r="I102" s="1118">
        <v>29</v>
      </c>
      <c r="J102" s="40"/>
      <c r="K102" s="40"/>
      <c r="L102" s="40"/>
      <c r="M102" s="40"/>
      <c r="N102" s="549"/>
      <c r="O102" s="550"/>
    </row>
    <row r="103" spans="1:15" ht="12.75" customHeight="1">
      <c r="A103" s="1094"/>
      <c r="B103" s="1115" t="s">
        <v>1046</v>
      </c>
      <c r="C103" s="1114"/>
      <c r="D103" s="1114"/>
      <c r="E103" s="1114"/>
      <c r="F103" s="1114"/>
      <c r="G103" s="1114"/>
      <c r="H103" s="1114"/>
      <c r="I103" s="1119">
        <v>57</v>
      </c>
      <c r="J103" s="40"/>
      <c r="K103" s="40"/>
      <c r="L103" s="40"/>
      <c r="M103" s="40"/>
      <c r="N103" s="549"/>
      <c r="O103" s="550"/>
    </row>
    <row r="104" spans="1:15" ht="12.75" customHeight="1">
      <c r="A104" s="1094"/>
      <c r="B104" s="1114"/>
      <c r="C104" s="1114"/>
      <c r="D104" s="1114"/>
      <c r="E104" s="1114"/>
      <c r="F104" s="1114"/>
      <c r="G104" s="1114"/>
      <c r="H104" s="1114"/>
      <c r="I104" s="1010">
        <v>312</v>
      </c>
      <c r="J104" s="40"/>
      <c r="K104" s="40"/>
      <c r="L104" s="40"/>
      <c r="M104" s="40"/>
      <c r="N104" s="549"/>
      <c r="O104" s="550"/>
    </row>
    <row r="105" spans="1:15" ht="12.75" customHeight="1">
      <c r="A105" s="1094"/>
      <c r="B105" s="1120"/>
      <c r="C105" s="1120"/>
      <c r="D105" s="1120"/>
      <c r="E105" s="1120"/>
      <c r="F105" s="1120"/>
      <c r="G105" s="1120"/>
      <c r="H105" s="1120"/>
      <c r="I105" s="1121">
        <f>I104+I98</f>
        <v>0</v>
      </c>
      <c r="J105" s="40"/>
      <c r="K105" s="40"/>
      <c r="L105" s="40"/>
      <c r="M105" s="40"/>
      <c r="N105" s="549"/>
      <c r="O105" s="550"/>
    </row>
    <row r="106" spans="1:9" ht="19.5" customHeight="1">
      <c r="A106" s="1094"/>
      <c r="B106" s="2775" t="s">
        <v>1594</v>
      </c>
      <c r="C106" s="2776"/>
      <c r="D106" s="2776"/>
      <c r="E106" s="2776"/>
      <c r="F106" s="2776"/>
      <c r="G106" s="2776"/>
      <c r="H106" s="2776"/>
      <c r="I106" s="2776"/>
    </row>
    <row r="107" spans="1:10" ht="102" customHeight="1">
      <c r="A107" s="1094"/>
      <c r="B107" s="2780" t="s">
        <v>1537</v>
      </c>
      <c r="C107" s="2780"/>
      <c r="D107" s="2780"/>
      <c r="E107" s="2780"/>
      <c r="F107" s="2780"/>
      <c r="G107" s="2780"/>
      <c r="H107" s="2780"/>
      <c r="I107" s="2780"/>
      <c r="J107" s="1074"/>
    </row>
    <row r="108" spans="1:10" ht="56.25" customHeight="1">
      <c r="A108" s="1094"/>
      <c r="B108" s="2780" t="s">
        <v>604</v>
      </c>
      <c r="C108" s="2780"/>
      <c r="D108" s="2780"/>
      <c r="E108" s="2780"/>
      <c r="F108" s="2780"/>
      <c r="G108" s="2780"/>
      <c r="H108" s="2780"/>
      <c r="I108" s="2780"/>
      <c r="J108" s="1074"/>
    </row>
    <row r="109" spans="1:10" ht="46.5" customHeight="1">
      <c r="A109" s="1094"/>
      <c r="B109" s="2781" t="s">
        <v>1717</v>
      </c>
      <c r="C109" s="2781"/>
      <c r="D109" s="2781"/>
      <c r="E109" s="2781"/>
      <c r="F109" s="2781"/>
      <c r="G109" s="2781"/>
      <c r="H109" s="2781"/>
      <c r="I109" s="2781"/>
      <c r="J109" s="1074"/>
    </row>
    <row r="110" spans="1:10" ht="48" customHeight="1">
      <c r="A110" s="1094"/>
      <c r="B110" s="2778" t="s">
        <v>299</v>
      </c>
      <c r="C110" s="2779"/>
      <c r="D110" s="2779"/>
      <c r="E110" s="2779"/>
      <c r="F110" s="2779"/>
      <c r="G110" s="2779"/>
      <c r="H110" s="2779"/>
      <c r="I110" s="2779"/>
      <c r="J110" s="61"/>
    </row>
    <row r="111" spans="1:10" ht="36" customHeight="1">
      <c r="A111" s="1094"/>
      <c r="B111" s="2778" t="s">
        <v>1468</v>
      </c>
      <c r="C111" s="2779"/>
      <c r="D111" s="2779"/>
      <c r="E111" s="2779"/>
      <c r="F111" s="2779"/>
      <c r="G111" s="2779"/>
      <c r="H111" s="2779"/>
      <c r="I111" s="2779"/>
      <c r="J111" s="61"/>
    </row>
    <row r="112" spans="1:10" ht="36" customHeight="1">
      <c r="A112" s="1094"/>
      <c r="B112" s="2778" t="s">
        <v>1718</v>
      </c>
      <c r="C112" s="2779"/>
      <c r="D112" s="2779"/>
      <c r="E112" s="2779"/>
      <c r="F112" s="2779"/>
      <c r="G112" s="2779"/>
      <c r="H112" s="2779"/>
      <c r="I112" s="2779"/>
      <c r="J112" s="61"/>
    </row>
    <row r="113" spans="1:9" s="532" customFormat="1" ht="15" customHeight="1">
      <c r="A113" s="1094"/>
      <c r="B113" s="335"/>
      <c r="C113" s="1094"/>
      <c r="D113" s="1094"/>
      <c r="E113" s="1094"/>
      <c r="F113" s="1094"/>
      <c r="G113" s="1094"/>
      <c r="H113" s="1094"/>
      <c r="I113" s="1094"/>
    </row>
    <row r="114" spans="1:9" s="532" customFormat="1" ht="18" customHeight="1">
      <c r="A114" s="1094"/>
      <c r="B114" s="2777"/>
      <c r="C114" s="2777"/>
      <c r="D114" s="2777"/>
      <c r="E114" s="2777"/>
      <c r="F114" s="2777"/>
      <c r="G114" s="2777"/>
      <c r="H114" s="2777"/>
      <c r="I114" s="2777"/>
    </row>
    <row r="115" spans="1:9" s="532" customFormat="1" ht="48" customHeight="1">
      <c r="A115" s="1094"/>
      <c r="B115" s="2761"/>
      <c r="C115" s="2761"/>
      <c r="D115" s="2761"/>
      <c r="E115" s="2761"/>
      <c r="F115" s="2761"/>
      <c r="G115" s="2761"/>
      <c r="H115" s="2761"/>
      <c r="I115" s="2739"/>
    </row>
    <row r="116" spans="1:9" s="532" customFormat="1" ht="30" customHeight="1">
      <c r="A116" s="1094"/>
      <c r="B116" s="2761"/>
      <c r="C116" s="2761"/>
      <c r="D116" s="2761"/>
      <c r="E116" s="2761"/>
      <c r="F116" s="2761"/>
      <c r="G116" s="2761"/>
      <c r="H116" s="2761"/>
      <c r="I116" s="2739"/>
    </row>
    <row r="117" spans="1:9" s="532" customFormat="1" ht="21.75" customHeight="1">
      <c r="A117" s="1094"/>
      <c r="B117" s="2761"/>
      <c r="C117" s="2761"/>
      <c r="D117" s="2761"/>
      <c r="E117" s="2761"/>
      <c r="F117" s="2761"/>
      <c r="G117" s="2761"/>
      <c r="H117" s="2761"/>
      <c r="I117" s="1122"/>
    </row>
    <row r="118" spans="1:9" s="532" customFormat="1" ht="21.75" customHeight="1">
      <c r="A118" s="1094"/>
      <c r="B118" s="2762"/>
      <c r="C118" s="2762"/>
      <c r="D118" s="2762"/>
      <c r="E118" s="2762"/>
      <c r="F118" s="2762"/>
      <c r="G118" s="2762"/>
      <c r="H118" s="2762"/>
      <c r="I118" s="2762"/>
    </row>
    <row r="119" spans="1:9" ht="14.25">
      <c r="A119" s="1094"/>
      <c r="B119" s="1073"/>
      <c r="C119" s="1073"/>
      <c r="D119" s="1073"/>
      <c r="E119" s="1073"/>
      <c r="F119" s="1073"/>
      <c r="G119" s="1073"/>
      <c r="H119" s="1073"/>
      <c r="I119" s="544"/>
    </row>
    <row r="120" spans="1:9" ht="15">
      <c r="A120" s="1094"/>
      <c r="B120" s="1012"/>
      <c r="C120" s="1073"/>
      <c r="D120" s="1073"/>
      <c r="E120" s="1073"/>
      <c r="F120" s="1073"/>
      <c r="G120" s="1073"/>
      <c r="H120" s="1073"/>
      <c r="I120" s="544"/>
    </row>
    <row r="121" spans="1:9" ht="45.75" customHeight="1">
      <c r="A121" s="1094"/>
      <c r="B121" s="2761"/>
      <c r="C121" s="2739"/>
      <c r="D121" s="2739"/>
      <c r="E121" s="2739"/>
      <c r="F121" s="2739"/>
      <c r="G121" s="2739"/>
      <c r="H121" s="2739"/>
      <c r="I121" s="2739"/>
    </row>
    <row r="122" spans="1:9" ht="60.75" customHeight="1">
      <c r="A122" s="1094"/>
      <c r="B122" s="2761"/>
      <c r="C122" s="2739"/>
      <c r="D122" s="2739"/>
      <c r="E122" s="2739"/>
      <c r="F122" s="2739"/>
      <c r="G122" s="2739"/>
      <c r="H122" s="2739"/>
      <c r="I122" s="2739"/>
    </row>
    <row r="123" spans="1:9" ht="14.25">
      <c r="A123" s="1094"/>
      <c r="B123" s="544"/>
      <c r="C123" s="544"/>
      <c r="D123" s="544"/>
      <c r="E123" s="544"/>
      <c r="F123" s="544"/>
      <c r="G123" s="544"/>
      <c r="H123" s="544"/>
      <c r="I123" s="544"/>
    </row>
    <row r="124" spans="1:9" ht="14.25">
      <c r="A124" s="1094"/>
      <c r="B124" s="544"/>
      <c r="C124" s="544"/>
      <c r="D124" s="544"/>
      <c r="E124" s="544"/>
      <c r="F124" s="544"/>
      <c r="G124" s="544"/>
      <c r="H124" s="544"/>
      <c r="I124" s="544"/>
    </row>
  </sheetData>
  <sheetProtection/>
  <mergeCells count="46">
    <mergeCell ref="B61:I61"/>
    <mergeCell ref="B74:E74"/>
    <mergeCell ref="B79:E79"/>
    <mergeCell ref="B65:I65"/>
    <mergeCell ref="B94:G94"/>
    <mergeCell ref="B96:I96"/>
    <mergeCell ref="B95:I95"/>
    <mergeCell ref="B87:I87"/>
    <mergeCell ref="B89:I89"/>
    <mergeCell ref="B92:I92"/>
    <mergeCell ref="B91:G91"/>
    <mergeCell ref="B88:I88"/>
    <mergeCell ref="B106:I106"/>
    <mergeCell ref="B114:I114"/>
    <mergeCell ref="B111:I111"/>
    <mergeCell ref="B107:I107"/>
    <mergeCell ref="B109:I109"/>
    <mergeCell ref="B110:I110"/>
    <mergeCell ref="B112:I112"/>
    <mergeCell ref="B108:I108"/>
    <mergeCell ref="H1:I1"/>
    <mergeCell ref="B38:I38"/>
    <mergeCell ref="A27:F27"/>
    <mergeCell ref="B59:I59"/>
    <mergeCell ref="B56:I56"/>
    <mergeCell ref="B58:I58"/>
    <mergeCell ref="B52:I52"/>
    <mergeCell ref="B55:I55"/>
    <mergeCell ref="B54:I54"/>
    <mergeCell ref="B53:I53"/>
    <mergeCell ref="B86:I86"/>
    <mergeCell ref="B84:I84"/>
    <mergeCell ref="B83:I83"/>
    <mergeCell ref="B60:I60"/>
    <mergeCell ref="B67:I67"/>
    <mergeCell ref="B85:I85"/>
    <mergeCell ref="B69:I69"/>
    <mergeCell ref="H62:I62"/>
    <mergeCell ref="B72:G72"/>
    <mergeCell ref="B73:G73"/>
    <mergeCell ref="B122:I122"/>
    <mergeCell ref="B115:I115"/>
    <mergeCell ref="B116:I116"/>
    <mergeCell ref="B121:I121"/>
    <mergeCell ref="B118:I118"/>
    <mergeCell ref="B117:H117"/>
  </mergeCells>
  <printOptions/>
  <pageMargins left="0.5905511811023623" right="0.5905511811023623" top="0.5905511811023623" bottom="0.5905511811023623" header="0.5905511811023623" footer="0.5905511811023623"/>
  <pageSetup fitToHeight="2" horizontalDpi="600" verticalDpi="600" orientation="portrait" paperSize="9" scale="59" r:id="rId1"/>
  <headerFooter alignWithMargins="0">
    <oddFooter>&amp;R&amp;P</oddFooter>
  </headerFooter>
  <rowBreaks count="1" manualBreakCount="1">
    <brk id="61" max="8" man="1"/>
  </rowBreaks>
</worksheet>
</file>

<file path=xl/worksheets/sheet8.xml><?xml version="1.0" encoding="utf-8"?>
<worksheet xmlns="http://schemas.openxmlformats.org/spreadsheetml/2006/main" xmlns:r="http://schemas.openxmlformats.org/officeDocument/2006/relationships">
  <dimension ref="A1:CR771"/>
  <sheetViews>
    <sheetView showGridLines="0" tabSelected="1" view="pageBreakPreview" zoomScale="75" zoomScaleNormal="85" zoomScaleSheetLayoutView="75" zoomScalePageLayoutView="0" workbookViewId="0" topLeftCell="A98">
      <selection activeCell="A84" sqref="A84"/>
    </sheetView>
  </sheetViews>
  <sheetFormatPr defaultColWidth="9.00390625" defaultRowHeight="14.25"/>
  <cols>
    <col min="1" max="1" width="3.50390625" style="4" customWidth="1"/>
    <col min="2" max="2" width="3.375" style="9" customWidth="1"/>
    <col min="3" max="3" width="5.00390625" style="4" customWidth="1"/>
    <col min="4" max="4" width="19.625" style="4" customWidth="1"/>
    <col min="5" max="5" width="1.37890625" style="4" customWidth="1"/>
    <col min="6" max="6" width="15.25390625" style="4" customWidth="1"/>
    <col min="7" max="7" width="13.25390625" style="4" customWidth="1"/>
    <col min="8" max="8" width="11.75390625" style="4" customWidth="1"/>
    <col min="9" max="9" width="2.00390625" style="4" customWidth="1"/>
    <col min="10" max="10" width="13.625" style="4" customWidth="1"/>
    <col min="11" max="11" width="11.875" style="4" customWidth="1"/>
    <col min="12" max="12" width="2.125" style="4" customWidth="1"/>
    <col min="13" max="13" width="10.625" style="4" customWidth="1"/>
    <col min="14" max="14" width="2.375" style="13" customWidth="1"/>
    <col min="15" max="15" width="12.625" style="4" customWidth="1"/>
    <col min="16" max="16" width="11.125" style="4" customWidth="1"/>
    <col min="17" max="16384" width="9.00390625" style="4" customWidth="1"/>
  </cols>
  <sheetData>
    <row r="1" spans="1:16" ht="12.75">
      <c r="A1" s="2051" t="s">
        <v>1571</v>
      </c>
      <c r="B1" s="18"/>
      <c r="C1" s="2"/>
      <c r="O1" s="2667" t="s">
        <v>1094</v>
      </c>
      <c r="P1" s="2667"/>
    </row>
    <row r="2" spans="2:21" s="101" customFormat="1" ht="15">
      <c r="B2" s="103"/>
      <c r="Q2" s="113"/>
      <c r="R2" s="113"/>
      <c r="S2" s="113"/>
      <c r="T2" s="113"/>
      <c r="U2" s="113"/>
    </row>
    <row r="3" spans="1:21" s="101" customFormat="1" ht="15">
      <c r="A3" s="8" t="s">
        <v>745</v>
      </c>
      <c r="Q3" s="113"/>
      <c r="R3" s="114"/>
      <c r="S3" s="114"/>
      <c r="T3" s="114"/>
      <c r="U3" s="114"/>
    </row>
    <row r="4" ht="12.75">
      <c r="A4" s="120"/>
    </row>
    <row r="5" spans="1:14" s="101" customFormat="1" ht="15">
      <c r="A5" s="25" t="s">
        <v>1687</v>
      </c>
      <c r="N5" s="149"/>
    </row>
    <row r="6" ht="12.75">
      <c r="A6" s="120"/>
    </row>
    <row r="7" spans="2:16" ht="12.75">
      <c r="B7" s="373"/>
      <c r="C7" s="13"/>
      <c r="D7" s="13"/>
      <c r="E7" s="13"/>
      <c r="F7" s="13"/>
      <c r="G7" s="13"/>
      <c r="H7" s="13"/>
      <c r="I7" s="13"/>
      <c r="J7" s="13"/>
      <c r="K7" s="13"/>
      <c r="L7" s="13"/>
      <c r="M7" s="13"/>
      <c r="N7" s="19"/>
      <c r="O7" s="303"/>
      <c r="P7" s="486"/>
    </row>
    <row r="8" spans="2:16" ht="12" customHeight="1">
      <c r="B8" s="24"/>
      <c r="C8" s="13"/>
      <c r="D8" s="13"/>
      <c r="E8" s="13"/>
      <c r="F8" s="13"/>
      <c r="G8" s="13"/>
      <c r="H8" s="13"/>
      <c r="I8" s="13"/>
      <c r="J8" s="13"/>
      <c r="K8" s="13"/>
      <c r="L8" s="13"/>
      <c r="M8" s="13"/>
      <c r="N8" s="19"/>
      <c r="O8" s="27">
        <v>2008</v>
      </c>
      <c r="P8" s="397">
        <v>2007</v>
      </c>
    </row>
    <row r="9" spans="1:16" ht="12.75">
      <c r="A9" s="124" t="s">
        <v>1013</v>
      </c>
      <c r="B9" s="147"/>
      <c r="C9" s="151"/>
      <c r="D9" s="151"/>
      <c r="E9" s="151"/>
      <c r="F9" s="151"/>
      <c r="G9" s="151"/>
      <c r="H9" s="151"/>
      <c r="I9" s="151"/>
      <c r="J9" s="151"/>
      <c r="K9" s="151"/>
      <c r="L9" s="151"/>
      <c r="M9" s="151"/>
      <c r="N9" s="487"/>
      <c r="O9" s="30" t="s">
        <v>1400</v>
      </c>
      <c r="P9" s="220" t="s">
        <v>1400</v>
      </c>
    </row>
    <row r="10" spans="3:14" ht="9" customHeight="1">
      <c r="C10" s="13"/>
      <c r="D10" s="13"/>
      <c r="E10" s="13"/>
      <c r="F10" s="13"/>
      <c r="G10" s="13"/>
      <c r="H10" s="13"/>
      <c r="I10" s="13"/>
      <c r="J10" s="13"/>
      <c r="K10" s="13"/>
      <c r="L10" s="13"/>
      <c r="M10" s="13"/>
      <c r="N10" s="19"/>
    </row>
    <row r="11" spans="1:16" s="38" customFormat="1" ht="12.75">
      <c r="A11" s="373" t="s">
        <v>1082</v>
      </c>
      <c r="B11" s="41"/>
      <c r="C11" s="1284"/>
      <c r="D11" s="1284"/>
      <c r="E11" s="1284"/>
      <c r="F11" s="1284"/>
      <c r="G11" s="1284"/>
      <c r="H11" s="1284"/>
      <c r="I11" s="1284"/>
      <c r="J11" s="1284"/>
      <c r="K11" s="1284"/>
      <c r="L11" s="1284"/>
      <c r="M11" s="1284"/>
      <c r="N11" s="19"/>
      <c r="O11" s="1290">
        <v>2961</v>
      </c>
      <c r="P11" s="1291">
        <v>2530</v>
      </c>
    </row>
    <row r="12" spans="1:16" ht="22.5" customHeight="1">
      <c r="A12" s="373" t="s">
        <v>684</v>
      </c>
      <c r="C12" s="13"/>
      <c r="D12" s="13"/>
      <c r="E12" s="13"/>
      <c r="F12" s="13"/>
      <c r="G12" s="13"/>
      <c r="H12" s="13"/>
      <c r="I12" s="13"/>
      <c r="J12" s="13"/>
      <c r="K12" s="13"/>
      <c r="L12" s="13"/>
      <c r="M12" s="13"/>
      <c r="N12" s="19"/>
      <c r="O12" s="163"/>
      <c r="P12" s="164"/>
    </row>
    <row r="13" spans="1:16" ht="15" customHeight="1">
      <c r="A13" s="209" t="s">
        <v>355</v>
      </c>
      <c r="D13" s="13"/>
      <c r="E13" s="13"/>
      <c r="F13" s="13"/>
      <c r="G13" s="13"/>
      <c r="H13" s="13"/>
      <c r="I13" s="13"/>
      <c r="J13" s="13"/>
      <c r="K13" s="13"/>
      <c r="L13" s="13"/>
      <c r="M13" s="13"/>
      <c r="N13" s="19"/>
      <c r="O13" s="163">
        <v>-5127</v>
      </c>
      <c r="P13" s="164">
        <v>174</v>
      </c>
    </row>
    <row r="14" spans="1:16" ht="15.75" customHeight="1">
      <c r="A14" s="209" t="s">
        <v>356</v>
      </c>
      <c r="D14" s="13"/>
      <c r="E14" s="13"/>
      <c r="F14" s="13"/>
      <c r="G14" s="13"/>
      <c r="H14" s="13"/>
      <c r="I14" s="13"/>
      <c r="J14" s="13"/>
      <c r="K14" s="13"/>
      <c r="L14" s="13"/>
      <c r="M14" s="13"/>
      <c r="N14" s="19"/>
      <c r="O14" s="163">
        <v>656</v>
      </c>
      <c r="P14" s="164">
        <v>223</v>
      </c>
    </row>
    <row r="15" spans="1:16" ht="15.75" customHeight="1">
      <c r="A15" s="209" t="s">
        <v>688</v>
      </c>
      <c r="D15" s="13"/>
      <c r="E15" s="13"/>
      <c r="F15" s="13"/>
      <c r="G15" s="13"/>
      <c r="H15" s="13"/>
      <c r="I15" s="13"/>
      <c r="J15" s="13"/>
      <c r="K15" s="13"/>
      <c r="L15" s="13"/>
      <c r="M15" s="13"/>
      <c r="N15" s="19"/>
      <c r="O15" s="163">
        <v>-15</v>
      </c>
      <c r="P15" s="164">
        <v>-5</v>
      </c>
    </row>
    <row r="16" spans="1:16" ht="14.25" customHeight="1">
      <c r="A16" s="561" t="s">
        <v>357</v>
      </c>
      <c r="B16" s="147"/>
      <c r="D16" s="151"/>
      <c r="E16" s="151"/>
      <c r="F16" s="151"/>
      <c r="G16" s="151"/>
      <c r="H16" s="151"/>
      <c r="I16" s="151"/>
      <c r="J16" s="151"/>
      <c r="K16" s="151"/>
      <c r="L16" s="151"/>
      <c r="M16" s="151"/>
      <c r="N16" s="487"/>
      <c r="O16" s="488">
        <v>-581</v>
      </c>
      <c r="P16" s="489">
        <v>748</v>
      </c>
    </row>
    <row r="17" spans="1:16" ht="15" customHeight="1" thickBot="1">
      <c r="A17" s="190" t="s">
        <v>1014</v>
      </c>
      <c r="B17" s="562"/>
      <c r="C17" s="490"/>
      <c r="D17" s="490"/>
      <c r="E17" s="490"/>
      <c r="F17" s="490"/>
      <c r="G17" s="490"/>
      <c r="H17" s="490"/>
      <c r="I17" s="490"/>
      <c r="J17" s="490"/>
      <c r="K17" s="490"/>
      <c r="L17" s="490"/>
      <c r="M17" s="490"/>
      <c r="N17" s="491"/>
      <c r="O17" s="492">
        <f>SUM(O11:O16)</f>
        <v>-2106</v>
      </c>
      <c r="P17" s="493">
        <f>SUM(P11:P16)</f>
        <v>3670</v>
      </c>
    </row>
    <row r="18" spans="2:14" ht="15.75">
      <c r="B18" s="24"/>
      <c r="C18" s="13"/>
      <c r="D18" s="13"/>
      <c r="E18" s="13"/>
      <c r="F18" s="13"/>
      <c r="G18" s="13"/>
      <c r="H18" s="13"/>
      <c r="I18" s="13"/>
      <c r="J18" s="13"/>
      <c r="K18" s="13"/>
      <c r="L18" s="13"/>
      <c r="M18" s="13"/>
      <c r="N18" s="19"/>
    </row>
    <row r="19" spans="1:14" ht="12" customHeight="1">
      <c r="A19" s="25" t="s">
        <v>1403</v>
      </c>
      <c r="C19" s="13"/>
      <c r="D19" s="13"/>
      <c r="E19" s="13"/>
      <c r="F19" s="13"/>
      <c r="G19" s="13"/>
      <c r="H19" s="13"/>
      <c r="I19" s="13"/>
      <c r="J19" s="13"/>
      <c r="K19" s="13"/>
      <c r="L19" s="13"/>
      <c r="M19" s="13"/>
      <c r="N19" s="19"/>
    </row>
    <row r="20" spans="2:16" ht="8.25" customHeight="1">
      <c r="B20" s="24"/>
      <c r="C20" s="13"/>
      <c r="D20" s="13"/>
      <c r="E20" s="13"/>
      <c r="F20" s="13"/>
      <c r="G20" s="13"/>
      <c r="H20" s="13"/>
      <c r="I20" s="13"/>
      <c r="J20" s="13"/>
      <c r="K20" s="13"/>
      <c r="L20" s="13"/>
      <c r="M20" s="13"/>
      <c r="N20" s="19"/>
      <c r="O20" s="303"/>
      <c r="P20" s="486"/>
    </row>
    <row r="21" spans="2:16" ht="14.25" customHeight="1">
      <c r="B21" s="11"/>
      <c r="C21" s="13"/>
      <c r="D21" s="13"/>
      <c r="E21" s="13"/>
      <c r="F21" s="13"/>
      <c r="G21" s="13"/>
      <c r="H21" s="13"/>
      <c r="I21" s="13"/>
      <c r="J21" s="13"/>
      <c r="K21" s="13"/>
      <c r="L21" s="13"/>
      <c r="M21" s="13"/>
      <c r="N21" s="19"/>
      <c r="O21" s="27">
        <v>2008</v>
      </c>
      <c r="P21" s="397">
        <v>2007</v>
      </c>
    </row>
    <row r="22" spans="1:16" ht="12.75">
      <c r="A22" s="223" t="s">
        <v>1096</v>
      </c>
      <c r="B22" s="28" t="s">
        <v>1111</v>
      </c>
      <c r="C22" s="151"/>
      <c r="D22" s="151"/>
      <c r="E22" s="151"/>
      <c r="F22" s="151"/>
      <c r="G22" s="151"/>
      <c r="H22" s="151"/>
      <c r="I22" s="151"/>
      <c r="J22" s="151"/>
      <c r="K22" s="151"/>
      <c r="L22" s="151"/>
      <c r="M22" s="151"/>
      <c r="N22" s="30"/>
      <c r="O22" s="30" t="s">
        <v>1400</v>
      </c>
      <c r="P22" s="220" t="s">
        <v>1400</v>
      </c>
    </row>
    <row r="23" spans="15:16" ht="7.5" customHeight="1">
      <c r="O23" s="3"/>
      <c r="P23" s="217"/>
    </row>
    <row r="24" spans="2:16" ht="12.75">
      <c r="B24" s="35" t="s">
        <v>846</v>
      </c>
      <c r="P24" s="17"/>
    </row>
    <row r="25" spans="2:16" s="214" customFormat="1" ht="13.5" customHeight="1">
      <c r="B25" s="539"/>
      <c r="C25" s="540" t="s">
        <v>1015</v>
      </c>
      <c r="N25" s="551"/>
      <c r="O25" s="372">
        <v>-1063</v>
      </c>
      <c r="P25" s="229">
        <v>226</v>
      </c>
    </row>
    <row r="26" spans="2:16" s="214" customFormat="1" ht="13.5" customHeight="1">
      <c r="B26" s="539"/>
      <c r="C26" s="540" t="s">
        <v>1016</v>
      </c>
      <c r="N26" s="551"/>
      <c r="O26" s="372">
        <v>-1344</v>
      </c>
      <c r="P26" s="229">
        <v>-9</v>
      </c>
    </row>
    <row r="27" spans="2:16" s="214" customFormat="1" ht="13.5" customHeight="1">
      <c r="B27" s="539"/>
      <c r="C27" s="540" t="s">
        <v>1017</v>
      </c>
      <c r="N27" s="551"/>
      <c r="O27" s="372">
        <v>-2407</v>
      </c>
      <c r="P27" s="229">
        <v>-42</v>
      </c>
    </row>
    <row r="28" spans="2:16" s="214" customFormat="1" ht="9" customHeight="1">
      <c r="B28" s="539"/>
      <c r="C28" s="540"/>
      <c r="N28" s="551"/>
      <c r="O28" s="372"/>
      <c r="P28" s="229"/>
    </row>
    <row r="29" spans="2:16" ht="14.25" customHeight="1">
      <c r="B29" s="35" t="s">
        <v>176</v>
      </c>
      <c r="N29" s="152"/>
      <c r="O29" s="33">
        <v>-313</v>
      </c>
      <c r="P29" s="1131">
        <v>-1</v>
      </c>
    </row>
    <row r="30" spans="2:16" ht="9" customHeight="1">
      <c r="B30" s="153"/>
      <c r="C30" s="153"/>
      <c r="D30" s="154"/>
      <c r="E30" s="154"/>
      <c r="F30" s="154"/>
      <c r="G30" s="154"/>
      <c r="H30" s="154"/>
      <c r="I30" s="154"/>
      <c r="J30" s="154"/>
      <c r="K30" s="154"/>
      <c r="L30" s="154"/>
      <c r="M30" s="154"/>
      <c r="N30" s="152"/>
      <c r="O30" s="33"/>
      <c r="P30" s="34"/>
    </row>
    <row r="31" spans="2:16" ht="15.75" customHeight="1">
      <c r="B31" s="156" t="s">
        <v>790</v>
      </c>
      <c r="C31" s="143"/>
      <c r="D31" s="143"/>
      <c r="E31" s="143"/>
      <c r="F31" s="143"/>
      <c r="G31" s="143"/>
      <c r="H31" s="143"/>
      <c r="I31" s="143"/>
      <c r="J31" s="143"/>
      <c r="K31" s="143"/>
      <c r="L31" s="143"/>
      <c r="M31" s="143"/>
      <c r="N31" s="157"/>
      <c r="O31" s="494">
        <f>SUM(O25:O29)</f>
        <v>-5127</v>
      </c>
      <c r="P31" s="495">
        <f>SUM(P25:P29)</f>
        <v>174</v>
      </c>
    </row>
    <row r="32" spans="2:16" ht="22.5" customHeight="1">
      <c r="B32" s="168" t="s">
        <v>1403</v>
      </c>
      <c r="P32" s="31"/>
    </row>
    <row r="33" spans="2:16" ht="8.25" customHeight="1">
      <c r="B33" s="32"/>
      <c r="P33" s="31"/>
    </row>
    <row r="34" spans="1:3" ht="12.75" customHeight="1">
      <c r="A34" s="185"/>
      <c r="B34" s="393" t="s">
        <v>517</v>
      </c>
      <c r="C34" s="1" t="s">
        <v>1408</v>
      </c>
    </row>
    <row r="35" spans="1:3" ht="12.75" customHeight="1">
      <c r="A35" s="185"/>
      <c r="B35" s="393"/>
      <c r="C35" s="1"/>
    </row>
    <row r="36" spans="1:15" ht="12.75" customHeight="1">
      <c r="A36" s="185"/>
      <c r="B36" s="393"/>
      <c r="C36" s="407"/>
      <c r="D36" s="407"/>
      <c r="E36" s="407"/>
      <c r="F36" s="407"/>
      <c r="G36" s="1425">
        <v>2008</v>
      </c>
      <c r="N36" s="4"/>
      <c r="O36" s="13"/>
    </row>
    <row r="37" spans="1:15" ht="12.75" customHeight="1">
      <c r="A37" s="185"/>
      <c r="B37" s="393"/>
      <c r="C37" s="675"/>
      <c r="D37" s="675"/>
      <c r="E37" s="675"/>
      <c r="F37" s="675"/>
      <c r="G37" s="1426" t="s">
        <v>584</v>
      </c>
      <c r="N37" s="4"/>
      <c r="O37" s="13"/>
    </row>
    <row r="38" spans="1:15" ht="12.75" customHeight="1">
      <c r="A38" s="185"/>
      <c r="B38" s="393"/>
      <c r="C38" s="2814" t="s">
        <v>11</v>
      </c>
      <c r="D38" s="2815"/>
      <c r="E38" s="407"/>
      <c r="F38" s="407"/>
      <c r="G38" s="2040">
        <v>-310</v>
      </c>
      <c r="N38" s="4"/>
      <c r="O38" s="13"/>
    </row>
    <row r="39" spans="1:15" ht="12.75" customHeight="1">
      <c r="A39" s="185"/>
      <c r="B39" s="393"/>
      <c r="C39" s="2814" t="s">
        <v>585</v>
      </c>
      <c r="D39" s="2815"/>
      <c r="E39" s="407"/>
      <c r="F39" s="407"/>
      <c r="G39" s="2040">
        <v>-284</v>
      </c>
      <c r="N39" s="4"/>
      <c r="O39" s="13"/>
    </row>
    <row r="40" spans="1:15" ht="12.75" customHeight="1">
      <c r="A40" s="185"/>
      <c r="B40" s="393"/>
      <c r="C40" s="2814" t="s">
        <v>586</v>
      </c>
      <c r="D40" s="2815"/>
      <c r="E40" s="407"/>
      <c r="F40" s="407"/>
      <c r="G40" s="2040">
        <v>-163</v>
      </c>
      <c r="N40" s="4"/>
      <c r="O40" s="13"/>
    </row>
    <row r="41" spans="1:15" ht="12.75" customHeight="1">
      <c r="A41" s="185"/>
      <c r="B41" s="393"/>
      <c r="C41" s="2814" t="s">
        <v>1095</v>
      </c>
      <c r="D41" s="2815"/>
      <c r="E41" s="407"/>
      <c r="F41" s="407"/>
      <c r="G41" s="2040">
        <v>-306</v>
      </c>
      <c r="N41" s="4"/>
      <c r="O41" s="13"/>
    </row>
    <row r="42" spans="1:15" ht="12.75" customHeight="1">
      <c r="A42" s="185"/>
      <c r="B42" s="393"/>
      <c r="C42" s="680"/>
      <c r="D42" s="680"/>
      <c r="E42" s="680"/>
      <c r="F42" s="680"/>
      <c r="G42" s="2041">
        <f>SUM(G38:G41)</f>
        <v>-1063</v>
      </c>
      <c r="N42" s="4"/>
      <c r="O42" s="13"/>
    </row>
    <row r="43" spans="1:3" ht="12.75" customHeight="1">
      <c r="A43" s="185"/>
      <c r="B43" s="393"/>
      <c r="C43" s="1"/>
    </row>
    <row r="44" spans="1:16" ht="63" customHeight="1">
      <c r="A44" s="185"/>
      <c r="B44" s="393"/>
      <c r="C44" s="2797" t="s">
        <v>1538</v>
      </c>
      <c r="D44" s="2751"/>
      <c r="E44" s="2751"/>
      <c r="F44" s="2751"/>
      <c r="G44" s="2751"/>
      <c r="H44" s="2751"/>
      <c r="I44" s="2751"/>
      <c r="J44" s="2751"/>
      <c r="K44" s="2751"/>
      <c r="L44" s="2751"/>
      <c r="M44" s="2751"/>
      <c r="N44" s="2751"/>
      <c r="O44" s="2751"/>
      <c r="P44" s="2751"/>
    </row>
    <row r="45" spans="1:16" ht="25.5" customHeight="1">
      <c r="A45" s="185"/>
      <c r="B45" s="393"/>
      <c r="C45" s="2797" t="s">
        <v>1539</v>
      </c>
      <c r="D45" s="2685"/>
      <c r="E45" s="2685"/>
      <c r="F45" s="2685"/>
      <c r="G45" s="2685"/>
      <c r="H45" s="2685"/>
      <c r="I45" s="2685"/>
      <c r="J45" s="2685"/>
      <c r="K45" s="2685"/>
      <c r="L45" s="2685"/>
      <c r="M45" s="2685"/>
      <c r="N45" s="2685"/>
      <c r="O45" s="2685"/>
      <c r="P45" s="2685"/>
    </row>
    <row r="46" spans="2:17" ht="42" customHeight="1">
      <c r="B46" s="148"/>
      <c r="C46" s="2797" t="s">
        <v>1589</v>
      </c>
      <c r="D46" s="2797"/>
      <c r="E46" s="2797"/>
      <c r="F46" s="2797"/>
      <c r="G46" s="2797"/>
      <c r="H46" s="2797"/>
      <c r="I46" s="2797"/>
      <c r="J46" s="2797"/>
      <c r="K46" s="2797"/>
      <c r="L46" s="2797"/>
      <c r="M46" s="2797"/>
      <c r="N46" s="2797"/>
      <c r="O46" s="2797"/>
      <c r="P46" s="2797"/>
      <c r="Q46" s="146"/>
    </row>
    <row r="47" spans="2:17" ht="13.5" customHeight="1">
      <c r="B47" s="148"/>
      <c r="C47" s="2797"/>
      <c r="D47" s="2797"/>
      <c r="E47" s="2797"/>
      <c r="F47" s="2797"/>
      <c r="G47" s="2797"/>
      <c r="H47" s="2797"/>
      <c r="I47" s="2797"/>
      <c r="J47" s="2797"/>
      <c r="K47" s="2797"/>
      <c r="L47" s="2797"/>
      <c r="M47" s="2797"/>
      <c r="N47" s="2797"/>
      <c r="O47" s="2797"/>
      <c r="P47" s="2797"/>
      <c r="Q47" s="146"/>
    </row>
    <row r="48" spans="1:16" ht="12.75">
      <c r="A48" s="185"/>
      <c r="B48" s="393" t="s">
        <v>518</v>
      </c>
      <c r="C48" s="1" t="s">
        <v>524</v>
      </c>
      <c r="P48" s="31"/>
    </row>
    <row r="49" spans="1:16" ht="32.25" customHeight="1">
      <c r="A49" s="185"/>
      <c r="B49" s="393"/>
      <c r="C49" s="2797" t="s">
        <v>1018</v>
      </c>
      <c r="D49" s="2797"/>
      <c r="E49" s="2797"/>
      <c r="F49" s="2797"/>
      <c r="G49" s="2797"/>
      <c r="H49" s="2797"/>
      <c r="I49" s="2797"/>
      <c r="J49" s="2797"/>
      <c r="K49" s="2797"/>
      <c r="L49" s="2797"/>
      <c r="M49" s="2797"/>
      <c r="N49" s="2797"/>
      <c r="O49" s="2797"/>
      <c r="P49" s="2797"/>
    </row>
    <row r="50" spans="2:16" ht="12.75">
      <c r="B50" s="43"/>
      <c r="C50" s="14"/>
      <c r="O50" s="27">
        <v>2008</v>
      </c>
      <c r="P50" s="397">
        <v>2007</v>
      </c>
    </row>
    <row r="51" spans="2:16" ht="14.25" customHeight="1">
      <c r="B51" s="148"/>
      <c r="C51" s="178"/>
      <c r="D51" s="29"/>
      <c r="E51" s="29"/>
      <c r="F51" s="29"/>
      <c r="G51" s="29"/>
      <c r="H51" s="29"/>
      <c r="I51" s="29"/>
      <c r="J51" s="29"/>
      <c r="K51" s="29"/>
      <c r="L51" s="29"/>
      <c r="M51" s="29"/>
      <c r="N51" s="159"/>
      <c r="O51" s="30" t="s">
        <v>1400</v>
      </c>
      <c r="P51" s="220" t="s">
        <v>1400</v>
      </c>
    </row>
    <row r="52" spans="2:16" ht="13.5" customHeight="1">
      <c r="B52" s="148"/>
      <c r="N52" s="161"/>
      <c r="O52" s="150"/>
      <c r="P52" s="150"/>
    </row>
    <row r="53" spans="2:16" ht="14.25" customHeight="1">
      <c r="B53" s="148"/>
      <c r="C53" s="2677" t="s">
        <v>1019</v>
      </c>
      <c r="D53" s="2677"/>
      <c r="E53" s="2677"/>
      <c r="F53" s="2677"/>
      <c r="G53" s="2677"/>
      <c r="H53" s="2677"/>
      <c r="I53" s="2677"/>
      <c r="J53" s="2677"/>
      <c r="K53" s="2677"/>
      <c r="L53" s="2677"/>
      <c r="M53" s="154"/>
      <c r="N53" s="162"/>
      <c r="O53" s="163"/>
      <c r="P53" s="164"/>
    </row>
    <row r="54" spans="2:16" ht="15" customHeight="1">
      <c r="B54" s="148"/>
      <c r="C54" s="2824" t="s">
        <v>322</v>
      </c>
      <c r="D54" s="2824"/>
      <c r="E54" s="2824"/>
      <c r="F54" s="2824"/>
      <c r="G54" s="2824"/>
      <c r="H54" s="154"/>
      <c r="I54" s="154"/>
      <c r="J54" s="154"/>
      <c r="K54" s="154"/>
      <c r="L54" s="154"/>
      <c r="M54" s="154"/>
      <c r="N54" s="162"/>
      <c r="O54" s="163">
        <v>-466</v>
      </c>
      <c r="P54" s="164">
        <v>-78</v>
      </c>
    </row>
    <row r="55" spans="2:16" ht="15" customHeight="1">
      <c r="B55" s="148"/>
      <c r="C55" s="2822" t="s">
        <v>1020</v>
      </c>
      <c r="D55" s="2823"/>
      <c r="E55" s="2823"/>
      <c r="F55" s="2823"/>
      <c r="G55" s="2823"/>
      <c r="H55" s="2823"/>
      <c r="I55" s="2823"/>
      <c r="J55" s="2823"/>
      <c r="K55" s="2823"/>
      <c r="L55" s="29"/>
      <c r="M55" s="1071"/>
      <c r="N55" s="1127"/>
      <c r="O55" s="1128">
        <v>54</v>
      </c>
      <c r="P55" s="1129">
        <v>48</v>
      </c>
    </row>
    <row r="56" spans="2:16" ht="14.25" customHeight="1">
      <c r="B56" s="148"/>
      <c r="C56" s="209"/>
      <c r="D56" s="214"/>
      <c r="E56" s="540"/>
      <c r="F56" s="540"/>
      <c r="G56" s="540"/>
      <c r="H56" s="540"/>
      <c r="I56" s="155"/>
      <c r="J56" s="155"/>
      <c r="K56" s="155"/>
      <c r="L56" s="155"/>
      <c r="M56" s="155"/>
      <c r="N56" s="552"/>
      <c r="O56" s="553">
        <f>SUM(O54:O55)</f>
        <v>-412</v>
      </c>
      <c r="P56" s="1130">
        <f>SUM(P54:P55)</f>
        <v>-30</v>
      </c>
    </row>
    <row r="57" spans="2:16" ht="33.75" customHeight="1">
      <c r="B57" s="148"/>
      <c r="C57" s="2816" t="s">
        <v>592</v>
      </c>
      <c r="D57" s="2816"/>
      <c r="E57" s="2816"/>
      <c r="F57" s="2816"/>
      <c r="G57" s="2816"/>
      <c r="H57" s="2816"/>
      <c r="I57" s="2816"/>
      <c r="J57" s="2816"/>
      <c r="K57" s="2816"/>
      <c r="L57" s="2816"/>
      <c r="M57" s="155"/>
      <c r="N57" s="552"/>
      <c r="O57" s="553">
        <v>-733</v>
      </c>
      <c r="P57" s="1130">
        <v>-16</v>
      </c>
    </row>
    <row r="58" spans="2:16" ht="15" customHeight="1">
      <c r="B58" s="148"/>
      <c r="C58" s="2818" t="s">
        <v>683</v>
      </c>
      <c r="D58" s="2818"/>
      <c r="E58" s="2818"/>
      <c r="F58" s="2818"/>
      <c r="G58" s="2818"/>
      <c r="H58" s="2818"/>
      <c r="I58" s="155"/>
      <c r="J58" s="155"/>
      <c r="K58" s="155"/>
      <c r="L58" s="155"/>
      <c r="M58" s="155"/>
      <c r="N58" s="552"/>
      <c r="O58" s="553">
        <v>-148</v>
      </c>
      <c r="P58" s="1130">
        <v>51</v>
      </c>
    </row>
    <row r="59" spans="2:16" ht="14.25" customHeight="1">
      <c r="B59" s="148"/>
      <c r="C59" s="2817" t="s">
        <v>789</v>
      </c>
      <c r="D59" s="2817"/>
      <c r="E59" s="1071"/>
      <c r="F59" s="1071"/>
      <c r="G59" s="1071"/>
      <c r="H59" s="1071"/>
      <c r="I59" s="1071"/>
      <c r="J59" s="1071"/>
      <c r="K59" s="1071"/>
      <c r="L59" s="1071"/>
      <c r="M59" s="1071"/>
      <c r="N59" s="1127"/>
      <c r="O59" s="1435">
        <v>-51</v>
      </c>
      <c r="P59" s="1129">
        <v>-14</v>
      </c>
    </row>
    <row r="60" spans="2:16" ht="15" customHeight="1">
      <c r="B60" s="148"/>
      <c r="C60" s="1134"/>
      <c r="D60" s="1134"/>
      <c r="E60" s="1134"/>
      <c r="F60" s="1134"/>
      <c r="G60" s="1134"/>
      <c r="H60" s="1134"/>
      <c r="I60" s="1134"/>
      <c r="J60" s="1134"/>
      <c r="K60" s="1134"/>
      <c r="L60" s="1134"/>
      <c r="M60" s="1134"/>
      <c r="N60" s="1127"/>
      <c r="O60" s="1128">
        <f>SUM(O56:O59)</f>
        <v>-1344</v>
      </c>
      <c r="P60" s="1129">
        <f>SUM(P56:P59)</f>
        <v>-9</v>
      </c>
    </row>
    <row r="61" spans="2:16" ht="42.75" customHeight="1">
      <c r="B61" s="148"/>
      <c r="C61" s="2820" t="s">
        <v>603</v>
      </c>
      <c r="D61" s="2821"/>
      <c r="E61" s="2821"/>
      <c r="F61" s="2821"/>
      <c r="G61" s="2821"/>
      <c r="H61" s="2821"/>
      <c r="I61" s="2821"/>
      <c r="J61" s="2821"/>
      <c r="K61" s="2821"/>
      <c r="L61" s="2821"/>
      <c r="M61" s="2821"/>
      <c r="N61" s="2821"/>
      <c r="O61" s="2821"/>
      <c r="P61" s="2821"/>
    </row>
    <row r="62" spans="1:16" ht="20.25" customHeight="1">
      <c r="A62" s="185"/>
      <c r="B62" s="393" t="s">
        <v>1461</v>
      </c>
      <c r="C62" s="1" t="s">
        <v>854</v>
      </c>
      <c r="P62" s="31"/>
    </row>
    <row r="63" spans="3:16" s="916" customFormat="1" ht="14.25">
      <c r="C63" s="935" t="s">
        <v>1323</v>
      </c>
      <c r="D63" s="935"/>
      <c r="E63" s="935"/>
      <c r="F63" s="1405"/>
      <c r="G63" s="1405"/>
      <c r="H63" s="1405"/>
      <c r="I63" s="1405"/>
      <c r="J63" s="1405"/>
      <c r="K63" s="1405"/>
      <c r="L63" s="1405"/>
      <c r="M63" s="1405"/>
      <c r="N63" s="1405"/>
      <c r="O63" s="1405"/>
      <c r="P63" s="1405"/>
    </row>
    <row r="64" spans="3:16" s="916" customFormat="1" ht="14.25">
      <c r="C64" s="1341"/>
      <c r="D64" s="935"/>
      <c r="E64" s="935"/>
      <c r="F64" s="1405"/>
      <c r="G64" s="1405"/>
      <c r="H64" s="1405"/>
      <c r="I64" s="1405"/>
      <c r="J64" s="1405"/>
      <c r="K64" s="1405"/>
      <c r="L64" s="1405"/>
      <c r="M64" s="1405"/>
      <c r="N64" s="1405"/>
      <c r="O64" s="1405"/>
      <c r="P64" s="1405"/>
    </row>
    <row r="65" spans="3:17" s="916" customFormat="1" ht="14.25">
      <c r="C65" s="1341"/>
      <c r="E65" s="935"/>
      <c r="F65" s="935"/>
      <c r="G65" s="1406">
        <v>2008</v>
      </c>
      <c r="H65" s="1405"/>
      <c r="I65" s="1405"/>
      <c r="J65" s="1405"/>
      <c r="K65" s="1405"/>
      <c r="L65" s="1405"/>
      <c r="M65" s="1405"/>
      <c r="N65" s="1405"/>
      <c r="O65" s="1405"/>
      <c r="P65" s="1405"/>
      <c r="Q65" s="1405"/>
    </row>
    <row r="66" spans="3:17" s="916" customFormat="1" ht="14.25">
      <c r="C66" s="971"/>
      <c r="D66" s="1013"/>
      <c r="E66" s="954"/>
      <c r="F66" s="954"/>
      <c r="G66" s="1411" t="s">
        <v>1400</v>
      </c>
      <c r="H66" s="1405"/>
      <c r="I66" s="1405"/>
      <c r="J66" s="1405"/>
      <c r="K66" s="1405"/>
      <c r="L66" s="1405"/>
      <c r="M66" s="1405"/>
      <c r="N66" s="1405"/>
      <c r="O66" s="1405"/>
      <c r="P66" s="1405"/>
      <c r="Q66" s="1405"/>
    </row>
    <row r="67" spans="3:17" s="916" customFormat="1" ht="14.25">
      <c r="C67" s="935" t="s">
        <v>1318</v>
      </c>
      <c r="E67" s="935"/>
      <c r="F67" s="935"/>
      <c r="G67" s="1407">
        <v>-2083</v>
      </c>
      <c r="H67" s="1405"/>
      <c r="I67" s="1405"/>
      <c r="J67" s="1405"/>
      <c r="K67" s="1405"/>
      <c r="L67" s="1405"/>
      <c r="M67" s="1405"/>
      <c r="N67" s="1405"/>
      <c r="O67" s="1405"/>
      <c r="P67" s="1405"/>
      <c r="Q67" s="1405"/>
    </row>
    <row r="68" spans="3:17" s="916" customFormat="1" ht="14.25">
      <c r="C68" s="935" t="s">
        <v>1319</v>
      </c>
      <c r="E68" s="935"/>
      <c r="F68" s="935"/>
      <c r="G68" s="1407">
        <v>-213</v>
      </c>
      <c r="H68" s="1405"/>
      <c r="I68" s="1405"/>
      <c r="J68" s="1405"/>
      <c r="K68" s="1405"/>
      <c r="L68" s="1405"/>
      <c r="M68" s="1405"/>
      <c r="N68" s="1405"/>
      <c r="O68" s="1405"/>
      <c r="P68" s="1405"/>
      <c r="Q68" s="1405"/>
    </row>
    <row r="69" spans="3:17" s="916" customFormat="1" ht="14.25">
      <c r="C69" s="935" t="s">
        <v>1324</v>
      </c>
      <c r="E69" s="935"/>
      <c r="F69" s="935"/>
      <c r="G69" s="1407">
        <v>-111</v>
      </c>
      <c r="H69" s="1405"/>
      <c r="I69" s="1405"/>
      <c r="J69" s="1405"/>
      <c r="K69" s="1405"/>
      <c r="L69" s="1405"/>
      <c r="M69" s="1405"/>
      <c r="N69" s="1405"/>
      <c r="O69" s="1405"/>
      <c r="P69" s="1405"/>
      <c r="Q69" s="1405"/>
    </row>
    <row r="70" spans="3:17" s="916" customFormat="1" ht="14.25">
      <c r="C70" s="1409"/>
      <c r="D70" s="1178"/>
      <c r="E70" s="1410"/>
      <c r="F70" s="1410"/>
      <c r="G70" s="1408">
        <f>SUM(G67:G69)</f>
        <v>-2407</v>
      </c>
      <c r="H70" s="1405"/>
      <c r="I70" s="1405"/>
      <c r="J70" s="1405"/>
      <c r="K70" s="1405"/>
      <c r="L70" s="1405"/>
      <c r="M70" s="1405"/>
      <c r="N70" s="1405"/>
      <c r="O70" s="1405"/>
      <c r="P70" s="1405"/>
      <c r="Q70" s="1405"/>
    </row>
    <row r="71" spans="3:16" s="916" customFormat="1" ht="14.25">
      <c r="C71" s="976"/>
      <c r="D71" s="1014"/>
      <c r="E71" s="958"/>
      <c r="F71" s="1412"/>
      <c r="G71" s="1405"/>
      <c r="H71" s="1405"/>
      <c r="I71" s="1405"/>
      <c r="J71" s="1405"/>
      <c r="K71" s="1405"/>
      <c r="L71" s="1405"/>
      <c r="M71" s="1405"/>
      <c r="N71" s="1405"/>
      <c r="O71" s="1405"/>
      <c r="P71" s="1405"/>
    </row>
    <row r="72" spans="2:16" ht="28.5" customHeight="1">
      <c r="B72" s="4"/>
      <c r="C72" s="560" t="s">
        <v>348</v>
      </c>
      <c r="D72" s="2807" t="s">
        <v>311</v>
      </c>
      <c r="E72" s="2807"/>
      <c r="F72" s="2807"/>
      <c r="G72" s="2807"/>
      <c r="H72" s="2807"/>
      <c r="I72" s="2807"/>
      <c r="J72" s="2807"/>
      <c r="K72" s="2807"/>
      <c r="L72" s="2807"/>
      <c r="M72" s="2807"/>
      <c r="N72" s="2807"/>
      <c r="O72" s="2807"/>
      <c r="P72" s="2807"/>
    </row>
    <row r="73" spans="2:16" ht="15" customHeight="1">
      <c r="B73" s="4"/>
      <c r="C73" s="560" t="s">
        <v>522</v>
      </c>
      <c r="D73" s="2807" t="s">
        <v>1540</v>
      </c>
      <c r="E73" s="2807"/>
      <c r="F73" s="2807"/>
      <c r="G73" s="2807"/>
      <c r="H73" s="2807"/>
      <c r="I73" s="2807"/>
      <c r="J73" s="2807"/>
      <c r="K73" s="2807"/>
      <c r="L73" s="2807"/>
      <c r="M73" s="2807"/>
      <c r="N73" s="2807"/>
      <c r="O73" s="2807"/>
      <c r="P73" s="2807"/>
    </row>
    <row r="74" spans="2:16" ht="27.75" customHeight="1">
      <c r="B74" s="4"/>
      <c r="C74" s="560" t="s">
        <v>1317</v>
      </c>
      <c r="D74" s="2807" t="s">
        <v>87</v>
      </c>
      <c r="E74" s="2807"/>
      <c r="F74" s="2807"/>
      <c r="G74" s="2807"/>
      <c r="H74" s="2807"/>
      <c r="I74" s="2807"/>
      <c r="J74" s="2807"/>
      <c r="K74" s="2807"/>
      <c r="L74" s="2807"/>
      <c r="M74" s="2807"/>
      <c r="N74" s="2807"/>
      <c r="O74" s="2807"/>
      <c r="P74" s="2807"/>
    </row>
    <row r="75" spans="2:16" ht="46.5" customHeight="1">
      <c r="B75" s="1427"/>
      <c r="C75" s="2797" t="s">
        <v>1541</v>
      </c>
      <c r="D75" s="2797"/>
      <c r="E75" s="2797"/>
      <c r="F75" s="2797"/>
      <c r="G75" s="2797"/>
      <c r="H75" s="2797"/>
      <c r="I75" s="2797"/>
      <c r="J75" s="2797"/>
      <c r="K75" s="2797"/>
      <c r="L75" s="2797"/>
      <c r="M75" s="2797"/>
      <c r="N75" s="2797"/>
      <c r="O75" s="2797"/>
      <c r="P75" s="2797"/>
    </row>
    <row r="76" spans="1:16" ht="30" customHeight="1">
      <c r="A76" s="1830" t="s">
        <v>1687</v>
      </c>
      <c r="B76" s="4"/>
      <c r="C76" s="498"/>
      <c r="D76" s="498"/>
      <c r="E76" s="498"/>
      <c r="F76" s="498"/>
      <c r="G76" s="498"/>
      <c r="H76" s="498"/>
      <c r="I76" s="498"/>
      <c r="J76" s="498"/>
      <c r="K76" s="498"/>
      <c r="L76" s="498"/>
      <c r="M76" s="498"/>
      <c r="N76" s="498"/>
      <c r="O76" s="2819" t="s">
        <v>880</v>
      </c>
      <c r="P76" s="2819"/>
    </row>
    <row r="77" spans="1:16" ht="20.25" customHeight="1">
      <c r="A77" s="185"/>
      <c r="B77" s="393" t="s">
        <v>873</v>
      </c>
      <c r="C77" s="1" t="s">
        <v>789</v>
      </c>
      <c r="P77" s="31"/>
    </row>
    <row r="78" spans="3:16" s="916" customFormat="1" ht="14.25">
      <c r="C78" s="958" t="s">
        <v>1175</v>
      </c>
      <c r="D78" s="958"/>
      <c r="E78" s="958"/>
      <c r="F78" s="1936"/>
      <c r="G78" s="1936"/>
      <c r="H78" s="1936"/>
      <c r="I78" s="1936"/>
      <c r="J78" s="1936"/>
      <c r="K78" s="1405"/>
      <c r="L78" s="1405"/>
      <c r="M78" s="1405"/>
      <c r="N78" s="1405"/>
      <c r="O78" s="1405"/>
      <c r="P78" s="1405"/>
    </row>
    <row r="79" spans="2:25" s="916" customFormat="1" ht="14.25">
      <c r="B79" s="1932"/>
      <c r="C79" s="1937" t="s">
        <v>272</v>
      </c>
      <c r="D79" s="1937"/>
      <c r="E79" s="1937"/>
      <c r="F79" s="1937"/>
      <c r="G79" s="1937"/>
      <c r="H79" s="1937"/>
      <c r="I79" s="1937"/>
      <c r="J79" s="1937"/>
      <c r="K79" s="1937"/>
      <c r="L79" s="1937"/>
      <c r="M79" s="1803" t="s">
        <v>1261</v>
      </c>
      <c r="N79" s="935"/>
      <c r="O79" s="1405"/>
      <c r="P79" s="1405"/>
      <c r="Q79" s="1405"/>
      <c r="R79" s="1405"/>
      <c r="S79" s="1405"/>
      <c r="T79" s="1405"/>
      <c r="U79" s="1405"/>
      <c r="V79" s="1405"/>
      <c r="W79" s="1405"/>
      <c r="X79" s="1405"/>
      <c r="Y79" s="1405"/>
    </row>
    <row r="80" spans="3:25" s="916" customFormat="1" ht="27.75" customHeight="1">
      <c r="C80" s="2789" t="s">
        <v>1176</v>
      </c>
      <c r="D80" s="2789"/>
      <c r="E80" s="2790"/>
      <c r="F80" s="2790"/>
      <c r="G80" s="2790"/>
      <c r="H80" s="2790"/>
      <c r="I80" s="2790"/>
      <c r="J80" s="2791"/>
      <c r="K80" s="2791"/>
      <c r="L80" s="600"/>
      <c r="M80" s="1962">
        <v>-71</v>
      </c>
      <c r="N80" s="935"/>
      <c r="O80" s="1405"/>
      <c r="P80" s="1405"/>
      <c r="Q80" s="1405"/>
      <c r="R80" s="1405"/>
      <c r="S80" s="1405"/>
      <c r="T80" s="1405"/>
      <c r="U80" s="1405"/>
      <c r="V80" s="1405"/>
      <c r="W80" s="1405"/>
      <c r="X80" s="1405"/>
      <c r="Y80" s="1405"/>
    </row>
    <row r="81" spans="3:25" s="916" customFormat="1" ht="15" customHeight="1">
      <c r="C81" s="2792" t="s">
        <v>1177</v>
      </c>
      <c r="D81" s="2792"/>
      <c r="E81" s="2793"/>
      <c r="F81" s="2793"/>
      <c r="G81" s="2793"/>
      <c r="H81" s="2793"/>
      <c r="I81" s="2793"/>
      <c r="J81" s="2705"/>
      <c r="K81" s="2705"/>
      <c r="L81" s="534"/>
      <c r="M81" s="1962">
        <v>-38</v>
      </c>
      <c r="N81" s="935"/>
      <c r="O81" s="1405"/>
      <c r="P81" s="1405"/>
      <c r="Q81" s="1405"/>
      <c r="R81" s="1405"/>
      <c r="S81" s="1405"/>
      <c r="T81" s="1405"/>
      <c r="U81" s="1405"/>
      <c r="V81" s="1405"/>
      <c r="W81" s="1405"/>
      <c r="X81" s="1405"/>
      <c r="Y81" s="1405"/>
    </row>
    <row r="82" spans="3:25" s="916" customFormat="1" ht="17.25" customHeight="1">
      <c r="C82" s="2792" t="s">
        <v>1542</v>
      </c>
      <c r="D82" s="2792"/>
      <c r="E82" s="2793"/>
      <c r="F82" s="2793"/>
      <c r="G82" s="2793"/>
      <c r="H82" s="2793"/>
      <c r="I82" s="2793"/>
      <c r="J82" s="2705"/>
      <c r="K82" s="2705"/>
      <c r="L82" s="534"/>
      <c r="M82" s="1962">
        <v>-190</v>
      </c>
      <c r="N82" s="935"/>
      <c r="O82" s="1405"/>
      <c r="P82" s="1405"/>
      <c r="Q82" s="1405"/>
      <c r="R82" s="1405"/>
      <c r="S82" s="1405"/>
      <c r="T82" s="1405"/>
      <c r="U82" s="1405"/>
      <c r="V82" s="1405"/>
      <c r="W82" s="1405"/>
      <c r="X82" s="1405"/>
      <c r="Y82" s="1405"/>
    </row>
    <row r="83" spans="3:25" s="916" customFormat="1" ht="16.5" customHeight="1">
      <c r="C83" s="2794" t="s">
        <v>1178</v>
      </c>
      <c r="D83" s="2794"/>
      <c r="E83" s="2795"/>
      <c r="F83" s="2795"/>
      <c r="G83" s="2795"/>
      <c r="H83" s="2795"/>
      <c r="I83" s="2795"/>
      <c r="J83" s="2796"/>
      <c r="K83" s="2796"/>
      <c r="L83" s="1933"/>
      <c r="M83" s="1807">
        <v>-14</v>
      </c>
      <c r="N83" s="935"/>
      <c r="O83" s="1405"/>
      <c r="P83" s="1405"/>
      <c r="Q83" s="1405"/>
      <c r="R83" s="1405"/>
      <c r="S83" s="1405"/>
      <c r="T83" s="1405"/>
      <c r="U83" s="1405"/>
      <c r="V83" s="1405"/>
      <c r="W83" s="1405"/>
      <c r="X83" s="1405"/>
      <c r="Y83" s="1405"/>
    </row>
    <row r="84" spans="3:25" s="916" customFormat="1" ht="14.25">
      <c r="C84" s="2794"/>
      <c r="D84" s="2794"/>
      <c r="E84" s="1811"/>
      <c r="F84" s="1811"/>
      <c r="G84" s="1811"/>
      <c r="H84" s="1811"/>
      <c r="I84" s="1811"/>
      <c r="J84" s="1811"/>
      <c r="K84" s="1811"/>
      <c r="L84" s="1811"/>
      <c r="M84" s="1807">
        <f>SUM(M80:M83)</f>
        <v>-313</v>
      </c>
      <c r="N84" s="935"/>
      <c r="O84" s="1405"/>
      <c r="P84" s="1405"/>
      <c r="Q84" s="1405"/>
      <c r="R84" s="1405"/>
      <c r="S84" s="1405"/>
      <c r="T84" s="1405"/>
      <c r="U84" s="1405"/>
      <c r="V84" s="1405"/>
      <c r="W84" s="1405"/>
      <c r="X84" s="1405"/>
      <c r="Y84" s="1405"/>
    </row>
    <row r="85" spans="3:16" s="916" customFormat="1" ht="14.25">
      <c r="C85" s="935"/>
      <c r="D85" s="935"/>
      <c r="E85" s="935"/>
      <c r="F85" s="1405"/>
      <c r="G85" s="1405"/>
      <c r="H85" s="1405"/>
      <c r="I85" s="1405"/>
      <c r="J85" s="1405"/>
      <c r="K85" s="1405"/>
      <c r="L85" s="1405"/>
      <c r="M85" s="1405"/>
      <c r="N85" s="1405"/>
      <c r="O85" s="1405"/>
      <c r="P85" s="1405"/>
    </row>
    <row r="86" spans="1:16" ht="17.25" customHeight="1">
      <c r="A86" s="1" t="s">
        <v>1097</v>
      </c>
      <c r="B86" s="127" t="s">
        <v>1451</v>
      </c>
      <c r="C86" s="14"/>
      <c r="O86" s="27">
        <v>2008</v>
      </c>
      <c r="P86" s="397">
        <v>2007</v>
      </c>
    </row>
    <row r="87" spans="2:16" ht="15.75" customHeight="1">
      <c r="B87" s="147"/>
      <c r="C87" s="29"/>
      <c r="D87" s="29"/>
      <c r="E87" s="29"/>
      <c r="F87" s="29"/>
      <c r="G87" s="29"/>
      <c r="H87" s="29"/>
      <c r="I87" s="29"/>
      <c r="J87" s="29"/>
      <c r="K87" s="29"/>
      <c r="L87" s="29"/>
      <c r="M87" s="29"/>
      <c r="N87" s="159"/>
      <c r="O87" s="30" t="s">
        <v>1400</v>
      </c>
      <c r="P87" s="220" t="s">
        <v>1400</v>
      </c>
    </row>
    <row r="88" spans="2:96" ht="18" customHeight="1">
      <c r="B88" s="148"/>
      <c r="C88" s="2799" t="s">
        <v>353</v>
      </c>
      <c r="D88" s="2666"/>
      <c r="E88" s="155"/>
      <c r="F88" s="155"/>
      <c r="G88" s="155"/>
      <c r="H88" s="155"/>
      <c r="I88" s="155"/>
      <c r="J88" s="155"/>
      <c r="K88" s="155"/>
      <c r="L88" s="155"/>
      <c r="M88" s="155"/>
      <c r="N88" s="552"/>
      <c r="O88" s="553">
        <v>37</v>
      </c>
      <c r="P88" s="1130">
        <v>9</v>
      </c>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row>
    <row r="89" spans="2:96" ht="13.5" customHeight="1">
      <c r="B89" s="1135"/>
      <c r="C89" s="1136" t="s">
        <v>1095</v>
      </c>
      <c r="D89" s="1137"/>
      <c r="E89" s="1137"/>
      <c r="F89" s="1137"/>
      <c r="G89" s="1137"/>
      <c r="H89" s="1137"/>
      <c r="I89" s="1137"/>
      <c r="J89" s="1137"/>
      <c r="K89" s="1137"/>
      <c r="L89" s="1137"/>
      <c r="M89" s="1137"/>
      <c r="N89" s="552"/>
      <c r="O89" s="1132">
        <v>619</v>
      </c>
      <c r="P89" s="1133">
        <v>214</v>
      </c>
      <c r="Q89" s="88"/>
      <c r="R89" s="530"/>
      <c r="S89" s="530"/>
      <c r="T89" s="530"/>
      <c r="U89" s="530"/>
      <c r="V89" s="530"/>
      <c r="W89" s="530"/>
      <c r="X89" s="530"/>
      <c r="Y89" s="530"/>
      <c r="Z89" s="530"/>
      <c r="AA89" s="530"/>
      <c r="AB89" s="530"/>
      <c r="AC89" s="530"/>
      <c r="AD89" s="530"/>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row>
    <row r="90" spans="1:96" s="29" customFormat="1" ht="18" customHeight="1">
      <c r="A90" s="38"/>
      <c r="B90" s="304"/>
      <c r="C90" s="174" t="s">
        <v>556</v>
      </c>
      <c r="D90" s="143"/>
      <c r="E90" s="143"/>
      <c r="F90" s="143"/>
      <c r="G90" s="143"/>
      <c r="H90" s="143"/>
      <c r="I90" s="143"/>
      <c r="J90" s="143"/>
      <c r="K90" s="143"/>
      <c r="L90" s="143"/>
      <c r="M90" s="143"/>
      <c r="N90" s="1138"/>
      <c r="O90" s="496">
        <f>SUM(O88:O89)</f>
        <v>656</v>
      </c>
      <c r="P90" s="165">
        <f>SUM(P88:P89)</f>
        <v>223</v>
      </c>
      <c r="Q90" s="530"/>
      <c r="R90" s="530"/>
      <c r="S90" s="530"/>
      <c r="T90" s="530"/>
      <c r="U90" s="530"/>
      <c r="V90" s="530"/>
      <c r="W90" s="530"/>
      <c r="X90" s="530"/>
      <c r="Y90" s="530"/>
      <c r="Z90" s="530"/>
      <c r="AA90" s="530"/>
      <c r="AB90" s="530"/>
      <c r="AC90" s="530"/>
      <c r="AD90" s="530"/>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row>
    <row r="91" spans="1:96" ht="6.75" customHeight="1">
      <c r="A91" s="38"/>
      <c r="B91" s="2800"/>
      <c r="C91" s="2800"/>
      <c r="D91" s="2800"/>
      <c r="E91" s="2800"/>
      <c r="F91" s="2800"/>
      <c r="G91" s="2800"/>
      <c r="H91" s="2800"/>
      <c r="I91" s="2800"/>
      <c r="J91" s="2800"/>
      <c r="K91" s="2800"/>
      <c r="L91" s="2800"/>
      <c r="M91" s="2800"/>
      <c r="N91" s="2800"/>
      <c r="O91" s="2800"/>
      <c r="P91" s="2800"/>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row>
    <row r="92" spans="1:16" ht="45" customHeight="1">
      <c r="A92" s="185"/>
      <c r="B92" s="2797" t="s">
        <v>420</v>
      </c>
      <c r="C92" s="2797"/>
      <c r="D92" s="2797"/>
      <c r="E92" s="2797"/>
      <c r="F92" s="2797"/>
      <c r="G92" s="2797"/>
      <c r="H92" s="2797"/>
      <c r="I92" s="2797"/>
      <c r="J92" s="2797"/>
      <c r="K92" s="2797"/>
      <c r="L92" s="2797"/>
      <c r="M92" s="2797"/>
      <c r="N92" s="2797"/>
      <c r="O92" s="2797"/>
      <c r="P92" s="2797"/>
    </row>
    <row r="93" spans="1:96" ht="13.5" customHeight="1">
      <c r="A93" s="1" t="s">
        <v>1098</v>
      </c>
      <c r="B93" s="6" t="s">
        <v>1325</v>
      </c>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row>
    <row r="94" spans="2:96" s="622" customFormat="1" ht="31.5" customHeight="1">
      <c r="B94" s="2802" t="s">
        <v>1060</v>
      </c>
      <c r="C94" s="2802"/>
      <c r="D94" s="2802"/>
      <c r="E94" s="2802"/>
      <c r="F94" s="2802"/>
      <c r="G94" s="2802"/>
      <c r="H94" s="2802"/>
      <c r="I94" s="2802"/>
      <c r="J94" s="2802"/>
      <c r="K94" s="2802"/>
      <c r="L94" s="2802"/>
      <c r="M94" s="2802"/>
      <c r="N94" s="2802"/>
      <c r="O94" s="2802"/>
      <c r="P94" s="2802"/>
      <c r="R94" s="870"/>
      <c r="S94" s="870"/>
      <c r="T94" s="870"/>
      <c r="U94" s="870"/>
      <c r="V94" s="870"/>
      <c r="W94" s="870"/>
      <c r="X94" s="870"/>
      <c r="Y94" s="870"/>
      <c r="Z94" s="870"/>
      <c r="AA94" s="870"/>
      <c r="AB94" s="870"/>
      <c r="AC94" s="870"/>
      <c r="AD94" s="870"/>
      <c r="AE94" s="870"/>
      <c r="AF94" s="870"/>
      <c r="AG94" s="870"/>
      <c r="AH94" s="870"/>
      <c r="AI94" s="870"/>
      <c r="AJ94" s="870"/>
      <c r="AK94" s="870"/>
      <c r="AL94" s="870"/>
      <c r="AM94" s="870"/>
      <c r="AN94" s="870"/>
      <c r="AO94" s="870"/>
      <c r="AP94" s="870"/>
      <c r="AQ94" s="870"/>
      <c r="AR94" s="870"/>
      <c r="AS94" s="870"/>
      <c r="AT94" s="870"/>
      <c r="AU94" s="870"/>
      <c r="AV94" s="870"/>
      <c r="AW94" s="870"/>
      <c r="AX94" s="870"/>
      <c r="AY94" s="870"/>
      <c r="AZ94" s="870"/>
      <c r="BA94" s="870"/>
      <c r="BB94" s="870"/>
      <c r="BC94" s="870"/>
      <c r="BD94" s="870"/>
      <c r="BE94" s="870"/>
      <c r="BF94" s="870"/>
      <c r="BG94" s="870"/>
      <c r="BH94" s="870"/>
      <c r="BI94" s="870"/>
      <c r="BJ94" s="870"/>
      <c r="BK94" s="870"/>
      <c r="BL94" s="870"/>
      <c r="BM94" s="870"/>
      <c r="BN94" s="870"/>
      <c r="BO94" s="870"/>
      <c r="BP94" s="870"/>
      <c r="BQ94" s="870"/>
      <c r="BR94" s="870"/>
      <c r="BS94" s="870"/>
      <c r="BT94" s="870"/>
      <c r="BU94" s="870"/>
      <c r="BV94" s="870"/>
      <c r="BW94" s="870"/>
      <c r="BX94" s="870"/>
      <c r="BY94" s="870"/>
      <c r="BZ94" s="870"/>
      <c r="CA94" s="870"/>
      <c r="CB94" s="870"/>
      <c r="CC94" s="870"/>
      <c r="CD94" s="870"/>
      <c r="CE94" s="870"/>
      <c r="CF94" s="870"/>
      <c r="CG94" s="870"/>
      <c r="CH94" s="870"/>
      <c r="CI94" s="870"/>
      <c r="CJ94" s="870"/>
      <c r="CK94" s="870"/>
      <c r="CL94" s="870"/>
      <c r="CM94" s="870"/>
      <c r="CN94" s="870"/>
      <c r="CO94" s="870"/>
      <c r="CP94" s="870"/>
      <c r="CQ94" s="870"/>
      <c r="CR94" s="870"/>
    </row>
    <row r="95" spans="2:96" s="622" customFormat="1" ht="18" customHeight="1">
      <c r="B95" s="1072"/>
      <c r="C95" s="88"/>
      <c r="D95" s="88"/>
      <c r="E95" s="88"/>
      <c r="F95" s="88"/>
      <c r="G95" s="88"/>
      <c r="H95" s="88"/>
      <c r="I95" s="88"/>
      <c r="J95" s="88"/>
      <c r="K95" s="88"/>
      <c r="L95" s="88"/>
      <c r="M95" s="88"/>
      <c r="N95" s="88"/>
      <c r="O95" s="1140">
        <v>2008</v>
      </c>
      <c r="P95" s="1139">
        <v>2007</v>
      </c>
      <c r="R95" s="870"/>
      <c r="S95" s="870"/>
      <c r="T95" s="870"/>
      <c r="U95" s="870"/>
      <c r="V95" s="870"/>
      <c r="W95" s="870"/>
      <c r="X95" s="870"/>
      <c r="Y95" s="870"/>
      <c r="Z95" s="870"/>
      <c r="AA95" s="870"/>
      <c r="AB95" s="870"/>
      <c r="AC95" s="870"/>
      <c r="AD95" s="870"/>
      <c r="AE95" s="870"/>
      <c r="AF95" s="870"/>
      <c r="AG95" s="870"/>
      <c r="AH95" s="870"/>
      <c r="AI95" s="870"/>
      <c r="AJ95" s="870"/>
      <c r="AK95" s="870"/>
      <c r="AL95" s="870"/>
      <c r="AM95" s="870"/>
      <c r="AN95" s="870"/>
      <c r="AO95" s="870"/>
      <c r="AP95" s="870"/>
      <c r="AQ95" s="870"/>
      <c r="AR95" s="870"/>
      <c r="AS95" s="870"/>
      <c r="AT95" s="870"/>
      <c r="AU95" s="870"/>
      <c r="AV95" s="870"/>
      <c r="AW95" s="870"/>
      <c r="AX95" s="870"/>
      <c r="AY95" s="870"/>
      <c r="AZ95" s="870"/>
      <c r="BA95" s="870"/>
      <c r="BB95" s="870"/>
      <c r="BC95" s="870"/>
      <c r="BD95" s="870"/>
      <c r="BE95" s="870"/>
      <c r="BF95" s="870"/>
      <c r="BG95" s="870"/>
      <c r="BH95" s="870"/>
      <c r="BI95" s="870"/>
      <c r="BJ95" s="870"/>
      <c r="BK95" s="870"/>
      <c r="BL95" s="870"/>
      <c r="BM95" s="870"/>
      <c r="BN95" s="870"/>
      <c r="BO95" s="870"/>
      <c r="BP95" s="870"/>
      <c r="BQ95" s="870"/>
      <c r="BR95" s="870"/>
      <c r="BS95" s="870"/>
      <c r="BT95" s="870"/>
      <c r="BU95" s="870"/>
      <c r="BV95" s="870"/>
      <c r="BW95" s="870"/>
      <c r="BX95" s="870"/>
      <c r="BY95" s="870"/>
      <c r="BZ95" s="870"/>
      <c r="CA95" s="870"/>
      <c r="CB95" s="870"/>
      <c r="CC95" s="870"/>
      <c r="CD95" s="870"/>
      <c r="CE95" s="870"/>
      <c r="CF95" s="870"/>
      <c r="CG95" s="870"/>
      <c r="CH95" s="870"/>
      <c r="CI95" s="870"/>
      <c r="CJ95" s="870"/>
      <c r="CK95" s="870"/>
      <c r="CL95" s="870"/>
      <c r="CM95" s="870"/>
      <c r="CN95" s="870"/>
      <c r="CO95" s="870"/>
      <c r="CP95" s="870"/>
      <c r="CQ95" s="870"/>
      <c r="CR95" s="870"/>
    </row>
    <row r="96" spans="2:96" s="622" customFormat="1" ht="15" customHeight="1">
      <c r="B96" s="1143"/>
      <c r="C96" s="1144"/>
      <c r="D96" s="1144"/>
      <c r="E96" s="1144"/>
      <c r="F96" s="1144"/>
      <c r="G96" s="1144"/>
      <c r="H96" s="1144"/>
      <c r="I96" s="1144"/>
      <c r="J96" s="1144"/>
      <c r="K96" s="1144"/>
      <c r="L96" s="1144"/>
      <c r="M96" s="1144"/>
      <c r="N96" s="1144"/>
      <c r="O96" s="30" t="s">
        <v>1400</v>
      </c>
      <c r="P96" s="220" t="s">
        <v>1400</v>
      </c>
      <c r="R96" s="870"/>
      <c r="S96" s="870"/>
      <c r="T96" s="870"/>
      <c r="U96" s="870"/>
      <c r="V96" s="870"/>
      <c r="W96" s="870"/>
      <c r="X96" s="870"/>
      <c r="Y96" s="870"/>
      <c r="Z96" s="870"/>
      <c r="AA96" s="870"/>
      <c r="AB96" s="870"/>
      <c r="AC96" s="870"/>
      <c r="AD96" s="870"/>
      <c r="AE96" s="870"/>
      <c r="AF96" s="870"/>
      <c r="AG96" s="870"/>
      <c r="AH96" s="870"/>
      <c r="AI96" s="870"/>
      <c r="AJ96" s="870"/>
      <c r="AK96" s="870"/>
      <c r="AL96" s="870"/>
      <c r="AM96" s="870"/>
      <c r="AN96" s="870"/>
      <c r="AO96" s="870"/>
      <c r="AP96" s="870"/>
      <c r="AQ96" s="870"/>
      <c r="AR96" s="870"/>
      <c r="AS96" s="870"/>
      <c r="AT96" s="870"/>
      <c r="AU96" s="870"/>
      <c r="AV96" s="870"/>
      <c r="AW96" s="870"/>
      <c r="AX96" s="870"/>
      <c r="AY96" s="870"/>
      <c r="AZ96" s="870"/>
      <c r="BA96" s="870"/>
      <c r="BB96" s="870"/>
      <c r="BC96" s="870"/>
      <c r="BD96" s="870"/>
      <c r="BE96" s="870"/>
      <c r="BF96" s="870"/>
      <c r="BG96" s="870"/>
      <c r="BH96" s="870"/>
      <c r="BI96" s="870"/>
      <c r="BJ96" s="870"/>
      <c r="BK96" s="870"/>
      <c r="BL96" s="870"/>
      <c r="BM96" s="870"/>
      <c r="BN96" s="870"/>
      <c r="BO96" s="870"/>
      <c r="BP96" s="870"/>
      <c r="BQ96" s="870"/>
      <c r="BR96" s="870"/>
      <c r="BS96" s="870"/>
      <c r="BT96" s="870"/>
      <c r="BU96" s="870"/>
      <c r="BV96" s="870"/>
      <c r="BW96" s="870"/>
      <c r="BX96" s="870"/>
      <c r="BY96" s="870"/>
      <c r="BZ96" s="870"/>
      <c r="CA96" s="870"/>
      <c r="CB96" s="870"/>
      <c r="CC96" s="870"/>
      <c r="CD96" s="870"/>
      <c r="CE96" s="870"/>
      <c r="CF96" s="870"/>
      <c r="CG96" s="870"/>
      <c r="CH96" s="870"/>
      <c r="CI96" s="870"/>
      <c r="CJ96" s="870"/>
      <c r="CK96" s="870"/>
      <c r="CL96" s="870"/>
      <c r="CM96" s="870"/>
      <c r="CN96" s="870"/>
      <c r="CO96" s="870"/>
      <c r="CP96" s="870"/>
      <c r="CQ96" s="870"/>
      <c r="CR96" s="870"/>
    </row>
    <row r="97" spans="2:96" s="622" customFormat="1" ht="17.25" customHeight="1">
      <c r="B97" s="1142" t="s">
        <v>18</v>
      </c>
      <c r="C97" s="306"/>
      <c r="D97" s="306"/>
      <c r="E97" s="306"/>
      <c r="F97" s="306"/>
      <c r="G97" s="306"/>
      <c r="H97" s="306"/>
      <c r="I97" s="306"/>
      <c r="J97" s="306"/>
      <c r="K97" s="306"/>
      <c r="L97" s="306"/>
      <c r="M97" s="306"/>
      <c r="N97" s="306"/>
      <c r="O97" s="1464">
        <v>-5</v>
      </c>
      <c r="P97" s="1471" t="s">
        <v>1407</v>
      </c>
      <c r="R97" s="870"/>
      <c r="S97" s="870"/>
      <c r="T97" s="870"/>
      <c r="U97" s="870"/>
      <c r="V97" s="870"/>
      <c r="W97" s="870"/>
      <c r="X97" s="870"/>
      <c r="Y97" s="870"/>
      <c r="Z97" s="870"/>
      <c r="AA97" s="870"/>
      <c r="AB97" s="870"/>
      <c r="AC97" s="870"/>
      <c r="AD97" s="870"/>
      <c r="AE97" s="870"/>
      <c r="AF97" s="870"/>
      <c r="AG97" s="870"/>
      <c r="AH97" s="870"/>
      <c r="AI97" s="870"/>
      <c r="AJ97" s="870"/>
      <c r="AK97" s="870"/>
      <c r="AL97" s="870"/>
      <c r="AM97" s="870"/>
      <c r="AN97" s="870"/>
      <c r="AO97" s="870"/>
      <c r="AP97" s="870"/>
      <c r="AQ97" s="870"/>
      <c r="AR97" s="870"/>
      <c r="AS97" s="870"/>
      <c r="AT97" s="870"/>
      <c r="AU97" s="870"/>
      <c r="AV97" s="870"/>
      <c r="AW97" s="870"/>
      <c r="AX97" s="870"/>
      <c r="AY97" s="870"/>
      <c r="AZ97" s="870"/>
      <c r="BA97" s="870"/>
      <c r="BB97" s="870"/>
      <c r="BC97" s="870"/>
      <c r="BD97" s="870"/>
      <c r="BE97" s="870"/>
      <c r="BF97" s="870"/>
      <c r="BG97" s="870"/>
      <c r="BH97" s="870"/>
      <c r="BI97" s="870"/>
      <c r="BJ97" s="870"/>
      <c r="BK97" s="870"/>
      <c r="BL97" s="870"/>
      <c r="BM97" s="870"/>
      <c r="BN97" s="870"/>
      <c r="BO97" s="870"/>
      <c r="BP97" s="870"/>
      <c r="BQ97" s="870"/>
      <c r="BR97" s="870"/>
      <c r="BS97" s="870"/>
      <c r="BT97" s="870"/>
      <c r="BU97" s="870"/>
      <c r="BV97" s="870"/>
      <c r="BW97" s="870"/>
      <c r="BX97" s="870"/>
      <c r="BY97" s="870"/>
      <c r="BZ97" s="870"/>
      <c r="CA97" s="870"/>
      <c r="CB97" s="870"/>
      <c r="CC97" s="870"/>
      <c r="CD97" s="870"/>
      <c r="CE97" s="870"/>
      <c r="CF97" s="870"/>
      <c r="CG97" s="870"/>
      <c r="CH97" s="870"/>
      <c r="CI97" s="870"/>
      <c r="CJ97" s="870"/>
      <c r="CK97" s="870"/>
      <c r="CL97" s="870"/>
      <c r="CM97" s="870"/>
      <c r="CN97" s="870"/>
      <c r="CO97" s="870"/>
      <c r="CP97" s="870"/>
      <c r="CQ97" s="870"/>
      <c r="CR97" s="870"/>
    </row>
    <row r="98" spans="2:16" s="870" customFormat="1" ht="17.25" customHeight="1">
      <c r="B98" s="1142" t="s">
        <v>1001</v>
      </c>
      <c r="C98" s="1465"/>
      <c r="D98" s="1465"/>
      <c r="E98" s="1465"/>
      <c r="F98" s="1465"/>
      <c r="G98" s="1465"/>
      <c r="H98" s="1465"/>
      <c r="I98" s="1465"/>
      <c r="J98" s="1465"/>
      <c r="K98" s="1465"/>
      <c r="L98" s="1465"/>
      <c r="M98" s="1465"/>
      <c r="N98" s="1465"/>
      <c r="O98" s="1466">
        <v>-9</v>
      </c>
      <c r="P98" s="1467">
        <v>5</v>
      </c>
    </row>
    <row r="99" spans="2:96" s="622" customFormat="1" ht="17.25" customHeight="1">
      <c r="B99" s="1142" t="s">
        <v>1002</v>
      </c>
      <c r="C99" s="1465"/>
      <c r="D99" s="1465"/>
      <c r="E99" s="306"/>
      <c r="F99" s="306"/>
      <c r="G99" s="306"/>
      <c r="H99" s="306"/>
      <c r="I99" s="306"/>
      <c r="J99" s="306"/>
      <c r="K99" s="306"/>
      <c r="L99" s="306"/>
      <c r="M99" s="306"/>
      <c r="N99" s="306"/>
      <c r="O99" s="1464">
        <v>2</v>
      </c>
      <c r="P99" s="1467">
        <v>-10</v>
      </c>
      <c r="R99" s="870"/>
      <c r="S99" s="870"/>
      <c r="T99" s="870"/>
      <c r="U99" s="870"/>
      <c r="V99" s="870"/>
      <c r="W99" s="870"/>
      <c r="X99" s="870"/>
      <c r="Y99" s="870"/>
      <c r="Z99" s="870"/>
      <c r="AA99" s="870"/>
      <c r="AB99" s="870"/>
      <c r="AC99" s="870"/>
      <c r="AD99" s="870"/>
      <c r="AE99" s="870"/>
      <c r="AF99" s="870"/>
      <c r="AG99" s="870"/>
      <c r="AH99" s="870"/>
      <c r="AI99" s="870"/>
      <c r="AJ99" s="870"/>
      <c r="AK99" s="870"/>
      <c r="AL99" s="870"/>
      <c r="AM99" s="870"/>
      <c r="AN99" s="870"/>
      <c r="AO99" s="870"/>
      <c r="AP99" s="870"/>
      <c r="AQ99" s="870"/>
      <c r="AR99" s="870"/>
      <c r="AS99" s="870"/>
      <c r="AT99" s="870"/>
      <c r="AU99" s="870"/>
      <c r="AV99" s="870"/>
      <c r="AW99" s="870"/>
      <c r="AX99" s="870"/>
      <c r="AY99" s="870"/>
      <c r="AZ99" s="870"/>
      <c r="BA99" s="870"/>
      <c r="BB99" s="870"/>
      <c r="BC99" s="870"/>
      <c r="BD99" s="870"/>
      <c r="BE99" s="870"/>
      <c r="BF99" s="870"/>
      <c r="BG99" s="870"/>
      <c r="BH99" s="870"/>
      <c r="BI99" s="870"/>
      <c r="BJ99" s="870"/>
      <c r="BK99" s="870"/>
      <c r="BL99" s="870"/>
      <c r="BM99" s="870"/>
      <c r="BN99" s="870"/>
      <c r="BO99" s="870"/>
      <c r="BP99" s="870"/>
      <c r="BQ99" s="870"/>
      <c r="BR99" s="870"/>
      <c r="BS99" s="870"/>
      <c r="BT99" s="870"/>
      <c r="BU99" s="870"/>
      <c r="BV99" s="870"/>
      <c r="BW99" s="870"/>
      <c r="BX99" s="870"/>
      <c r="BY99" s="870"/>
      <c r="BZ99" s="870"/>
      <c r="CA99" s="870"/>
      <c r="CB99" s="870"/>
      <c r="CC99" s="870"/>
      <c r="CD99" s="870"/>
      <c r="CE99" s="870"/>
      <c r="CF99" s="870"/>
      <c r="CG99" s="870"/>
      <c r="CH99" s="870"/>
      <c r="CI99" s="870"/>
      <c r="CJ99" s="870"/>
      <c r="CK99" s="870"/>
      <c r="CL99" s="870"/>
      <c r="CM99" s="870"/>
      <c r="CN99" s="870"/>
      <c r="CO99" s="870"/>
      <c r="CP99" s="870"/>
      <c r="CQ99" s="870"/>
      <c r="CR99" s="870"/>
    </row>
    <row r="100" spans="2:96" s="622" customFormat="1" ht="17.25" customHeight="1">
      <c r="B100" s="1142" t="s">
        <v>263</v>
      </c>
      <c r="C100" s="1465"/>
      <c r="D100" s="1465"/>
      <c r="E100" s="306"/>
      <c r="F100" s="306"/>
      <c r="G100" s="306"/>
      <c r="H100" s="306"/>
      <c r="I100" s="306"/>
      <c r="J100" s="306"/>
      <c r="K100" s="306"/>
      <c r="L100" s="306"/>
      <c r="M100" s="306"/>
      <c r="N100" s="306"/>
      <c r="O100" s="1464">
        <v>-3</v>
      </c>
      <c r="P100" s="1431" t="s">
        <v>1407</v>
      </c>
      <c r="R100" s="870"/>
      <c r="S100" s="870"/>
      <c r="T100" s="870"/>
      <c r="U100" s="870"/>
      <c r="V100" s="870"/>
      <c r="W100" s="870"/>
      <c r="X100" s="870"/>
      <c r="Y100" s="870"/>
      <c r="Z100" s="870"/>
      <c r="AA100" s="870"/>
      <c r="AB100" s="870"/>
      <c r="AC100" s="870"/>
      <c r="AD100" s="870"/>
      <c r="AE100" s="870"/>
      <c r="AF100" s="870"/>
      <c r="AG100" s="870"/>
      <c r="AH100" s="870"/>
      <c r="AI100" s="870"/>
      <c r="AJ100" s="870"/>
      <c r="AK100" s="870"/>
      <c r="AL100" s="870"/>
      <c r="AM100" s="870"/>
      <c r="AN100" s="870"/>
      <c r="AO100" s="870"/>
      <c r="AP100" s="870"/>
      <c r="AQ100" s="870"/>
      <c r="AR100" s="870"/>
      <c r="AS100" s="870"/>
      <c r="AT100" s="870"/>
      <c r="AU100" s="870"/>
      <c r="AV100" s="870"/>
      <c r="AW100" s="870"/>
      <c r="AX100" s="870"/>
      <c r="AY100" s="870"/>
      <c r="AZ100" s="870"/>
      <c r="BA100" s="870"/>
      <c r="BB100" s="870"/>
      <c r="BC100" s="870"/>
      <c r="BD100" s="870"/>
      <c r="BE100" s="870"/>
      <c r="BF100" s="870"/>
      <c r="BG100" s="870"/>
      <c r="BH100" s="870"/>
      <c r="BI100" s="870"/>
      <c r="BJ100" s="870"/>
      <c r="BK100" s="870"/>
      <c r="BL100" s="870"/>
      <c r="BM100" s="870"/>
      <c r="BN100" s="870"/>
      <c r="BO100" s="870"/>
      <c r="BP100" s="870"/>
      <c r="BQ100" s="870"/>
      <c r="BR100" s="870"/>
      <c r="BS100" s="870"/>
      <c r="BT100" s="870"/>
      <c r="BU100" s="870"/>
      <c r="BV100" s="870"/>
      <c r="BW100" s="870"/>
      <c r="BX100" s="870"/>
      <c r="BY100" s="870"/>
      <c r="BZ100" s="870"/>
      <c r="CA100" s="870"/>
      <c r="CB100" s="870"/>
      <c r="CC100" s="870"/>
      <c r="CD100" s="870"/>
      <c r="CE100" s="870"/>
      <c r="CF100" s="870"/>
      <c r="CG100" s="870"/>
      <c r="CH100" s="870"/>
      <c r="CI100" s="870"/>
      <c r="CJ100" s="870"/>
      <c r="CK100" s="870"/>
      <c r="CL100" s="870"/>
      <c r="CM100" s="870"/>
      <c r="CN100" s="870"/>
      <c r="CO100" s="870"/>
      <c r="CP100" s="870"/>
      <c r="CQ100" s="870"/>
      <c r="CR100" s="870"/>
    </row>
    <row r="101" spans="2:96" s="622" customFormat="1" ht="17.25" customHeight="1">
      <c r="B101" s="1141" t="s">
        <v>556</v>
      </c>
      <c r="C101" s="1468"/>
      <c r="D101" s="1468"/>
      <c r="E101" s="1468"/>
      <c r="F101" s="1468"/>
      <c r="G101" s="1468"/>
      <c r="H101" s="1468"/>
      <c r="I101" s="1468"/>
      <c r="J101" s="1468"/>
      <c r="K101" s="1468"/>
      <c r="L101" s="1468"/>
      <c r="M101" s="1468"/>
      <c r="N101" s="1468"/>
      <c r="O101" s="1469">
        <f>SUM(O97:O100)</f>
        <v>-15</v>
      </c>
      <c r="P101" s="1470">
        <f>SUM(P97:P100)</f>
        <v>-5</v>
      </c>
      <c r="R101" s="870"/>
      <c r="S101" s="870"/>
      <c r="T101" s="870"/>
      <c r="U101" s="870"/>
      <c r="V101" s="870"/>
      <c r="W101" s="870"/>
      <c r="X101" s="870"/>
      <c r="Y101" s="870"/>
      <c r="Z101" s="870"/>
      <c r="AA101" s="870"/>
      <c r="AB101" s="870"/>
      <c r="AC101" s="870"/>
      <c r="AD101" s="870"/>
      <c r="AE101" s="870"/>
      <c r="AF101" s="870"/>
      <c r="AG101" s="870"/>
      <c r="AH101" s="870"/>
      <c r="AI101" s="870"/>
      <c r="AJ101" s="870"/>
      <c r="AK101" s="870"/>
      <c r="AL101" s="870"/>
      <c r="AM101" s="870"/>
      <c r="AN101" s="870"/>
      <c r="AO101" s="870"/>
      <c r="AP101" s="870"/>
      <c r="AQ101" s="870"/>
      <c r="AR101" s="870"/>
      <c r="AS101" s="870"/>
      <c r="AT101" s="870"/>
      <c r="AU101" s="870"/>
      <c r="AV101" s="870"/>
      <c r="AW101" s="870"/>
      <c r="AX101" s="870"/>
      <c r="AY101" s="870"/>
      <c r="AZ101" s="870"/>
      <c r="BA101" s="870"/>
      <c r="BB101" s="870"/>
      <c r="BC101" s="870"/>
      <c r="BD101" s="870"/>
      <c r="BE101" s="870"/>
      <c r="BF101" s="870"/>
      <c r="BG101" s="870"/>
      <c r="BH101" s="870"/>
      <c r="BI101" s="870"/>
      <c r="BJ101" s="870"/>
      <c r="BK101" s="870"/>
      <c r="BL101" s="870"/>
      <c r="BM101" s="870"/>
      <c r="BN101" s="870"/>
      <c r="BO101" s="870"/>
      <c r="BP101" s="870"/>
      <c r="BQ101" s="870"/>
      <c r="BR101" s="870"/>
      <c r="BS101" s="870"/>
      <c r="BT101" s="870"/>
      <c r="BU101" s="870"/>
      <c r="BV101" s="870"/>
      <c r="BW101" s="870"/>
      <c r="BX101" s="870"/>
      <c r="BY101" s="870"/>
      <c r="BZ101" s="870"/>
      <c r="CA101" s="870"/>
      <c r="CB101" s="870"/>
      <c r="CC101" s="870"/>
      <c r="CD101" s="870"/>
      <c r="CE101" s="870"/>
      <c r="CF101" s="870"/>
      <c r="CG101" s="870"/>
      <c r="CH101" s="870"/>
      <c r="CI101" s="870"/>
      <c r="CJ101" s="870"/>
      <c r="CK101" s="870"/>
      <c r="CL101" s="870"/>
      <c r="CM101" s="870"/>
      <c r="CN101" s="870"/>
      <c r="CO101" s="870"/>
      <c r="CP101" s="870"/>
      <c r="CQ101" s="870"/>
      <c r="CR101" s="870"/>
    </row>
    <row r="102" spans="2:96" s="622" customFormat="1" ht="9" customHeight="1">
      <c r="B102" s="1142"/>
      <c r="C102" s="530"/>
      <c r="D102" s="530"/>
      <c r="E102" s="530"/>
      <c r="F102" s="530"/>
      <c r="G102" s="530"/>
      <c r="H102" s="530"/>
      <c r="I102" s="530"/>
      <c r="J102" s="530"/>
      <c r="K102" s="530"/>
      <c r="L102" s="530"/>
      <c r="M102" s="530"/>
      <c r="N102" s="530"/>
      <c r="O102" s="1146"/>
      <c r="P102" s="1145"/>
      <c r="R102" s="870"/>
      <c r="S102" s="870"/>
      <c r="T102" s="870"/>
      <c r="U102" s="870"/>
      <c r="V102" s="870"/>
      <c r="W102" s="870"/>
      <c r="X102" s="870"/>
      <c r="Y102" s="870"/>
      <c r="Z102" s="870"/>
      <c r="AA102" s="870"/>
      <c r="AB102" s="870"/>
      <c r="AC102" s="870"/>
      <c r="AD102" s="870"/>
      <c r="AE102" s="870"/>
      <c r="AF102" s="870"/>
      <c r="AG102" s="870"/>
      <c r="AH102" s="870"/>
      <c r="AI102" s="870"/>
      <c r="AJ102" s="870"/>
      <c r="AK102" s="870"/>
      <c r="AL102" s="870"/>
      <c r="AM102" s="870"/>
      <c r="AN102" s="870"/>
      <c r="AO102" s="870"/>
      <c r="AP102" s="870"/>
      <c r="AQ102" s="870"/>
      <c r="AR102" s="870"/>
      <c r="AS102" s="870"/>
      <c r="AT102" s="870"/>
      <c r="AU102" s="870"/>
      <c r="AV102" s="870"/>
      <c r="AW102" s="870"/>
      <c r="AX102" s="870"/>
      <c r="AY102" s="870"/>
      <c r="AZ102" s="870"/>
      <c r="BA102" s="870"/>
      <c r="BB102" s="870"/>
      <c r="BC102" s="870"/>
      <c r="BD102" s="870"/>
      <c r="BE102" s="870"/>
      <c r="BF102" s="870"/>
      <c r="BG102" s="870"/>
      <c r="BH102" s="870"/>
      <c r="BI102" s="870"/>
      <c r="BJ102" s="870"/>
      <c r="BK102" s="870"/>
      <c r="BL102" s="870"/>
      <c r="BM102" s="870"/>
      <c r="BN102" s="870"/>
      <c r="BO102" s="870"/>
      <c r="BP102" s="870"/>
      <c r="BQ102" s="870"/>
      <c r="BR102" s="870"/>
      <c r="BS102" s="870"/>
      <c r="BT102" s="870"/>
      <c r="BU102" s="870"/>
      <c r="BV102" s="870"/>
      <c r="BW102" s="870"/>
      <c r="BX102" s="870"/>
      <c r="BY102" s="870"/>
      <c r="BZ102" s="870"/>
      <c r="CA102" s="870"/>
      <c r="CB102" s="870"/>
      <c r="CC102" s="870"/>
      <c r="CD102" s="870"/>
      <c r="CE102" s="870"/>
      <c r="CF102" s="870"/>
      <c r="CG102" s="870"/>
      <c r="CH102" s="870"/>
      <c r="CI102" s="870"/>
      <c r="CJ102" s="870"/>
      <c r="CK102" s="870"/>
      <c r="CL102" s="870"/>
      <c r="CM102" s="870"/>
      <c r="CN102" s="870"/>
      <c r="CO102" s="870"/>
      <c r="CP102" s="870"/>
      <c r="CQ102" s="870"/>
      <c r="CR102" s="870"/>
    </row>
    <row r="103" spans="2:96" s="622" customFormat="1" ht="61.5" customHeight="1">
      <c r="B103" s="2684" t="s">
        <v>1061</v>
      </c>
      <c r="C103" s="2684"/>
      <c r="D103" s="2684"/>
      <c r="E103" s="2684"/>
      <c r="F103" s="2684"/>
      <c r="G103" s="2684"/>
      <c r="H103" s="2684"/>
      <c r="I103" s="2684"/>
      <c r="J103" s="2684"/>
      <c r="K103" s="2684"/>
      <c r="L103" s="2684"/>
      <c r="M103" s="2684"/>
      <c r="N103" s="2684"/>
      <c r="O103" s="2684"/>
      <c r="P103" s="2684"/>
      <c r="R103" s="870"/>
      <c r="S103" s="870"/>
      <c r="T103" s="870"/>
      <c r="U103" s="870"/>
      <c r="V103" s="870"/>
      <c r="W103" s="870"/>
      <c r="X103" s="870"/>
      <c r="Y103" s="870"/>
      <c r="Z103" s="870"/>
      <c r="AA103" s="870"/>
      <c r="AB103" s="870"/>
      <c r="AC103" s="870"/>
      <c r="AD103" s="870"/>
      <c r="AE103" s="870"/>
      <c r="AF103" s="870"/>
      <c r="AG103" s="870"/>
      <c r="AH103" s="870"/>
      <c r="AI103" s="870"/>
      <c r="AJ103" s="870"/>
      <c r="AK103" s="870"/>
      <c r="AL103" s="870"/>
      <c r="AM103" s="870"/>
      <c r="AN103" s="870"/>
      <c r="AO103" s="870"/>
      <c r="AP103" s="870"/>
      <c r="AQ103" s="870"/>
      <c r="AR103" s="870"/>
      <c r="AS103" s="870"/>
      <c r="AT103" s="870"/>
      <c r="AU103" s="870"/>
      <c r="AV103" s="870"/>
      <c r="AW103" s="870"/>
      <c r="AX103" s="870"/>
      <c r="AY103" s="870"/>
      <c r="AZ103" s="870"/>
      <c r="BA103" s="870"/>
      <c r="BB103" s="870"/>
      <c r="BC103" s="870"/>
      <c r="BD103" s="870"/>
      <c r="BE103" s="870"/>
      <c r="BF103" s="870"/>
      <c r="BG103" s="870"/>
      <c r="BH103" s="870"/>
      <c r="BI103" s="870"/>
      <c r="BJ103" s="870"/>
      <c r="BK103" s="870"/>
      <c r="BL103" s="870"/>
      <c r="BM103" s="870"/>
      <c r="BN103" s="870"/>
      <c r="BO103" s="870"/>
      <c r="BP103" s="870"/>
      <c r="BQ103" s="870"/>
      <c r="BR103" s="870"/>
      <c r="BS103" s="870"/>
      <c r="BT103" s="870"/>
      <c r="BU103" s="870"/>
      <c r="BV103" s="870"/>
      <c r="BW103" s="870"/>
      <c r="BX103" s="870"/>
      <c r="BY103" s="870"/>
      <c r="BZ103" s="870"/>
      <c r="CA103" s="870"/>
      <c r="CB103" s="870"/>
      <c r="CC103" s="870"/>
      <c r="CD103" s="870"/>
      <c r="CE103" s="870"/>
      <c r="CF103" s="870"/>
      <c r="CG103" s="870"/>
      <c r="CH103" s="870"/>
      <c r="CI103" s="870"/>
      <c r="CJ103" s="870"/>
      <c r="CK103" s="870"/>
      <c r="CL103" s="870"/>
      <c r="CM103" s="870"/>
      <c r="CN103" s="870"/>
      <c r="CO103" s="870"/>
      <c r="CP103" s="870"/>
      <c r="CQ103" s="870"/>
      <c r="CR103" s="870"/>
    </row>
    <row r="104" spans="1:15" ht="23.25" customHeight="1">
      <c r="A104" s="1" t="s">
        <v>1100</v>
      </c>
      <c r="B104" s="25" t="s">
        <v>1099</v>
      </c>
      <c r="D104"/>
      <c r="E104"/>
      <c r="F104"/>
      <c r="G104"/>
      <c r="H104"/>
      <c r="I104"/>
      <c r="J104"/>
      <c r="K104"/>
      <c r="L104"/>
      <c r="M104"/>
      <c r="N104"/>
      <c r="O104"/>
    </row>
    <row r="105" spans="2:16" ht="27" customHeight="1">
      <c r="B105" s="2812" t="s">
        <v>576</v>
      </c>
      <c r="C105" s="2812"/>
      <c r="D105" s="2812"/>
      <c r="E105" s="2812"/>
      <c r="F105" s="2812"/>
      <c r="G105" s="2812"/>
      <c r="H105" s="2812"/>
      <c r="I105" s="2812"/>
      <c r="J105" s="2812"/>
      <c r="K105" s="2812"/>
      <c r="L105" s="2812"/>
      <c r="M105" s="2812"/>
      <c r="N105" s="2812"/>
      <c r="O105" s="2812"/>
      <c r="P105" s="2812"/>
    </row>
    <row r="106" spans="2:16" ht="12" customHeight="1">
      <c r="B106" s="305"/>
      <c r="C106" s="306"/>
      <c r="D106" s="306"/>
      <c r="E106" s="306"/>
      <c r="F106" s="306"/>
      <c r="G106" s="306"/>
      <c r="H106" s="306"/>
      <c r="I106" s="306"/>
      <c r="J106" s="306"/>
      <c r="K106" s="306"/>
      <c r="L106" s="306"/>
      <c r="M106" s="306"/>
      <c r="N106" s="306"/>
      <c r="O106" s="306"/>
      <c r="P106" s="14"/>
    </row>
    <row r="107" spans="2:16" ht="13.5" customHeight="1">
      <c r="B107" s="206"/>
      <c r="C107" s="71"/>
      <c r="D107" s="175"/>
      <c r="E107" s="14"/>
      <c r="F107" s="608"/>
      <c r="G107" s="608"/>
      <c r="H107" s="2803">
        <v>2008</v>
      </c>
      <c r="I107" s="2803"/>
      <c r="J107" s="2803"/>
      <c r="K107" s="2803"/>
      <c r="L107" s="884"/>
      <c r="M107" s="2804">
        <v>2007</v>
      </c>
      <c r="N107" s="2805"/>
      <c r="O107" s="2805"/>
      <c r="P107" s="2805"/>
    </row>
    <row r="108" spans="2:16" ht="51.75" customHeight="1">
      <c r="B108" s="205"/>
      <c r="C108" s="60"/>
      <c r="D108" s="14"/>
      <c r="E108" s="14"/>
      <c r="F108" s="307"/>
      <c r="G108" s="307"/>
      <c r="H108" s="307" t="s">
        <v>874</v>
      </c>
      <c r="I108" s="307"/>
      <c r="J108" s="307" t="s">
        <v>875</v>
      </c>
      <c r="K108" s="307" t="s">
        <v>556</v>
      </c>
      <c r="L108" s="307"/>
      <c r="M108" s="392" t="s">
        <v>874</v>
      </c>
      <c r="N108" s="392"/>
      <c r="O108" s="526" t="s">
        <v>875</v>
      </c>
      <c r="P108" s="392" t="s">
        <v>556</v>
      </c>
    </row>
    <row r="109" spans="2:16" ht="12.75">
      <c r="B109" s="207"/>
      <c r="C109" s="132"/>
      <c r="D109" s="178"/>
      <c r="E109" s="178"/>
      <c r="F109" s="66"/>
      <c r="G109" s="66"/>
      <c r="H109" s="66" t="s">
        <v>1400</v>
      </c>
      <c r="I109" s="66"/>
      <c r="J109" s="66" t="s">
        <v>1400</v>
      </c>
      <c r="K109" s="66" t="s">
        <v>1400</v>
      </c>
      <c r="L109" s="67"/>
      <c r="M109" s="394" t="s">
        <v>1400</v>
      </c>
      <c r="N109" s="394"/>
      <c r="O109" s="394" t="s">
        <v>1400</v>
      </c>
      <c r="P109" s="394" t="s">
        <v>1400</v>
      </c>
    </row>
    <row r="110" spans="2:16" ht="12.75">
      <c r="B110" s="527" t="s">
        <v>62</v>
      </c>
      <c r="C110" s="528"/>
      <c r="D110" s="14"/>
      <c r="E110" s="14"/>
      <c r="F110" s="500"/>
      <c r="G110" s="310"/>
      <c r="H110" s="1414">
        <v>-34</v>
      </c>
      <c r="I110" s="229"/>
      <c r="J110" s="1414">
        <v>8</v>
      </c>
      <c r="K110" s="1414">
        <f>SUM(H110:J110)</f>
        <v>-26</v>
      </c>
      <c r="L110" s="2042"/>
      <c r="M110" s="640">
        <v>201</v>
      </c>
      <c r="N110" s="641"/>
      <c r="O110" s="642">
        <v>9</v>
      </c>
      <c r="P110" s="640">
        <v>210</v>
      </c>
    </row>
    <row r="111" spans="2:16" ht="12.75">
      <c r="B111" s="308" t="s">
        <v>697</v>
      </c>
      <c r="C111" s="309"/>
      <c r="D111" s="14"/>
      <c r="E111" s="14"/>
      <c r="F111" s="310"/>
      <c r="G111" s="500"/>
      <c r="H111" s="1415">
        <v>267</v>
      </c>
      <c r="I111" s="229"/>
      <c r="J111" s="1415">
        <v>11</v>
      </c>
      <c r="K111" s="1414">
        <f>SUM(H111:J111)</f>
        <v>278</v>
      </c>
      <c r="L111" s="2042"/>
      <c r="M111" s="640">
        <v>81</v>
      </c>
      <c r="N111" s="641"/>
      <c r="O111" s="642">
        <v>8</v>
      </c>
      <c r="P111" s="640">
        <v>89</v>
      </c>
    </row>
    <row r="112" spans="2:16" ht="12.75">
      <c r="B112" s="308" t="s">
        <v>1289</v>
      </c>
      <c r="C112" s="309"/>
      <c r="D112" s="14"/>
      <c r="E112" s="14"/>
      <c r="F112" s="500"/>
      <c r="G112" s="500"/>
      <c r="H112" s="1416">
        <v>-783</v>
      </c>
      <c r="I112" s="1417"/>
      <c r="J112" s="1416">
        <v>-50</v>
      </c>
      <c r="K112" s="1416">
        <f>SUM(H112:J112)</f>
        <v>-833</v>
      </c>
      <c r="L112" s="2043"/>
      <c r="M112" s="643">
        <v>466</v>
      </c>
      <c r="N112" s="641"/>
      <c r="O112" s="642">
        <v>-17</v>
      </c>
      <c r="P112" s="643">
        <v>449</v>
      </c>
    </row>
    <row r="113" spans="2:16" ht="15" customHeight="1" thickBot="1">
      <c r="B113" s="311" t="s">
        <v>556</v>
      </c>
      <c r="C113" s="312"/>
      <c r="D113" s="313"/>
      <c r="E113" s="313"/>
      <c r="F113" s="501"/>
      <c r="G113" s="501"/>
      <c r="H113" s="1413">
        <f>SUM(H110:H112)</f>
        <v>-550</v>
      </c>
      <c r="I113" s="1413"/>
      <c r="J113" s="1413">
        <f>SUM(J110:J112)</f>
        <v>-31</v>
      </c>
      <c r="K113" s="1413">
        <f>SUM(K110:K112)</f>
        <v>-581</v>
      </c>
      <c r="L113" s="2042"/>
      <c r="M113" s="644">
        <f>SUM(M110:M112)</f>
        <v>748</v>
      </c>
      <c r="N113" s="644"/>
      <c r="O113" s="645">
        <f>SUM(O110:O112)</f>
        <v>0</v>
      </c>
      <c r="P113" s="646">
        <f>SUM(P110:P112)</f>
        <v>748</v>
      </c>
    </row>
    <row r="114" spans="1:16" ht="13.5" customHeight="1">
      <c r="A114" s="314"/>
      <c r="B114" s="2808" t="s">
        <v>1403</v>
      </c>
      <c r="C114" s="2808"/>
      <c r="D114" s="203"/>
      <c r="E114" s="203"/>
      <c r="F114" s="203"/>
      <c r="G114" s="203"/>
      <c r="H114" s="203"/>
      <c r="I114" s="203"/>
      <c r="J114" s="203"/>
      <c r="K114" s="203"/>
      <c r="L114" s="203"/>
      <c r="M114" s="203"/>
      <c r="N114" s="203"/>
      <c r="O114" s="203"/>
      <c r="P114" s="203"/>
    </row>
    <row r="115" spans="1:17" ht="51" customHeight="1">
      <c r="A115" s="314"/>
      <c r="B115" s="560" t="s">
        <v>517</v>
      </c>
      <c r="C115" s="2684" t="s">
        <v>1675</v>
      </c>
      <c r="D115" s="2684"/>
      <c r="E115" s="2684"/>
      <c r="F115" s="2684"/>
      <c r="G115" s="2684"/>
      <c r="H115" s="2684"/>
      <c r="I115" s="2684"/>
      <c r="J115" s="2684"/>
      <c r="K115" s="2684"/>
      <c r="L115" s="2684"/>
      <c r="M115" s="2684"/>
      <c r="N115" s="2684"/>
      <c r="O115" s="2684"/>
      <c r="P115" s="2684"/>
      <c r="Q115" s="90"/>
    </row>
    <row r="116" spans="1:17" ht="48" customHeight="1">
      <c r="A116" s="314"/>
      <c r="B116" s="560" t="s">
        <v>518</v>
      </c>
      <c r="C116" s="2684" t="s">
        <v>109</v>
      </c>
      <c r="D116" s="2684"/>
      <c r="E116" s="2684"/>
      <c r="F116" s="2684"/>
      <c r="G116" s="2684"/>
      <c r="H116" s="2684"/>
      <c r="I116" s="2684"/>
      <c r="J116" s="2684"/>
      <c r="K116" s="2684"/>
      <c r="L116" s="2684"/>
      <c r="M116" s="2684"/>
      <c r="N116" s="2684"/>
      <c r="O116" s="2684"/>
      <c r="P116" s="2684"/>
      <c r="Q116" s="1213"/>
    </row>
    <row r="117" spans="2:17" ht="18.75" customHeight="1">
      <c r="B117" s="560" t="s">
        <v>1461</v>
      </c>
      <c r="C117" s="2798" t="s">
        <v>577</v>
      </c>
      <c r="D117" s="2798"/>
      <c r="E117" s="2798"/>
      <c r="F117" s="2798"/>
      <c r="G117" s="2798"/>
      <c r="H117" s="2798"/>
      <c r="I117" s="2798"/>
      <c r="J117" s="2798"/>
      <c r="K117" s="2798"/>
      <c r="L117" s="2798"/>
      <c r="M117" s="2798"/>
      <c r="N117" s="2798"/>
      <c r="O117" s="2798"/>
      <c r="P117" s="2798"/>
      <c r="Q117" s="913"/>
    </row>
    <row r="118" spans="2:22" ht="24.75" customHeight="1">
      <c r="B118" s="560"/>
      <c r="C118" s="2806"/>
      <c r="D118" s="1343"/>
      <c r="E118" s="1343"/>
      <c r="F118" s="1343"/>
      <c r="G118" s="1343"/>
      <c r="H118" s="1342" t="s">
        <v>899</v>
      </c>
      <c r="I118" s="1342"/>
      <c r="J118" s="1342" t="s">
        <v>1337</v>
      </c>
      <c r="K118" s="2813"/>
      <c r="L118" s="913"/>
      <c r="M118" s="913"/>
      <c r="N118" s="913"/>
      <c r="O118" s="913"/>
      <c r="P118" s="913"/>
      <c r="Q118" s="913"/>
      <c r="R118" s="913"/>
      <c r="S118" s="913"/>
      <c r="T118" s="913"/>
      <c r="U118" s="913"/>
      <c r="V118" s="913"/>
    </row>
    <row r="119" spans="2:22" ht="12.75" customHeight="1">
      <c r="B119" s="560"/>
      <c r="C119" s="2806"/>
      <c r="D119" s="1343"/>
      <c r="E119" s="1343"/>
      <c r="F119" s="1343"/>
      <c r="G119" s="1343"/>
      <c r="H119" s="1342" t="s">
        <v>1290</v>
      </c>
      <c r="I119" s="1342"/>
      <c r="J119" s="1342" t="s">
        <v>1338</v>
      </c>
      <c r="K119" s="2813"/>
      <c r="L119" s="913"/>
      <c r="M119" s="913"/>
      <c r="N119" s="913"/>
      <c r="O119" s="913"/>
      <c r="P119" s="913"/>
      <c r="Q119" s="913"/>
      <c r="R119" s="913"/>
      <c r="S119" s="913"/>
      <c r="T119" s="913"/>
      <c r="U119" s="913"/>
      <c r="V119" s="913"/>
    </row>
    <row r="120" spans="2:22" ht="14.25" customHeight="1">
      <c r="B120" s="560"/>
      <c r="C120" s="2806"/>
      <c r="D120" s="1343"/>
      <c r="E120" s="1343"/>
      <c r="F120" s="1343"/>
      <c r="G120" s="1343"/>
      <c r="H120" s="1342" t="s">
        <v>1336</v>
      </c>
      <c r="I120" s="1342"/>
      <c r="J120" s="1342" t="s">
        <v>1336</v>
      </c>
      <c r="K120" s="2813"/>
      <c r="L120" s="913"/>
      <c r="M120" s="913"/>
      <c r="N120" s="913"/>
      <c r="O120" s="913"/>
      <c r="P120" s="913"/>
      <c r="Q120" s="913"/>
      <c r="R120" s="913"/>
      <c r="S120" s="913"/>
      <c r="T120" s="913"/>
      <c r="U120" s="913"/>
      <c r="V120" s="913"/>
    </row>
    <row r="121" spans="2:22" ht="14.25" customHeight="1">
      <c r="B121" s="560"/>
      <c r="C121" s="1423"/>
      <c r="D121" s="1423"/>
      <c r="E121" s="1423"/>
      <c r="F121" s="1423"/>
      <c r="G121" s="1423"/>
      <c r="H121" s="970" t="s">
        <v>300</v>
      </c>
      <c r="I121" s="970"/>
      <c r="J121" s="970" t="s">
        <v>301</v>
      </c>
      <c r="K121" s="970">
        <v>2008</v>
      </c>
      <c r="L121" s="913"/>
      <c r="M121" s="913"/>
      <c r="N121" s="913"/>
      <c r="O121" s="913"/>
      <c r="P121" s="913"/>
      <c r="Q121" s="913"/>
      <c r="R121" s="913"/>
      <c r="S121" s="913"/>
      <c r="T121" s="913"/>
      <c r="U121" s="913"/>
      <c r="V121" s="913"/>
    </row>
    <row r="122" spans="2:22" ht="14.25" customHeight="1">
      <c r="B122" s="560"/>
      <c r="C122" s="1424"/>
      <c r="D122" s="1424"/>
      <c r="E122" s="1424"/>
      <c r="F122" s="1424"/>
      <c r="G122" s="1424"/>
      <c r="H122" s="1428" t="s">
        <v>1400</v>
      </c>
      <c r="I122" s="1428"/>
      <c r="J122" s="1428" t="s">
        <v>1400</v>
      </c>
      <c r="K122" s="1428" t="s">
        <v>1400</v>
      </c>
      <c r="L122" s="913"/>
      <c r="M122" s="913"/>
      <c r="N122" s="913"/>
      <c r="O122" s="913"/>
      <c r="P122" s="913"/>
      <c r="Q122" s="913"/>
      <c r="R122" s="913"/>
      <c r="S122" s="913"/>
      <c r="T122" s="913"/>
      <c r="U122" s="913"/>
      <c r="V122" s="913"/>
    </row>
    <row r="123" spans="2:22" ht="14.25" customHeight="1">
      <c r="B123" s="560"/>
      <c r="C123" s="2809" t="s">
        <v>1590</v>
      </c>
      <c r="D123" s="2809"/>
      <c r="E123" s="2810"/>
      <c r="F123" s="2810"/>
      <c r="G123" s="2810"/>
      <c r="H123" s="1418">
        <v>83</v>
      </c>
      <c r="I123" s="1418"/>
      <c r="J123" s="1418">
        <v>-1082</v>
      </c>
      <c r="K123" s="1418">
        <f>SUM(H123:J123)</f>
        <v>-999</v>
      </c>
      <c r="L123" s="913"/>
      <c r="M123" s="913"/>
      <c r="N123" s="913"/>
      <c r="O123" s="913"/>
      <c r="P123" s="913"/>
      <c r="Q123" s="913"/>
      <c r="R123" s="913"/>
      <c r="S123" s="913"/>
      <c r="T123" s="913"/>
      <c r="U123" s="913"/>
      <c r="V123" s="913"/>
    </row>
    <row r="124" spans="2:22" ht="14.25" customHeight="1">
      <c r="B124" s="560"/>
      <c r="C124" s="2806" t="s">
        <v>1326</v>
      </c>
      <c r="D124" s="2806"/>
      <c r="E124" s="2705"/>
      <c r="F124" s="2705"/>
      <c r="G124" s="2705"/>
      <c r="H124" s="1418">
        <v>-394</v>
      </c>
      <c r="I124" s="1418"/>
      <c r="J124" s="1418">
        <v>668</v>
      </c>
      <c r="K124" s="1418">
        <f>SUM(H124:J124)</f>
        <v>274</v>
      </c>
      <c r="L124" s="913"/>
      <c r="M124" s="913"/>
      <c r="N124" s="913"/>
      <c r="O124" s="913"/>
      <c r="P124" s="913"/>
      <c r="Q124" s="913"/>
      <c r="R124" s="913"/>
      <c r="S124" s="913"/>
      <c r="T124" s="913"/>
      <c r="U124" s="913"/>
      <c r="V124" s="913"/>
    </row>
    <row r="125" spans="2:22" ht="14.25" customHeight="1">
      <c r="B125" s="560"/>
      <c r="C125" s="2811" t="s">
        <v>1327</v>
      </c>
      <c r="D125" s="2811"/>
      <c r="E125" s="2796"/>
      <c r="F125" s="2796"/>
      <c r="G125" s="2796"/>
      <c r="H125" s="1429">
        <v>-6</v>
      </c>
      <c r="I125" s="1429"/>
      <c r="J125" s="1429">
        <v>-52</v>
      </c>
      <c r="K125" s="1429">
        <f>SUM(H125:J125)</f>
        <v>-58</v>
      </c>
      <c r="L125" s="913"/>
      <c r="M125" s="913"/>
      <c r="N125" s="913"/>
      <c r="O125" s="913"/>
      <c r="P125" s="913"/>
      <c r="Q125" s="913"/>
      <c r="R125" s="913"/>
      <c r="S125" s="913"/>
      <c r="T125" s="913"/>
      <c r="U125" s="913"/>
      <c r="V125" s="913"/>
    </row>
    <row r="126" spans="2:19" ht="14.25" customHeight="1">
      <c r="B126" s="148"/>
      <c r="C126" s="1430"/>
      <c r="D126" s="1430"/>
      <c r="E126" s="1430"/>
      <c r="F126" s="1430"/>
      <c r="G126" s="1430"/>
      <c r="H126" s="1429">
        <f>SUM(H123:H125)</f>
        <v>-317</v>
      </c>
      <c r="I126" s="1429"/>
      <c r="J126" s="1429">
        <f>SUM(J123:J125)</f>
        <v>-466</v>
      </c>
      <c r="K126" s="1515">
        <f>SUM(H126:J126)</f>
        <v>-783</v>
      </c>
      <c r="N126" s="4"/>
      <c r="S126" s="13"/>
    </row>
    <row r="127" spans="2:19" ht="9" customHeight="1">
      <c r="B127" s="148"/>
      <c r="C127" s="1419"/>
      <c r="D127" s="1419"/>
      <c r="E127" s="1419"/>
      <c r="F127" s="1419"/>
      <c r="G127" s="1419"/>
      <c r="H127" s="1420"/>
      <c r="I127" s="1420"/>
      <c r="J127" s="1420"/>
      <c r="K127" s="1420"/>
      <c r="N127" s="4"/>
      <c r="S127" s="13"/>
    </row>
    <row r="128" spans="2:16" ht="12.75">
      <c r="B128" s="4"/>
      <c r="C128" s="2044" t="s">
        <v>1403</v>
      </c>
      <c r="D128" s="17"/>
      <c r="E128" s="2045"/>
      <c r="F128" s="2045"/>
      <c r="G128" s="2045"/>
      <c r="H128" s="2045"/>
      <c r="I128" s="2045"/>
      <c r="J128" s="2045"/>
      <c r="K128" s="2045"/>
      <c r="L128" s="2045"/>
      <c r="M128" s="2045"/>
      <c r="N128" s="2045"/>
      <c r="O128" s="19"/>
      <c r="P128" s="499"/>
    </row>
    <row r="129" spans="2:17" ht="56.25" customHeight="1">
      <c r="B129" s="148"/>
      <c r="C129" s="560" t="s">
        <v>348</v>
      </c>
      <c r="D129" s="2801" t="s">
        <v>1595</v>
      </c>
      <c r="E129" s="2801"/>
      <c r="F129" s="2801"/>
      <c r="G129" s="2801"/>
      <c r="H129" s="2801"/>
      <c r="I129" s="2801"/>
      <c r="J129" s="2801"/>
      <c r="K129" s="2801"/>
      <c r="L129" s="2801"/>
      <c r="M129" s="2801"/>
      <c r="N129" s="2801"/>
      <c r="O129" s="2801"/>
      <c r="P129" s="2801"/>
      <c r="Q129" s="914"/>
    </row>
    <row r="130" spans="2:17" ht="19.5" customHeight="1">
      <c r="B130" s="148"/>
      <c r="C130" s="560" t="s">
        <v>522</v>
      </c>
      <c r="D130" s="2801" t="s">
        <v>1615</v>
      </c>
      <c r="E130" s="2801"/>
      <c r="F130" s="2801"/>
      <c r="G130" s="2801"/>
      <c r="H130" s="2801"/>
      <c r="I130" s="2801"/>
      <c r="J130" s="2801"/>
      <c r="K130" s="2801"/>
      <c r="L130" s="2801"/>
      <c r="M130" s="2801"/>
      <c r="N130" s="2801"/>
      <c r="O130" s="2801"/>
      <c r="P130" s="2801"/>
      <c r="Q130" s="914"/>
    </row>
    <row r="131" spans="2:17" ht="30.75" customHeight="1">
      <c r="B131" s="560" t="s">
        <v>873</v>
      </c>
      <c r="C131" s="2798" t="s">
        <v>1703</v>
      </c>
      <c r="D131" s="2798"/>
      <c r="E131" s="2798"/>
      <c r="F131" s="2798"/>
      <c r="G131" s="2798"/>
      <c r="H131" s="2798"/>
      <c r="I131" s="2798"/>
      <c r="J131" s="2798"/>
      <c r="K131" s="2798"/>
      <c r="L131" s="2798"/>
      <c r="M131" s="2798"/>
      <c r="N131" s="2798"/>
      <c r="O131" s="2798"/>
      <c r="P131" s="2798"/>
      <c r="Q131" s="913"/>
    </row>
    <row r="132" ht="12.75">
      <c r="B132" s="148"/>
    </row>
    <row r="133" ht="12.75">
      <c r="B133" s="148"/>
    </row>
    <row r="134" ht="12.75">
      <c r="B134" s="148"/>
    </row>
    <row r="135" ht="12.75">
      <c r="B135" s="148"/>
    </row>
    <row r="136" ht="12.75">
      <c r="B136" s="148"/>
    </row>
    <row r="137" ht="12.75">
      <c r="B137" s="148"/>
    </row>
    <row r="138" ht="12.75">
      <c r="B138" s="148"/>
    </row>
    <row r="139" ht="12.75">
      <c r="B139" s="148"/>
    </row>
    <row r="140" ht="12.75">
      <c r="B140" s="148"/>
    </row>
    <row r="141" ht="12.75">
      <c r="B141" s="148"/>
    </row>
    <row r="142" ht="12.75">
      <c r="B142" s="148"/>
    </row>
    <row r="143" ht="12.75">
      <c r="B143" s="148"/>
    </row>
    <row r="144" ht="12.75">
      <c r="B144" s="148"/>
    </row>
    <row r="145" ht="12.75">
      <c r="B145" s="148"/>
    </row>
    <row r="146" ht="12.75">
      <c r="B146" s="148"/>
    </row>
    <row r="147" ht="12.75">
      <c r="B147" s="148"/>
    </row>
    <row r="148" ht="12.75">
      <c r="B148" s="148"/>
    </row>
    <row r="149" ht="12.75">
      <c r="B149" s="148"/>
    </row>
    <row r="150" ht="12.75">
      <c r="B150" s="148"/>
    </row>
    <row r="151" ht="12.75">
      <c r="B151" s="148"/>
    </row>
    <row r="152" ht="12.75">
      <c r="B152" s="148"/>
    </row>
    <row r="153" ht="12.75">
      <c r="B153" s="148"/>
    </row>
    <row r="154" ht="12.75">
      <c r="B154" s="148"/>
    </row>
    <row r="155" ht="12.75">
      <c r="B155" s="148"/>
    </row>
    <row r="156" ht="12.75">
      <c r="B156" s="148"/>
    </row>
    <row r="157" ht="12.75">
      <c r="B157" s="148"/>
    </row>
    <row r="158" ht="12.75">
      <c r="B158" s="148"/>
    </row>
    <row r="159" ht="12.75">
      <c r="B159" s="148"/>
    </row>
    <row r="160" ht="12.75">
      <c r="B160" s="148"/>
    </row>
    <row r="161" ht="12.75">
      <c r="B161" s="148"/>
    </row>
    <row r="162" ht="12.75">
      <c r="B162" s="148"/>
    </row>
    <row r="163" ht="12.75">
      <c r="B163" s="148"/>
    </row>
    <row r="164" ht="12.75">
      <c r="B164" s="148"/>
    </row>
    <row r="165" ht="12.75">
      <c r="B165" s="148"/>
    </row>
    <row r="166" ht="12.75">
      <c r="B166" s="148"/>
    </row>
    <row r="167" ht="12.75">
      <c r="B167" s="148"/>
    </row>
    <row r="168" ht="12.75">
      <c r="B168" s="148"/>
    </row>
    <row r="169" ht="12.75">
      <c r="B169" s="148"/>
    </row>
    <row r="170" ht="12.75">
      <c r="B170" s="148"/>
    </row>
    <row r="171" ht="12.75">
      <c r="B171" s="148"/>
    </row>
    <row r="172" ht="12.75">
      <c r="B172" s="148"/>
    </row>
    <row r="173" ht="12.75">
      <c r="B173" s="148"/>
    </row>
    <row r="174" ht="12.75">
      <c r="B174" s="148"/>
    </row>
    <row r="175" ht="12.75">
      <c r="B175" s="148"/>
    </row>
    <row r="176" ht="12.75">
      <c r="B176" s="148"/>
    </row>
    <row r="177" ht="12.75">
      <c r="B177" s="148"/>
    </row>
    <row r="178" ht="12.75">
      <c r="B178" s="148"/>
    </row>
    <row r="179" ht="12.75">
      <c r="B179" s="148"/>
    </row>
    <row r="180" ht="12.75">
      <c r="B180" s="148"/>
    </row>
    <row r="181" ht="12.75">
      <c r="B181" s="148"/>
    </row>
    <row r="182" ht="12.75">
      <c r="B182" s="148"/>
    </row>
    <row r="183" ht="12.75">
      <c r="B183" s="148"/>
    </row>
    <row r="184" ht="12.75">
      <c r="B184" s="148"/>
    </row>
    <row r="185" ht="12.75">
      <c r="B185" s="148"/>
    </row>
    <row r="186" ht="12.75">
      <c r="B186" s="148"/>
    </row>
    <row r="187" ht="12.75">
      <c r="B187" s="148"/>
    </row>
    <row r="188" ht="12.75">
      <c r="B188" s="148"/>
    </row>
    <row r="189" ht="12.75">
      <c r="B189" s="148"/>
    </row>
    <row r="190" ht="12.75">
      <c r="B190" s="148"/>
    </row>
    <row r="191" ht="12.75">
      <c r="B191" s="148"/>
    </row>
    <row r="192" ht="12.75">
      <c r="B192" s="148"/>
    </row>
    <row r="193" ht="12.75">
      <c r="B193" s="148"/>
    </row>
    <row r="194" ht="12.75">
      <c r="B194" s="148"/>
    </row>
    <row r="195" ht="12.75">
      <c r="B195" s="148"/>
    </row>
    <row r="196" ht="12.75">
      <c r="B196" s="148"/>
    </row>
    <row r="197" ht="12.75">
      <c r="B197" s="148"/>
    </row>
    <row r="198" ht="12.75">
      <c r="B198" s="148"/>
    </row>
    <row r="199" ht="12.75">
      <c r="B199" s="148"/>
    </row>
    <row r="200" ht="12.75">
      <c r="B200" s="148"/>
    </row>
    <row r="201" ht="12.75">
      <c r="B201" s="148"/>
    </row>
    <row r="202" ht="12.75">
      <c r="B202" s="148"/>
    </row>
    <row r="203" ht="12.75">
      <c r="B203" s="148"/>
    </row>
    <row r="204" ht="12.75">
      <c r="B204" s="148"/>
    </row>
    <row r="205" ht="12.75">
      <c r="B205" s="148"/>
    </row>
    <row r="206" ht="12.75">
      <c r="B206" s="148"/>
    </row>
    <row r="207" ht="12.75">
      <c r="B207" s="148"/>
    </row>
    <row r="208" ht="12.75">
      <c r="B208" s="148"/>
    </row>
    <row r="209" ht="12.75">
      <c r="B209" s="148"/>
    </row>
    <row r="210" ht="12.75">
      <c r="B210" s="148"/>
    </row>
    <row r="211" ht="12.75">
      <c r="B211" s="148"/>
    </row>
    <row r="212" ht="12.75">
      <c r="B212" s="148"/>
    </row>
    <row r="213" ht="12.75">
      <c r="B213" s="148"/>
    </row>
    <row r="214" ht="12.75">
      <c r="B214" s="148"/>
    </row>
    <row r="215" ht="12.75">
      <c r="B215" s="148"/>
    </row>
    <row r="216" ht="12.75">
      <c r="B216" s="148"/>
    </row>
    <row r="217" ht="12.75">
      <c r="B217" s="148"/>
    </row>
    <row r="218" ht="12.75">
      <c r="B218" s="148"/>
    </row>
    <row r="219" ht="12.75">
      <c r="B219" s="148"/>
    </row>
    <row r="220" ht="12.75">
      <c r="B220" s="148"/>
    </row>
    <row r="221" ht="12.75">
      <c r="B221" s="148"/>
    </row>
    <row r="222" ht="12.75">
      <c r="B222" s="148"/>
    </row>
    <row r="223" ht="12.75">
      <c r="B223" s="148"/>
    </row>
    <row r="224" ht="12.75">
      <c r="B224" s="148"/>
    </row>
    <row r="225" ht="12.75">
      <c r="B225" s="148"/>
    </row>
    <row r="226" ht="12.75">
      <c r="B226" s="148"/>
    </row>
    <row r="227" ht="12.75">
      <c r="B227" s="148"/>
    </row>
    <row r="228" ht="12.75">
      <c r="B228" s="148"/>
    </row>
    <row r="229" ht="12.75">
      <c r="B229" s="148"/>
    </row>
    <row r="230" ht="12.75">
      <c r="B230" s="148"/>
    </row>
    <row r="231" ht="12.75">
      <c r="B231" s="148"/>
    </row>
    <row r="232" ht="12.75">
      <c r="B232" s="148"/>
    </row>
    <row r="233" ht="12.75">
      <c r="B233" s="148"/>
    </row>
    <row r="234" ht="12.75">
      <c r="B234" s="148"/>
    </row>
    <row r="235" ht="12.75">
      <c r="B235" s="148"/>
    </row>
    <row r="236" ht="12.75">
      <c r="B236" s="148"/>
    </row>
    <row r="237" ht="12.75">
      <c r="B237" s="148"/>
    </row>
    <row r="238" ht="12.75">
      <c r="B238" s="148"/>
    </row>
    <row r="239" ht="12.75">
      <c r="B239" s="148"/>
    </row>
    <row r="240" ht="12.75">
      <c r="B240" s="148"/>
    </row>
    <row r="241" ht="12.75">
      <c r="B241" s="148"/>
    </row>
    <row r="242" ht="12.75">
      <c r="B242" s="148"/>
    </row>
    <row r="243" ht="12.75">
      <c r="B243" s="148"/>
    </row>
    <row r="244" ht="12.75">
      <c r="B244" s="148"/>
    </row>
    <row r="245" ht="12.75">
      <c r="B245" s="148"/>
    </row>
    <row r="246" ht="12.75">
      <c r="B246" s="148"/>
    </row>
    <row r="247" ht="12.75">
      <c r="B247" s="148"/>
    </row>
    <row r="248" ht="12.75">
      <c r="B248" s="148"/>
    </row>
    <row r="249" ht="12.75">
      <c r="B249" s="148"/>
    </row>
    <row r="250" ht="12.75">
      <c r="B250" s="148"/>
    </row>
    <row r="251" ht="12.75">
      <c r="B251" s="148"/>
    </row>
    <row r="252" ht="12.75">
      <c r="B252" s="148"/>
    </row>
    <row r="253" ht="12.75">
      <c r="B253" s="148"/>
    </row>
    <row r="254" ht="12.75">
      <c r="B254" s="148"/>
    </row>
    <row r="255" ht="12.75">
      <c r="B255" s="148"/>
    </row>
    <row r="256" ht="12.75">
      <c r="B256" s="148"/>
    </row>
    <row r="257" ht="12.75">
      <c r="B257" s="148"/>
    </row>
    <row r="258" ht="12.75">
      <c r="B258" s="148"/>
    </row>
    <row r="259" ht="12.75">
      <c r="B259" s="148"/>
    </row>
    <row r="260" ht="12.75">
      <c r="B260" s="148"/>
    </row>
    <row r="261" ht="12.75">
      <c r="B261" s="148"/>
    </row>
    <row r="262" ht="12.75">
      <c r="B262" s="148"/>
    </row>
    <row r="263" ht="12.75">
      <c r="B263" s="148"/>
    </row>
    <row r="264" ht="12.75">
      <c r="B264" s="148"/>
    </row>
    <row r="265" ht="12.75">
      <c r="B265" s="148"/>
    </row>
    <row r="266" ht="12.75">
      <c r="B266" s="148"/>
    </row>
    <row r="267" ht="12.75">
      <c r="B267" s="148"/>
    </row>
    <row r="268" ht="12.75">
      <c r="B268" s="148"/>
    </row>
    <row r="269" ht="12.75">
      <c r="B269" s="148"/>
    </row>
    <row r="270" ht="12.75">
      <c r="B270" s="148"/>
    </row>
    <row r="271" ht="12.75">
      <c r="B271" s="148"/>
    </row>
    <row r="272" ht="12.75">
      <c r="B272" s="148"/>
    </row>
    <row r="273" ht="12.75">
      <c r="B273" s="148"/>
    </row>
    <row r="274" ht="12.75">
      <c r="B274" s="148"/>
    </row>
    <row r="275" ht="12.75">
      <c r="B275" s="148"/>
    </row>
    <row r="276" ht="12.75">
      <c r="B276" s="148"/>
    </row>
    <row r="277" ht="12.75">
      <c r="B277" s="148"/>
    </row>
    <row r="278" ht="12.75">
      <c r="B278" s="148"/>
    </row>
    <row r="279" ht="12.75">
      <c r="B279" s="148"/>
    </row>
    <row r="280" ht="12.75">
      <c r="B280" s="148"/>
    </row>
    <row r="281" ht="12.75">
      <c r="B281" s="148"/>
    </row>
    <row r="282" ht="12.75">
      <c r="B282" s="148"/>
    </row>
    <row r="283" ht="12.75">
      <c r="B283" s="148"/>
    </row>
    <row r="284" ht="12.75">
      <c r="B284" s="148"/>
    </row>
    <row r="285" ht="12.75">
      <c r="B285" s="148"/>
    </row>
    <row r="286" ht="12.75">
      <c r="B286" s="148"/>
    </row>
    <row r="287" ht="12.75">
      <c r="B287" s="148"/>
    </row>
    <row r="288" ht="12.75">
      <c r="B288" s="148"/>
    </row>
    <row r="289" ht="12.75">
      <c r="B289" s="148"/>
    </row>
    <row r="290" ht="12.75">
      <c r="B290" s="148"/>
    </row>
    <row r="291" ht="12.75">
      <c r="B291" s="148"/>
    </row>
    <row r="292" ht="12.75">
      <c r="B292" s="148"/>
    </row>
    <row r="293" ht="12.75">
      <c r="B293" s="148"/>
    </row>
    <row r="294" ht="12.75">
      <c r="B294" s="148"/>
    </row>
    <row r="295" ht="12.75">
      <c r="B295" s="148"/>
    </row>
    <row r="296" ht="12.75">
      <c r="B296" s="148"/>
    </row>
    <row r="297" ht="12.75">
      <c r="B297" s="148"/>
    </row>
    <row r="298" ht="12.75">
      <c r="B298" s="148"/>
    </row>
    <row r="299" ht="12.75">
      <c r="B299" s="148"/>
    </row>
    <row r="300" ht="12.75">
      <c r="B300" s="148"/>
    </row>
    <row r="301" ht="12.75">
      <c r="B301" s="148"/>
    </row>
    <row r="302" ht="12.75">
      <c r="B302" s="148"/>
    </row>
    <row r="303" ht="12.75">
      <c r="B303" s="148"/>
    </row>
    <row r="304" ht="12.75">
      <c r="B304" s="148"/>
    </row>
    <row r="305" ht="12.75">
      <c r="B305" s="148"/>
    </row>
    <row r="306" ht="12.75">
      <c r="B306" s="148"/>
    </row>
    <row r="307" ht="12.75">
      <c r="B307" s="148"/>
    </row>
    <row r="308" ht="12.75">
      <c r="B308" s="148"/>
    </row>
    <row r="309" ht="12.75">
      <c r="B309" s="148"/>
    </row>
    <row r="310" ht="12.75">
      <c r="B310" s="148"/>
    </row>
    <row r="311" ht="12.75">
      <c r="B311" s="148"/>
    </row>
    <row r="312" ht="12.75">
      <c r="B312" s="148"/>
    </row>
    <row r="313" ht="12.75">
      <c r="B313" s="148"/>
    </row>
    <row r="314" ht="12.75">
      <c r="B314" s="148"/>
    </row>
    <row r="315" ht="12.75">
      <c r="B315" s="148"/>
    </row>
    <row r="316" ht="12.75">
      <c r="B316" s="148"/>
    </row>
    <row r="317" ht="12.75">
      <c r="B317" s="148"/>
    </row>
    <row r="318" ht="12.75">
      <c r="B318" s="148"/>
    </row>
    <row r="319" ht="12.75">
      <c r="B319" s="148"/>
    </row>
    <row r="320" ht="12.75">
      <c r="B320" s="148"/>
    </row>
    <row r="321" ht="12.75">
      <c r="B321" s="148"/>
    </row>
    <row r="322" ht="12.75">
      <c r="B322" s="148"/>
    </row>
    <row r="323" ht="12.75">
      <c r="B323" s="148"/>
    </row>
    <row r="324" ht="12.75">
      <c r="B324" s="148"/>
    </row>
    <row r="325" ht="12.75">
      <c r="B325" s="148"/>
    </row>
    <row r="326" ht="12.75">
      <c r="B326" s="148"/>
    </row>
    <row r="327" ht="12.75">
      <c r="B327" s="148"/>
    </row>
    <row r="328" ht="12.75">
      <c r="B328" s="148"/>
    </row>
    <row r="329" ht="12.75">
      <c r="B329" s="148"/>
    </row>
    <row r="330" ht="12.75">
      <c r="B330" s="148"/>
    </row>
    <row r="331" ht="12.75">
      <c r="B331" s="148"/>
    </row>
    <row r="332" ht="12.75">
      <c r="B332" s="148"/>
    </row>
    <row r="333" ht="12.75">
      <c r="B333" s="148"/>
    </row>
    <row r="334" ht="12.75">
      <c r="B334" s="148"/>
    </row>
    <row r="335" ht="12.75">
      <c r="B335" s="148"/>
    </row>
    <row r="336" ht="12.75">
      <c r="B336" s="148"/>
    </row>
    <row r="337" ht="12.75">
      <c r="B337" s="148"/>
    </row>
    <row r="338" ht="12.75">
      <c r="B338" s="148"/>
    </row>
    <row r="339" ht="12.75">
      <c r="B339" s="148"/>
    </row>
    <row r="340" ht="12.75">
      <c r="B340" s="148"/>
    </row>
    <row r="341" ht="12.75">
      <c r="B341" s="148"/>
    </row>
    <row r="342" ht="12.75">
      <c r="B342" s="148"/>
    </row>
    <row r="343" ht="12.75">
      <c r="B343" s="148"/>
    </row>
    <row r="344" ht="12.75">
      <c r="B344" s="148"/>
    </row>
    <row r="345" ht="12.75">
      <c r="B345" s="148"/>
    </row>
    <row r="346" ht="12.75">
      <c r="B346" s="148"/>
    </row>
    <row r="347" ht="12.75">
      <c r="B347" s="148"/>
    </row>
    <row r="348" ht="12.75">
      <c r="B348" s="148"/>
    </row>
    <row r="349" ht="12.75">
      <c r="B349" s="148"/>
    </row>
    <row r="350" ht="12.75">
      <c r="B350" s="148"/>
    </row>
    <row r="351" ht="12.75">
      <c r="B351" s="148"/>
    </row>
    <row r="352" ht="12.75">
      <c r="B352" s="148"/>
    </row>
    <row r="353" ht="12.75">
      <c r="B353" s="148"/>
    </row>
    <row r="354" ht="12.75">
      <c r="B354" s="148"/>
    </row>
    <row r="355" ht="12.75">
      <c r="B355" s="148"/>
    </row>
    <row r="356" ht="12.75">
      <c r="B356" s="148"/>
    </row>
    <row r="357" ht="12.75">
      <c r="B357" s="148"/>
    </row>
    <row r="358" ht="12.75">
      <c r="B358" s="148"/>
    </row>
    <row r="359" ht="12.75">
      <c r="B359" s="148"/>
    </row>
    <row r="360" ht="12.75">
      <c r="B360" s="148"/>
    </row>
    <row r="361" ht="12.75">
      <c r="B361" s="148"/>
    </row>
    <row r="362" ht="12.75">
      <c r="B362" s="148"/>
    </row>
    <row r="363" ht="12.75">
      <c r="B363" s="148"/>
    </row>
    <row r="364" ht="12.75">
      <c r="B364" s="148"/>
    </row>
    <row r="365" ht="12.75">
      <c r="B365" s="148"/>
    </row>
    <row r="366" ht="12.75">
      <c r="B366" s="148"/>
    </row>
    <row r="367" ht="12.75">
      <c r="B367" s="148"/>
    </row>
    <row r="368" ht="12.75">
      <c r="B368" s="148"/>
    </row>
    <row r="369" ht="12.75">
      <c r="B369" s="148"/>
    </row>
    <row r="370" ht="12.75">
      <c r="B370" s="148"/>
    </row>
    <row r="371" ht="12.75">
      <c r="B371" s="148"/>
    </row>
    <row r="372" ht="12.75">
      <c r="B372" s="148"/>
    </row>
    <row r="373" ht="12.75">
      <c r="B373" s="148"/>
    </row>
    <row r="374" ht="12.75">
      <c r="B374" s="148"/>
    </row>
    <row r="375" ht="12.75">
      <c r="B375" s="148"/>
    </row>
    <row r="376" ht="12.75">
      <c r="B376" s="148"/>
    </row>
    <row r="377" ht="12.75">
      <c r="B377" s="148"/>
    </row>
    <row r="378" ht="12.75">
      <c r="B378" s="148"/>
    </row>
    <row r="379" ht="12.75">
      <c r="B379" s="148"/>
    </row>
    <row r="380" ht="12.75">
      <c r="B380" s="148"/>
    </row>
    <row r="381" ht="12.75">
      <c r="B381" s="148"/>
    </row>
    <row r="382" ht="12.75">
      <c r="B382" s="148"/>
    </row>
    <row r="383" ht="12.75">
      <c r="B383" s="148"/>
    </row>
    <row r="384" ht="12.75">
      <c r="B384" s="148"/>
    </row>
    <row r="385" ht="12.75">
      <c r="B385" s="148"/>
    </row>
    <row r="386" ht="12.75">
      <c r="B386" s="148"/>
    </row>
    <row r="387" ht="12.75">
      <c r="B387" s="148"/>
    </row>
    <row r="388" ht="12.75">
      <c r="B388" s="148"/>
    </row>
    <row r="389" ht="12.75">
      <c r="B389" s="148"/>
    </row>
    <row r="390" ht="12.75">
      <c r="B390" s="148"/>
    </row>
    <row r="391" ht="12.75">
      <c r="B391" s="148"/>
    </row>
    <row r="392" ht="12.75">
      <c r="B392" s="148"/>
    </row>
    <row r="393" ht="12.75">
      <c r="B393" s="148"/>
    </row>
    <row r="394" ht="12.75">
      <c r="B394" s="148"/>
    </row>
    <row r="395" ht="12.75">
      <c r="B395" s="148"/>
    </row>
    <row r="396" ht="12.75">
      <c r="B396" s="148"/>
    </row>
    <row r="397" ht="12.75">
      <c r="B397" s="148"/>
    </row>
    <row r="398" ht="12.75">
      <c r="B398" s="148"/>
    </row>
    <row r="399" ht="12.75">
      <c r="B399" s="148"/>
    </row>
    <row r="400" ht="12.75">
      <c r="B400" s="148"/>
    </row>
    <row r="401" ht="12.75">
      <c r="B401" s="148"/>
    </row>
    <row r="402" ht="12.75">
      <c r="B402" s="148"/>
    </row>
    <row r="403" ht="12.75">
      <c r="B403" s="148"/>
    </row>
    <row r="404" ht="12.75">
      <c r="B404" s="148"/>
    </row>
    <row r="405" ht="12.75">
      <c r="B405" s="148"/>
    </row>
    <row r="406" ht="12.75">
      <c r="B406" s="148"/>
    </row>
    <row r="407" ht="12.75">
      <c r="B407" s="148"/>
    </row>
    <row r="408" ht="12.75">
      <c r="B408" s="148"/>
    </row>
    <row r="409" ht="12.75">
      <c r="B409" s="148"/>
    </row>
    <row r="410" ht="12.75">
      <c r="B410" s="148"/>
    </row>
    <row r="411" ht="12.75">
      <c r="B411" s="148"/>
    </row>
    <row r="412" ht="12.75">
      <c r="B412" s="148"/>
    </row>
    <row r="413" ht="12.75">
      <c r="B413" s="148"/>
    </row>
    <row r="414" ht="12.75">
      <c r="B414" s="148"/>
    </row>
    <row r="415" ht="12.75">
      <c r="B415" s="148"/>
    </row>
    <row r="416" ht="12.75">
      <c r="B416" s="148"/>
    </row>
    <row r="417" ht="12.75">
      <c r="B417" s="148"/>
    </row>
    <row r="418" ht="12.75">
      <c r="B418" s="148"/>
    </row>
    <row r="419" ht="12.75">
      <c r="B419" s="148"/>
    </row>
    <row r="420" ht="12.75">
      <c r="B420" s="148"/>
    </row>
    <row r="421" ht="12.75">
      <c r="B421" s="148"/>
    </row>
    <row r="422" ht="12.75">
      <c r="B422" s="148"/>
    </row>
    <row r="423" ht="12.75">
      <c r="B423" s="148"/>
    </row>
    <row r="424" ht="12.75">
      <c r="B424" s="148"/>
    </row>
    <row r="425" ht="12.75">
      <c r="B425" s="148"/>
    </row>
    <row r="426" ht="12.75">
      <c r="B426" s="148"/>
    </row>
    <row r="427" ht="12.75">
      <c r="B427" s="148"/>
    </row>
    <row r="428" ht="12.75">
      <c r="B428" s="148"/>
    </row>
    <row r="429" ht="12.75">
      <c r="B429" s="148"/>
    </row>
    <row r="430" ht="12.75">
      <c r="B430" s="148"/>
    </row>
    <row r="431" ht="12.75">
      <c r="B431" s="148"/>
    </row>
    <row r="432" ht="12.75">
      <c r="B432" s="148"/>
    </row>
    <row r="433" ht="12.75">
      <c r="B433" s="148"/>
    </row>
    <row r="434" ht="12.75">
      <c r="B434" s="148"/>
    </row>
    <row r="435" ht="12.75">
      <c r="B435" s="148"/>
    </row>
    <row r="436" ht="12.75">
      <c r="B436" s="148"/>
    </row>
    <row r="437" ht="12.75">
      <c r="B437" s="148"/>
    </row>
    <row r="438" ht="12.75">
      <c r="B438" s="148"/>
    </row>
    <row r="439" ht="12.75">
      <c r="B439" s="148"/>
    </row>
    <row r="440" ht="12.75">
      <c r="B440" s="148"/>
    </row>
    <row r="441" ht="12.75">
      <c r="B441" s="148"/>
    </row>
    <row r="442" ht="12.75">
      <c r="B442" s="148"/>
    </row>
    <row r="443" ht="12.75">
      <c r="B443" s="148"/>
    </row>
    <row r="444" ht="12.75">
      <c r="B444" s="148"/>
    </row>
    <row r="445" ht="12.75">
      <c r="B445" s="148"/>
    </row>
    <row r="446" ht="12.75">
      <c r="B446" s="148"/>
    </row>
    <row r="447" ht="12.75">
      <c r="B447" s="148"/>
    </row>
    <row r="448" ht="12.75">
      <c r="B448" s="148"/>
    </row>
    <row r="449" ht="12.75">
      <c r="B449" s="148"/>
    </row>
    <row r="450" ht="12.75">
      <c r="B450" s="148"/>
    </row>
    <row r="451" ht="12.75">
      <c r="B451" s="148"/>
    </row>
    <row r="452" ht="12.75">
      <c r="B452" s="148"/>
    </row>
    <row r="453" ht="12.75">
      <c r="B453" s="148"/>
    </row>
    <row r="454" ht="12.75">
      <c r="B454" s="148"/>
    </row>
    <row r="455" ht="12.75">
      <c r="B455" s="148"/>
    </row>
    <row r="456" ht="12.75">
      <c r="B456" s="148"/>
    </row>
    <row r="457" ht="12.75">
      <c r="B457" s="148"/>
    </row>
    <row r="458" ht="12.75">
      <c r="B458" s="148"/>
    </row>
    <row r="459" ht="12.75">
      <c r="B459" s="148"/>
    </row>
    <row r="460" ht="12.75">
      <c r="B460" s="148"/>
    </row>
    <row r="461" ht="12.75">
      <c r="B461" s="148"/>
    </row>
    <row r="462" ht="12.75">
      <c r="B462" s="148"/>
    </row>
    <row r="463" ht="12.75">
      <c r="B463" s="148"/>
    </row>
    <row r="464" ht="12.75">
      <c r="B464" s="148"/>
    </row>
    <row r="465" ht="12.75">
      <c r="B465" s="148"/>
    </row>
    <row r="466" ht="12.75">
      <c r="B466" s="148"/>
    </row>
    <row r="467" ht="12.75">
      <c r="B467" s="148"/>
    </row>
    <row r="468" ht="12.75">
      <c r="B468" s="148"/>
    </row>
    <row r="469" ht="12.75">
      <c r="B469" s="148"/>
    </row>
    <row r="470" ht="12.75">
      <c r="B470" s="148"/>
    </row>
    <row r="471" ht="12.75">
      <c r="B471" s="148"/>
    </row>
    <row r="472" ht="12.75">
      <c r="B472" s="148"/>
    </row>
    <row r="473" ht="12.75">
      <c r="B473" s="148"/>
    </row>
    <row r="474" ht="12.75">
      <c r="B474" s="148"/>
    </row>
    <row r="475" ht="12.75">
      <c r="B475" s="148"/>
    </row>
    <row r="476" ht="12.75">
      <c r="B476" s="148"/>
    </row>
    <row r="477" ht="12.75">
      <c r="B477" s="148"/>
    </row>
    <row r="478" ht="12.75">
      <c r="B478" s="148"/>
    </row>
    <row r="479" ht="12.75">
      <c r="B479" s="148"/>
    </row>
    <row r="480" ht="12.75">
      <c r="B480" s="148"/>
    </row>
    <row r="481" ht="12.75">
      <c r="B481" s="148"/>
    </row>
    <row r="482" ht="12.75">
      <c r="B482" s="148"/>
    </row>
    <row r="483" ht="12.75">
      <c r="B483" s="148"/>
    </row>
    <row r="484" ht="12.75">
      <c r="B484" s="148"/>
    </row>
    <row r="485" ht="12.75">
      <c r="B485" s="148"/>
    </row>
    <row r="486" ht="12.75">
      <c r="B486" s="148"/>
    </row>
    <row r="487" ht="12.75">
      <c r="B487" s="148"/>
    </row>
    <row r="488" ht="12.75">
      <c r="B488" s="148"/>
    </row>
    <row r="489" ht="12.75">
      <c r="B489" s="148"/>
    </row>
    <row r="490" ht="12.75">
      <c r="B490" s="148"/>
    </row>
    <row r="491" ht="12.75">
      <c r="B491" s="148"/>
    </row>
    <row r="492" ht="12.75">
      <c r="B492" s="148"/>
    </row>
    <row r="493" ht="12.75">
      <c r="B493" s="148"/>
    </row>
    <row r="494" ht="12.75">
      <c r="B494" s="148"/>
    </row>
    <row r="495" ht="12.75">
      <c r="B495" s="148"/>
    </row>
    <row r="496" ht="12.75">
      <c r="B496" s="148"/>
    </row>
    <row r="497" ht="12.75">
      <c r="B497" s="148"/>
    </row>
    <row r="498" ht="12.75">
      <c r="B498" s="148"/>
    </row>
    <row r="499" ht="12.75">
      <c r="B499" s="148"/>
    </row>
    <row r="500" ht="12.75">
      <c r="B500" s="148"/>
    </row>
    <row r="501" ht="12.75">
      <c r="B501" s="148"/>
    </row>
    <row r="502" ht="12.75">
      <c r="B502" s="148"/>
    </row>
    <row r="503" ht="12.75">
      <c r="B503" s="148"/>
    </row>
    <row r="504" ht="12.75">
      <c r="B504" s="148"/>
    </row>
    <row r="505" ht="12.75">
      <c r="B505" s="148"/>
    </row>
    <row r="506" ht="12.75">
      <c r="B506" s="148"/>
    </row>
    <row r="507" ht="12.75">
      <c r="B507" s="148"/>
    </row>
    <row r="508" ht="12.75">
      <c r="B508" s="148"/>
    </row>
    <row r="509" ht="12.75">
      <c r="B509" s="148"/>
    </row>
    <row r="510" ht="12.75">
      <c r="B510" s="148"/>
    </row>
    <row r="511" ht="12.75">
      <c r="B511" s="148"/>
    </row>
    <row r="512" ht="12.75">
      <c r="B512" s="148"/>
    </row>
    <row r="513" ht="12.75">
      <c r="B513" s="148"/>
    </row>
    <row r="514" ht="12.75">
      <c r="B514" s="148"/>
    </row>
    <row r="515" ht="12.75">
      <c r="B515" s="148"/>
    </row>
    <row r="516" ht="12.75">
      <c r="B516" s="148"/>
    </row>
    <row r="517" ht="12.75">
      <c r="B517" s="148"/>
    </row>
    <row r="518" ht="12.75">
      <c r="B518" s="148"/>
    </row>
    <row r="519" ht="12.75">
      <c r="B519" s="148"/>
    </row>
    <row r="520" ht="12.75">
      <c r="B520" s="148"/>
    </row>
    <row r="521" ht="12.75">
      <c r="B521" s="148"/>
    </row>
    <row r="522" ht="12.75">
      <c r="B522" s="148"/>
    </row>
    <row r="523" ht="12.75">
      <c r="B523" s="148"/>
    </row>
    <row r="524" ht="12.75">
      <c r="B524" s="148"/>
    </row>
    <row r="525" ht="12.75">
      <c r="B525" s="148"/>
    </row>
    <row r="526" ht="12.75">
      <c r="B526" s="148"/>
    </row>
    <row r="527" ht="12.75">
      <c r="B527" s="148"/>
    </row>
    <row r="528" ht="12.75">
      <c r="B528" s="148"/>
    </row>
    <row r="529" ht="12.75">
      <c r="B529" s="148"/>
    </row>
    <row r="530" ht="12.75">
      <c r="B530" s="148"/>
    </row>
    <row r="531" ht="12.75">
      <c r="B531" s="148"/>
    </row>
    <row r="532" ht="12.75">
      <c r="B532" s="148"/>
    </row>
    <row r="533" ht="12.75">
      <c r="B533" s="148"/>
    </row>
    <row r="534" ht="12.75">
      <c r="B534" s="148"/>
    </row>
    <row r="535" ht="12.75">
      <c r="B535" s="148"/>
    </row>
    <row r="536" ht="12.75">
      <c r="B536" s="148"/>
    </row>
    <row r="537" ht="12.75">
      <c r="B537" s="148"/>
    </row>
    <row r="538" ht="12.75">
      <c r="B538" s="148"/>
    </row>
    <row r="539" ht="12.75">
      <c r="B539" s="148"/>
    </row>
    <row r="540" ht="12.75">
      <c r="B540" s="148"/>
    </row>
    <row r="541" ht="12.75">
      <c r="B541" s="148"/>
    </row>
    <row r="542" ht="12.75">
      <c r="B542" s="148"/>
    </row>
    <row r="543" ht="12.75">
      <c r="B543" s="148"/>
    </row>
    <row r="544" ht="12.75">
      <c r="B544" s="148"/>
    </row>
    <row r="545" ht="12.75">
      <c r="B545" s="148"/>
    </row>
    <row r="546" ht="12.75">
      <c r="B546" s="148"/>
    </row>
    <row r="547" ht="12.75">
      <c r="B547" s="148"/>
    </row>
    <row r="548" ht="12.75">
      <c r="B548" s="148"/>
    </row>
    <row r="549" ht="12.75">
      <c r="B549" s="148"/>
    </row>
    <row r="550" ht="12.75">
      <c r="B550" s="148"/>
    </row>
    <row r="551" ht="12.75">
      <c r="B551" s="148"/>
    </row>
    <row r="552" ht="12.75">
      <c r="B552" s="148"/>
    </row>
    <row r="553" ht="12.75">
      <c r="B553" s="148"/>
    </row>
    <row r="554" ht="12.75">
      <c r="B554" s="148"/>
    </row>
    <row r="555" ht="12.75">
      <c r="B555" s="148"/>
    </row>
    <row r="556" ht="12.75">
      <c r="B556" s="148"/>
    </row>
    <row r="557" ht="12.75">
      <c r="B557" s="148"/>
    </row>
    <row r="558" ht="12.75">
      <c r="B558" s="148"/>
    </row>
    <row r="559" ht="12.75">
      <c r="B559" s="148"/>
    </row>
    <row r="560" ht="12.75">
      <c r="B560" s="148"/>
    </row>
    <row r="561" ht="12.75">
      <c r="B561" s="148"/>
    </row>
    <row r="562" ht="12.75">
      <c r="B562" s="148"/>
    </row>
    <row r="563" ht="12.75">
      <c r="B563" s="148"/>
    </row>
    <row r="564" ht="12.75">
      <c r="B564" s="148"/>
    </row>
    <row r="565" ht="12.75">
      <c r="B565" s="148"/>
    </row>
    <row r="566" ht="12.75">
      <c r="B566" s="148"/>
    </row>
    <row r="567" ht="12.75">
      <c r="B567" s="148"/>
    </row>
    <row r="568" ht="12.75">
      <c r="B568" s="148"/>
    </row>
    <row r="569" ht="12.75">
      <c r="B569" s="148"/>
    </row>
    <row r="570" ht="12.75">
      <c r="B570" s="148"/>
    </row>
    <row r="571" ht="12.75">
      <c r="B571" s="148"/>
    </row>
    <row r="572" ht="12.75">
      <c r="B572" s="148"/>
    </row>
    <row r="573" ht="12.75">
      <c r="B573" s="148"/>
    </row>
    <row r="574" ht="12.75">
      <c r="B574" s="148"/>
    </row>
    <row r="575" ht="12.75">
      <c r="B575" s="148"/>
    </row>
    <row r="576" ht="12.75">
      <c r="B576" s="148"/>
    </row>
    <row r="577" ht="12.75">
      <c r="B577" s="148"/>
    </row>
    <row r="578" ht="12.75">
      <c r="B578" s="148"/>
    </row>
    <row r="579" ht="12.75">
      <c r="B579" s="148"/>
    </row>
    <row r="580" ht="12.75">
      <c r="B580" s="148"/>
    </row>
    <row r="581" ht="12.75">
      <c r="B581" s="148"/>
    </row>
    <row r="582" ht="12.75">
      <c r="B582" s="148"/>
    </row>
    <row r="583" ht="12.75">
      <c r="B583" s="148"/>
    </row>
    <row r="584" ht="12.75">
      <c r="B584" s="148"/>
    </row>
    <row r="585" ht="12.75">
      <c r="B585" s="148"/>
    </row>
    <row r="586" ht="12.75">
      <c r="B586" s="148"/>
    </row>
    <row r="587" ht="12.75">
      <c r="B587" s="148"/>
    </row>
    <row r="588" ht="12.75">
      <c r="B588" s="148"/>
    </row>
    <row r="589" ht="12.75">
      <c r="B589" s="148"/>
    </row>
    <row r="590" ht="12.75">
      <c r="B590" s="148"/>
    </row>
    <row r="591" ht="12.75">
      <c r="B591" s="148"/>
    </row>
    <row r="592" ht="12.75">
      <c r="B592" s="148"/>
    </row>
    <row r="593" ht="12.75">
      <c r="B593" s="148"/>
    </row>
    <row r="594" ht="12.75">
      <c r="B594" s="148"/>
    </row>
    <row r="595" ht="12.75">
      <c r="B595" s="148"/>
    </row>
    <row r="596" ht="12.75">
      <c r="B596" s="148"/>
    </row>
    <row r="597" ht="12.75">
      <c r="B597" s="148"/>
    </row>
    <row r="598" ht="12.75">
      <c r="B598" s="148"/>
    </row>
    <row r="599" ht="12.75">
      <c r="B599" s="148"/>
    </row>
    <row r="600" ht="12.75">
      <c r="B600" s="148"/>
    </row>
    <row r="601" ht="12.75">
      <c r="B601" s="148"/>
    </row>
    <row r="602" ht="12.75">
      <c r="B602" s="148"/>
    </row>
    <row r="603" ht="12.75">
      <c r="B603" s="148"/>
    </row>
    <row r="604" ht="12.75">
      <c r="B604" s="148"/>
    </row>
    <row r="605" ht="12.75">
      <c r="B605" s="148"/>
    </row>
    <row r="606" ht="12.75">
      <c r="B606" s="148"/>
    </row>
    <row r="607" ht="12.75">
      <c r="B607" s="148"/>
    </row>
    <row r="608" ht="12.75">
      <c r="B608" s="148"/>
    </row>
    <row r="609" ht="12.75">
      <c r="B609" s="148"/>
    </row>
    <row r="610" ht="12.75">
      <c r="B610" s="148"/>
    </row>
    <row r="611" ht="12.75">
      <c r="B611" s="148"/>
    </row>
    <row r="612" ht="12.75">
      <c r="B612" s="148"/>
    </row>
    <row r="613" ht="12.75">
      <c r="B613" s="148"/>
    </row>
    <row r="614" ht="12.75">
      <c r="B614" s="148"/>
    </row>
    <row r="615" ht="12.75">
      <c r="B615" s="148"/>
    </row>
    <row r="616" ht="12.75">
      <c r="B616" s="148"/>
    </row>
    <row r="617" ht="12.75">
      <c r="B617" s="148"/>
    </row>
    <row r="618" ht="12.75">
      <c r="B618" s="148"/>
    </row>
    <row r="619" ht="12.75">
      <c r="B619" s="148"/>
    </row>
    <row r="620" ht="12.75">
      <c r="B620" s="148"/>
    </row>
    <row r="621" ht="12.75">
      <c r="B621" s="148"/>
    </row>
    <row r="622" ht="12.75">
      <c r="B622" s="148"/>
    </row>
    <row r="623" ht="12.75">
      <c r="B623" s="148"/>
    </row>
    <row r="624" ht="12.75">
      <c r="B624" s="148"/>
    </row>
    <row r="625" ht="12.75">
      <c r="B625" s="148"/>
    </row>
    <row r="626" ht="12.75">
      <c r="B626" s="148"/>
    </row>
    <row r="627" ht="12.75">
      <c r="B627" s="148"/>
    </row>
    <row r="628" ht="12.75">
      <c r="B628" s="148"/>
    </row>
    <row r="629" ht="12.75">
      <c r="B629" s="148"/>
    </row>
    <row r="630" ht="12.75">
      <c r="B630" s="148"/>
    </row>
    <row r="631" ht="12.75">
      <c r="B631" s="148"/>
    </row>
    <row r="632" ht="12.75">
      <c r="B632" s="148"/>
    </row>
    <row r="633" ht="12.75">
      <c r="B633" s="148"/>
    </row>
    <row r="634" ht="12.75">
      <c r="B634" s="148"/>
    </row>
    <row r="635" ht="12.75">
      <c r="B635" s="148"/>
    </row>
    <row r="636" ht="12.75">
      <c r="B636" s="148"/>
    </row>
    <row r="637" ht="12.75">
      <c r="B637" s="148"/>
    </row>
    <row r="638" ht="12.75">
      <c r="B638" s="148"/>
    </row>
    <row r="639" ht="12.75">
      <c r="B639" s="148"/>
    </row>
    <row r="640" ht="12.75">
      <c r="B640" s="148"/>
    </row>
    <row r="641" ht="12.75">
      <c r="B641" s="148"/>
    </row>
    <row r="642" ht="12.75">
      <c r="B642" s="148"/>
    </row>
    <row r="643" ht="12.75">
      <c r="B643" s="148"/>
    </row>
    <row r="644" ht="12.75">
      <c r="B644" s="148"/>
    </row>
    <row r="645" ht="12.75">
      <c r="B645" s="148"/>
    </row>
    <row r="646" ht="12.75">
      <c r="B646" s="148"/>
    </row>
    <row r="647" ht="12.75">
      <c r="B647" s="148"/>
    </row>
    <row r="648" ht="12.75">
      <c r="B648" s="148"/>
    </row>
    <row r="649" ht="12.75">
      <c r="B649" s="148"/>
    </row>
    <row r="650" ht="12.75">
      <c r="B650" s="148"/>
    </row>
    <row r="651" ht="12.75">
      <c r="B651" s="148"/>
    </row>
    <row r="652" ht="12.75">
      <c r="B652" s="148"/>
    </row>
    <row r="653" ht="12.75">
      <c r="B653" s="148"/>
    </row>
    <row r="654" ht="12.75">
      <c r="B654" s="148"/>
    </row>
    <row r="655" ht="12.75">
      <c r="B655" s="148"/>
    </row>
    <row r="656" ht="12.75">
      <c r="B656" s="148"/>
    </row>
    <row r="657" ht="12.75">
      <c r="B657" s="148"/>
    </row>
    <row r="658" ht="12.75">
      <c r="B658" s="148"/>
    </row>
    <row r="659" ht="12.75">
      <c r="B659" s="148"/>
    </row>
    <row r="660" ht="12.75">
      <c r="B660" s="148"/>
    </row>
    <row r="661" ht="12.75">
      <c r="B661" s="148"/>
    </row>
    <row r="662" ht="12.75">
      <c r="B662" s="148"/>
    </row>
    <row r="663" ht="12.75">
      <c r="B663" s="148"/>
    </row>
    <row r="664" ht="12.75">
      <c r="B664" s="148"/>
    </row>
    <row r="665" ht="12.75">
      <c r="B665" s="148"/>
    </row>
    <row r="666" ht="12.75">
      <c r="B666" s="148"/>
    </row>
    <row r="667" ht="12.75">
      <c r="B667" s="148"/>
    </row>
    <row r="668" ht="12.75">
      <c r="B668" s="148"/>
    </row>
    <row r="669" ht="12.75">
      <c r="B669" s="148"/>
    </row>
    <row r="670" ht="12.75">
      <c r="B670" s="148"/>
    </row>
    <row r="671" ht="12.75">
      <c r="B671" s="148"/>
    </row>
    <row r="672" ht="12.75">
      <c r="B672" s="148"/>
    </row>
    <row r="673" ht="12.75">
      <c r="B673" s="148"/>
    </row>
    <row r="674" ht="12.75">
      <c r="B674" s="148"/>
    </row>
    <row r="675" ht="12.75">
      <c r="B675" s="148"/>
    </row>
    <row r="676" ht="12.75">
      <c r="B676" s="148"/>
    </row>
    <row r="677" ht="12.75">
      <c r="B677" s="148"/>
    </row>
    <row r="678" ht="12.75">
      <c r="B678" s="148"/>
    </row>
    <row r="679" ht="12.75">
      <c r="B679" s="148"/>
    </row>
    <row r="680" ht="12.75">
      <c r="B680" s="148"/>
    </row>
    <row r="681" ht="12.75">
      <c r="B681" s="148"/>
    </row>
    <row r="682" ht="12.75">
      <c r="B682" s="148"/>
    </row>
    <row r="683" ht="12.75">
      <c r="B683" s="148"/>
    </row>
    <row r="684" ht="12.75">
      <c r="B684" s="148"/>
    </row>
    <row r="685" ht="12.75">
      <c r="B685" s="148"/>
    </row>
    <row r="686" ht="12.75">
      <c r="B686" s="148"/>
    </row>
    <row r="687" ht="12.75">
      <c r="B687" s="148"/>
    </row>
    <row r="688" ht="12.75">
      <c r="B688" s="148"/>
    </row>
    <row r="689" ht="12.75">
      <c r="B689" s="148"/>
    </row>
    <row r="690" ht="12.75">
      <c r="B690" s="148"/>
    </row>
    <row r="691" ht="12.75">
      <c r="B691" s="148"/>
    </row>
    <row r="692" ht="12.75">
      <c r="B692" s="148"/>
    </row>
    <row r="693" ht="12.75">
      <c r="B693" s="148"/>
    </row>
    <row r="694" ht="12.75">
      <c r="B694" s="148"/>
    </row>
    <row r="695" ht="12.75">
      <c r="B695" s="148"/>
    </row>
    <row r="696" ht="12.75">
      <c r="B696" s="148"/>
    </row>
    <row r="697" ht="12.75">
      <c r="B697" s="148"/>
    </row>
    <row r="698" ht="12.75">
      <c r="B698" s="148"/>
    </row>
    <row r="699" ht="12.75">
      <c r="B699" s="148"/>
    </row>
    <row r="700" ht="12.75">
      <c r="B700" s="148"/>
    </row>
    <row r="701" ht="12.75">
      <c r="B701" s="148"/>
    </row>
    <row r="702" ht="12.75">
      <c r="B702" s="148"/>
    </row>
    <row r="703" ht="12.75">
      <c r="B703" s="148"/>
    </row>
    <row r="704" ht="12.75">
      <c r="B704" s="148"/>
    </row>
    <row r="705" ht="12.75">
      <c r="B705" s="148"/>
    </row>
    <row r="706" ht="12.75">
      <c r="B706" s="148"/>
    </row>
    <row r="707" ht="12.75">
      <c r="B707" s="148"/>
    </row>
    <row r="708" ht="12.75">
      <c r="B708" s="148"/>
    </row>
    <row r="709" ht="12.75">
      <c r="B709" s="148"/>
    </row>
    <row r="710" ht="12.75">
      <c r="B710" s="148"/>
    </row>
    <row r="711" ht="12.75">
      <c r="B711" s="148"/>
    </row>
    <row r="712" ht="12.75">
      <c r="B712" s="148"/>
    </row>
    <row r="713" ht="12.75">
      <c r="B713" s="148"/>
    </row>
    <row r="714" ht="12.75">
      <c r="B714" s="148"/>
    </row>
    <row r="715" ht="12.75">
      <c r="B715" s="148"/>
    </row>
    <row r="716" ht="12.75">
      <c r="B716" s="148"/>
    </row>
    <row r="717" ht="12.75">
      <c r="B717" s="148"/>
    </row>
    <row r="718" ht="12.75">
      <c r="B718" s="148"/>
    </row>
    <row r="719" ht="12.75">
      <c r="B719" s="148"/>
    </row>
    <row r="720" ht="12.75">
      <c r="B720" s="148"/>
    </row>
    <row r="721" ht="12.75">
      <c r="B721" s="148"/>
    </row>
    <row r="722" ht="12.75">
      <c r="B722" s="148"/>
    </row>
    <row r="723" ht="12.75">
      <c r="B723" s="148"/>
    </row>
    <row r="724" ht="12.75">
      <c r="B724" s="148"/>
    </row>
    <row r="725" ht="12.75">
      <c r="B725" s="148"/>
    </row>
    <row r="726" ht="12.75">
      <c r="B726" s="148"/>
    </row>
    <row r="727" ht="12.75">
      <c r="B727" s="148"/>
    </row>
    <row r="728" ht="12.75">
      <c r="B728" s="148"/>
    </row>
    <row r="729" ht="12.75">
      <c r="B729" s="148"/>
    </row>
    <row r="730" ht="12.75">
      <c r="B730" s="148"/>
    </row>
    <row r="731" ht="12.75">
      <c r="B731" s="148"/>
    </row>
    <row r="732" ht="12.75">
      <c r="B732" s="148"/>
    </row>
    <row r="733" ht="12.75">
      <c r="B733" s="148"/>
    </row>
    <row r="734" ht="12.75">
      <c r="B734" s="148"/>
    </row>
    <row r="735" ht="12.75">
      <c r="B735" s="148"/>
    </row>
    <row r="736" ht="12.75">
      <c r="B736" s="148"/>
    </row>
    <row r="737" ht="12.75">
      <c r="B737" s="148"/>
    </row>
    <row r="738" ht="12.75">
      <c r="B738" s="148"/>
    </row>
    <row r="739" ht="12.75">
      <c r="B739" s="148"/>
    </row>
    <row r="740" ht="12.75">
      <c r="B740" s="148"/>
    </row>
    <row r="741" ht="12.75">
      <c r="B741" s="148"/>
    </row>
    <row r="742" ht="12.75">
      <c r="B742" s="148"/>
    </row>
    <row r="743" ht="12.75">
      <c r="B743" s="148"/>
    </row>
    <row r="744" ht="12.75">
      <c r="B744" s="148"/>
    </row>
    <row r="745" ht="12.75">
      <c r="B745" s="148"/>
    </row>
    <row r="746" ht="12.75">
      <c r="B746" s="148"/>
    </row>
    <row r="747" ht="12.75">
      <c r="B747" s="148"/>
    </row>
    <row r="748" ht="12.75">
      <c r="B748" s="148"/>
    </row>
    <row r="749" ht="12.75">
      <c r="B749" s="148"/>
    </row>
    <row r="750" ht="12.75">
      <c r="B750" s="148"/>
    </row>
    <row r="751" ht="12.75">
      <c r="B751" s="148"/>
    </row>
    <row r="752" ht="12.75">
      <c r="B752" s="148"/>
    </row>
    <row r="753" ht="12.75">
      <c r="B753" s="148"/>
    </row>
    <row r="754" ht="12.75">
      <c r="B754" s="148"/>
    </row>
    <row r="755" ht="12.75">
      <c r="B755" s="148"/>
    </row>
    <row r="756" ht="12.75">
      <c r="B756" s="148"/>
    </row>
    <row r="757" ht="12.75">
      <c r="B757" s="148"/>
    </row>
    <row r="758" ht="12.75">
      <c r="B758" s="148"/>
    </row>
    <row r="759" ht="12.75">
      <c r="B759" s="148"/>
    </row>
    <row r="760" ht="12.75">
      <c r="B760" s="148"/>
    </row>
    <row r="761" ht="12.75">
      <c r="B761" s="148"/>
    </row>
    <row r="762" ht="12.75">
      <c r="B762" s="148"/>
    </row>
    <row r="763" ht="12.75">
      <c r="B763" s="148"/>
    </row>
    <row r="764" ht="12.75">
      <c r="B764" s="148"/>
    </row>
    <row r="765" ht="12.75">
      <c r="B765" s="148"/>
    </row>
    <row r="766" ht="12.75">
      <c r="B766" s="148"/>
    </row>
    <row r="767" ht="12.75">
      <c r="B767" s="148"/>
    </row>
    <row r="768" ht="12.75">
      <c r="B768" s="148"/>
    </row>
    <row r="769" ht="12.75">
      <c r="B769" s="148"/>
    </row>
    <row r="770" ht="12.75">
      <c r="B770" s="148"/>
    </row>
    <row r="771" ht="12.75">
      <c r="B771" s="148"/>
    </row>
  </sheetData>
  <sheetProtection/>
  <mergeCells count="47">
    <mergeCell ref="C59:D59"/>
    <mergeCell ref="C58:H58"/>
    <mergeCell ref="C84:D84"/>
    <mergeCell ref="O76:P76"/>
    <mergeCell ref="C49:P49"/>
    <mergeCell ref="O1:P1"/>
    <mergeCell ref="C61:P61"/>
    <mergeCell ref="C44:P44"/>
    <mergeCell ref="C55:K55"/>
    <mergeCell ref="C46:P46"/>
    <mergeCell ref="C38:D38"/>
    <mergeCell ref="C39:D39"/>
    <mergeCell ref="C40:D40"/>
    <mergeCell ref="C45:P45"/>
    <mergeCell ref="C41:D41"/>
    <mergeCell ref="C57:L57"/>
    <mergeCell ref="C53:L53"/>
    <mergeCell ref="C47:P47"/>
    <mergeCell ref="C54:G54"/>
    <mergeCell ref="D130:P130"/>
    <mergeCell ref="C117:P117"/>
    <mergeCell ref="B103:P103"/>
    <mergeCell ref="B114:C114"/>
    <mergeCell ref="C115:P115"/>
    <mergeCell ref="C123:G123"/>
    <mergeCell ref="C124:G124"/>
    <mergeCell ref="C125:G125"/>
    <mergeCell ref="B105:P105"/>
    <mergeCell ref="K118:K120"/>
    <mergeCell ref="H107:K107"/>
    <mergeCell ref="M107:P107"/>
    <mergeCell ref="C116:P116"/>
    <mergeCell ref="C118:C120"/>
    <mergeCell ref="C75:P75"/>
    <mergeCell ref="D72:P72"/>
    <mergeCell ref="D73:P73"/>
    <mergeCell ref="D74:P74"/>
    <mergeCell ref="C80:K80"/>
    <mergeCell ref="C81:K81"/>
    <mergeCell ref="C82:K82"/>
    <mergeCell ref="C83:K83"/>
    <mergeCell ref="B92:P92"/>
    <mergeCell ref="C131:P131"/>
    <mergeCell ref="C88:D88"/>
    <mergeCell ref="B91:P91"/>
    <mergeCell ref="D129:P129"/>
    <mergeCell ref="B94:P94"/>
  </mergeCells>
  <printOptions/>
  <pageMargins left="0.5905511811023623" right="0.5905511811023623" top="0.5905511811023623" bottom="0.5905511811023623" header="0.5905511811023623" footer="0.5905511811023623"/>
  <pageSetup fitToHeight="2" horizontalDpi="600" verticalDpi="600" orientation="portrait" paperSize="9" scale="59" r:id="rId1"/>
  <headerFooter alignWithMargins="0">
    <oddFooter>&amp;R&amp;P</oddFooter>
  </headerFooter>
  <rowBreaks count="1" manualBreakCount="1">
    <brk id="75" max="15" man="1"/>
  </rowBreaks>
</worksheet>
</file>

<file path=xl/worksheets/sheet9.xml><?xml version="1.0" encoding="utf-8"?>
<worksheet xmlns="http://schemas.openxmlformats.org/spreadsheetml/2006/main" xmlns:r="http://schemas.openxmlformats.org/officeDocument/2006/relationships">
  <sheetPr>
    <pageSetUpPr fitToPage="1"/>
  </sheetPr>
  <dimension ref="A1:L79"/>
  <sheetViews>
    <sheetView showGridLines="0" tabSelected="1" view="pageBreakPreview" zoomScale="75" zoomScaleSheetLayoutView="75" zoomScalePageLayoutView="0" workbookViewId="0" topLeftCell="A1">
      <selection activeCell="A84" sqref="A84"/>
    </sheetView>
  </sheetViews>
  <sheetFormatPr defaultColWidth="8.00390625" defaultRowHeight="15" customHeight="1"/>
  <cols>
    <col min="1" max="1" width="3.75390625" style="9" customWidth="1"/>
    <col min="2" max="2" width="65.00390625" style="4" customWidth="1"/>
    <col min="3" max="3" width="8.00390625" style="4" customWidth="1"/>
    <col min="4" max="4" width="12.875" style="4" customWidth="1"/>
    <col min="5" max="5" width="10.25390625" style="4" customWidth="1"/>
    <col min="6" max="6" width="9.875" style="4" customWidth="1"/>
    <col min="7" max="7" width="11.25390625" style="4" customWidth="1"/>
    <col min="8" max="16384" width="8.00390625" style="4" customWidth="1"/>
  </cols>
  <sheetData>
    <row r="1" spans="1:6" ht="15" customHeight="1">
      <c r="A1" s="2051" t="s">
        <v>1571</v>
      </c>
      <c r="B1" s="2"/>
      <c r="F1" s="881" t="s">
        <v>1101</v>
      </c>
    </row>
    <row r="2" spans="1:12" s="101" customFormat="1" ht="15" customHeight="1">
      <c r="A2" s="103"/>
      <c r="H2" s="113"/>
      <c r="I2" s="113"/>
      <c r="J2" s="113"/>
      <c r="K2" s="113"/>
      <c r="L2" s="113"/>
    </row>
    <row r="3" spans="1:12" s="101" customFormat="1" ht="15" customHeight="1">
      <c r="A3" s="8" t="s">
        <v>745</v>
      </c>
      <c r="H3" s="113"/>
      <c r="I3" s="114"/>
      <c r="J3" s="114"/>
      <c r="K3" s="114"/>
      <c r="L3" s="114"/>
    </row>
    <row r="4" ht="15" customHeight="1">
      <c r="A4" s="23"/>
    </row>
    <row r="5" spans="1:7" ht="15" customHeight="1">
      <c r="A5" s="25" t="s">
        <v>1688</v>
      </c>
      <c r="E5" s="17"/>
      <c r="F5" s="22"/>
      <c r="G5" s="22"/>
    </row>
    <row r="6" spans="1:7" ht="15" customHeight="1">
      <c r="A6" s="103"/>
      <c r="E6" s="166"/>
      <c r="F6" s="167"/>
      <c r="G6" s="167"/>
    </row>
    <row r="7" spans="5:7" ht="15" customHeight="1">
      <c r="E7" s="150">
        <v>2008</v>
      </c>
      <c r="F7" s="219">
        <v>2007</v>
      </c>
      <c r="G7" s="150"/>
    </row>
    <row r="8" spans="1:6" ht="15" customHeight="1">
      <c r="A8" s="28" t="s">
        <v>1057</v>
      </c>
      <c r="B8" s="29"/>
      <c r="C8" s="29"/>
      <c r="D8" s="29"/>
      <c r="E8" s="30" t="s">
        <v>1400</v>
      </c>
      <c r="F8" s="220" t="s">
        <v>1400</v>
      </c>
    </row>
    <row r="9" spans="1:5" ht="15" customHeight="1">
      <c r="A9" s="168"/>
      <c r="E9" s="1"/>
    </row>
    <row r="10" spans="1:5" ht="15" customHeight="1">
      <c r="A10" s="2826" t="s">
        <v>848</v>
      </c>
      <c r="B10" s="2827"/>
      <c r="C10" s="2827"/>
      <c r="D10" s="2827"/>
      <c r="E10" s="1"/>
    </row>
    <row r="11" spans="5:6" ht="15" customHeight="1">
      <c r="E11" s="1"/>
      <c r="F11" s="17"/>
    </row>
    <row r="12" spans="1:6" ht="15" customHeight="1">
      <c r="A12" s="35" t="s">
        <v>516</v>
      </c>
      <c r="B12" s="9"/>
      <c r="E12" s="1"/>
      <c r="F12" s="17"/>
    </row>
    <row r="13" spans="1:6" ht="15" customHeight="1">
      <c r="A13" s="555" t="s">
        <v>674</v>
      </c>
      <c r="E13" s="725">
        <v>329</v>
      </c>
      <c r="F13" s="723">
        <v>252</v>
      </c>
    </row>
    <row r="14" spans="1:6" s="38" customFormat="1" ht="15" customHeight="1">
      <c r="A14" s="583" t="s">
        <v>353</v>
      </c>
      <c r="E14" s="815">
        <v>205</v>
      </c>
      <c r="F14" s="727">
        <v>197</v>
      </c>
    </row>
    <row r="15" spans="1:6" ht="15" customHeight="1">
      <c r="A15" s="556" t="s">
        <v>675</v>
      </c>
      <c r="B15" s="29"/>
      <c r="C15" s="29"/>
      <c r="D15" s="29"/>
      <c r="E15" s="726">
        <v>269</v>
      </c>
      <c r="F15" s="724">
        <v>236</v>
      </c>
    </row>
    <row r="16" spans="5:6" ht="15" customHeight="1">
      <c r="E16" s="725">
        <f>SUM(E13:E15)</f>
        <v>803</v>
      </c>
      <c r="F16" s="723">
        <f>SUM(F13:F15)</f>
        <v>685</v>
      </c>
    </row>
    <row r="17" spans="1:6" ht="15" customHeight="1">
      <c r="A17" s="39" t="s">
        <v>1102</v>
      </c>
      <c r="B17" s="147"/>
      <c r="C17" s="29"/>
      <c r="D17" s="29"/>
      <c r="E17" s="726">
        <v>-38</v>
      </c>
      <c r="F17" s="724">
        <v>7</v>
      </c>
    </row>
    <row r="18" spans="1:6" ht="15" customHeight="1">
      <c r="A18" s="156" t="s">
        <v>433</v>
      </c>
      <c r="B18" s="143"/>
      <c r="C18" s="143"/>
      <c r="D18" s="143"/>
      <c r="E18" s="802">
        <f>SUM(E16:E17)</f>
        <v>765</v>
      </c>
      <c r="F18" s="803">
        <f>SUM(F16:F17)</f>
        <v>692</v>
      </c>
    </row>
    <row r="19" spans="1:6" ht="15" customHeight="1">
      <c r="A19" s="41"/>
      <c r="B19" s="38"/>
      <c r="C19" s="38"/>
      <c r="D19" s="38"/>
      <c r="E19" s="169"/>
      <c r="F19" s="170"/>
    </row>
    <row r="20" spans="1:6" ht="15" customHeight="1">
      <c r="A20" s="32" t="s">
        <v>849</v>
      </c>
      <c r="E20" s="158"/>
      <c r="F20" s="119"/>
    </row>
    <row r="21" spans="5:6" ht="15" customHeight="1">
      <c r="E21" s="158"/>
      <c r="F21" s="119"/>
    </row>
    <row r="22" spans="1:6" ht="15" customHeight="1">
      <c r="A22" s="35" t="s">
        <v>850</v>
      </c>
      <c r="E22" s="725">
        <v>-1411</v>
      </c>
      <c r="F22" s="723">
        <v>22</v>
      </c>
    </row>
    <row r="23" spans="1:6" ht="15" customHeight="1">
      <c r="A23" s="35"/>
      <c r="E23" s="725"/>
      <c r="F23" s="723"/>
    </row>
    <row r="24" spans="1:6" ht="15" customHeight="1">
      <c r="A24" s="35" t="s">
        <v>1181</v>
      </c>
      <c r="E24" s="725">
        <v>-3</v>
      </c>
      <c r="F24" s="723">
        <v>0</v>
      </c>
    </row>
    <row r="25" spans="5:6" ht="15" customHeight="1">
      <c r="E25" s="725"/>
      <c r="F25" s="723"/>
    </row>
    <row r="26" spans="1:6" ht="30" customHeight="1">
      <c r="A26" s="2828" t="s">
        <v>676</v>
      </c>
      <c r="B26" s="2829"/>
      <c r="C26" s="38"/>
      <c r="D26" s="38"/>
      <c r="E26" s="725">
        <v>-122</v>
      </c>
      <c r="F26" s="727">
        <v>213</v>
      </c>
    </row>
    <row r="27" spans="1:6" ht="15" customHeight="1">
      <c r="A27" s="37"/>
      <c r="B27" s="38"/>
      <c r="C27" s="38"/>
      <c r="D27" s="38"/>
      <c r="E27" s="725"/>
      <c r="F27" s="727"/>
    </row>
    <row r="28" spans="1:6" ht="15" customHeight="1">
      <c r="A28" s="156" t="s">
        <v>1062</v>
      </c>
      <c r="B28" s="143"/>
      <c r="C28" s="143"/>
      <c r="D28" s="143"/>
      <c r="E28" s="802">
        <f>SUM(E22:E26)</f>
        <v>-1536</v>
      </c>
      <c r="F28" s="803">
        <f>SUM(F22:F26)</f>
        <v>235</v>
      </c>
    </row>
    <row r="29" spans="1:6" ht="30" customHeight="1">
      <c r="A29" s="2830" t="s">
        <v>1143</v>
      </c>
      <c r="B29" s="2831"/>
      <c r="C29" s="2831"/>
      <c r="D29" s="2831"/>
      <c r="E29" s="802">
        <f>E18+E28</f>
        <v>-771</v>
      </c>
      <c r="F29" s="724">
        <f>F18+F28</f>
        <v>927</v>
      </c>
    </row>
    <row r="30" spans="1:6" ht="15" customHeight="1">
      <c r="A30" s="35"/>
      <c r="E30" s="119"/>
      <c r="F30" s="119"/>
    </row>
    <row r="31" spans="1:7" ht="15" customHeight="1">
      <c r="A31" s="168" t="s">
        <v>1403</v>
      </c>
      <c r="E31" s="42"/>
      <c r="F31" s="42"/>
      <c r="G31" s="42"/>
    </row>
    <row r="32" spans="5:7" ht="15" customHeight="1">
      <c r="E32" s="42"/>
      <c r="F32" s="42"/>
      <c r="G32" s="42"/>
    </row>
    <row r="33" spans="1:6" ht="75" customHeight="1">
      <c r="A33" s="560" t="s">
        <v>1103</v>
      </c>
      <c r="B33" s="2684" t="s">
        <v>605</v>
      </c>
      <c r="C33" s="2685"/>
      <c r="D33" s="2685"/>
      <c r="E33" s="2685"/>
      <c r="F33" s="2685"/>
    </row>
    <row r="34" spans="1:6" s="502" customFormat="1" ht="21.75" customHeight="1">
      <c r="A34" s="560" t="s">
        <v>1104</v>
      </c>
      <c r="B34" s="2684" t="s">
        <v>548</v>
      </c>
      <c r="C34" s="2685"/>
      <c r="D34" s="2685"/>
      <c r="E34" s="2685"/>
      <c r="F34" s="2685"/>
    </row>
    <row r="35" spans="1:6" ht="30.75" customHeight="1">
      <c r="A35" s="560" t="s">
        <v>566</v>
      </c>
      <c r="B35" s="2832" t="s">
        <v>182</v>
      </c>
      <c r="C35" s="2832"/>
      <c r="D35" s="2832"/>
      <c r="E35" s="2832"/>
      <c r="F35" s="2832"/>
    </row>
    <row r="36" spans="1:6" ht="28.5" customHeight="1">
      <c r="A36" s="560" t="s">
        <v>567</v>
      </c>
      <c r="B36" s="2684" t="s">
        <v>1719</v>
      </c>
      <c r="C36" s="2685"/>
      <c r="D36" s="2685"/>
      <c r="E36" s="2685"/>
      <c r="F36" s="2685"/>
    </row>
    <row r="37" spans="1:6" ht="15" customHeight="1">
      <c r="A37" s="560"/>
      <c r="B37" s="2684"/>
      <c r="C37" s="2825"/>
      <c r="D37" s="2825"/>
      <c r="E37" s="2825"/>
      <c r="F37" s="2825"/>
    </row>
    <row r="79" ht="15" customHeight="1">
      <c r="C79" s="4" t="s">
        <v>272</v>
      </c>
    </row>
  </sheetData>
  <sheetProtection/>
  <mergeCells count="8">
    <mergeCell ref="B37:F37"/>
    <mergeCell ref="B36:F36"/>
    <mergeCell ref="A10:D10"/>
    <mergeCell ref="A26:B26"/>
    <mergeCell ref="B33:F33"/>
    <mergeCell ref="B34:F34"/>
    <mergeCell ref="A29:D29"/>
    <mergeCell ref="B35:F35"/>
  </mergeCells>
  <printOptions/>
  <pageMargins left="0.5905511811023623" right="0.5905511811023623" top="0.5905511811023623" bottom="0.5905511811023623" header="0.5905511811023623" footer="0.5905511811023623"/>
  <pageSetup fitToHeight="1" fitToWidth="1" horizontalDpi="600" verticalDpi="600" orientation="portrait" paperSize="9" scale="7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Prudential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 Jimoh</dc:creator>
  <cp:keywords/>
  <dc:description/>
  <cp:lastModifiedBy>Udit Nagar</cp:lastModifiedBy>
  <cp:lastPrinted>2009-03-18T23:15:17Z</cp:lastPrinted>
  <dcterms:created xsi:type="dcterms:W3CDTF">2006-11-22T10:00:12Z</dcterms:created>
  <dcterms:modified xsi:type="dcterms:W3CDTF">2017-11-15T10:37:13Z</dcterms:modified>
  <cp:category/>
  <cp:version/>
  <cp:contentType/>
  <cp:contentStatus/>
</cp:coreProperties>
</file>