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96" windowWidth="14520" windowHeight="9888" tabRatio="967" activeTab="0"/>
  </bookViews>
  <sheets>
    <sheet name="Index" sheetId="1" r:id="rId1"/>
    <sheet name="Sch 1.1" sheetId="2" r:id="rId2"/>
    <sheet name="Sch 1.2" sheetId="3" r:id="rId3"/>
    <sheet name="Sch 2" sheetId="4" r:id="rId4"/>
    <sheet name="Sch 3" sheetId="5" r:id="rId5"/>
    <sheet name="Sch 4" sheetId="6" r:id="rId6"/>
    <sheet name="Sch 5" sheetId="7" r:id="rId7"/>
    <sheet name="Sch 6" sheetId="8" r:id="rId8"/>
    <sheet name="Sch 7" sheetId="9" r:id="rId9"/>
    <sheet name="Sch 8.1" sheetId="10" r:id="rId10"/>
    <sheet name="Sch 8.2" sheetId="11" r:id="rId11"/>
    <sheet name="Sch 9" sheetId="12" r:id="rId12"/>
    <sheet name="Sch 10" sheetId="13" r:id="rId13"/>
    <sheet name="Sch 11.1" sheetId="14" r:id="rId14"/>
    <sheet name="Sch 11.2" sheetId="15" r:id="rId15"/>
    <sheet name="Sch 12" sheetId="16" r:id="rId16"/>
    <sheet name="Sch 13" sheetId="17" r:id="rId17"/>
    <sheet name="Sch 14  " sheetId="18" r:id="rId18"/>
    <sheet name="Sch 15 " sheetId="19" r:id="rId19"/>
    <sheet name="Sch 16" sheetId="20" r:id="rId20"/>
    <sheet name="Sch 17" sheetId="21" r:id="rId21"/>
    <sheet name="Sch 18" sheetId="22" r:id="rId22"/>
    <sheet name="Sch 19.1" sheetId="23" r:id="rId23"/>
    <sheet name="Sch 19.2" sheetId="24" r:id="rId24"/>
    <sheet name="Sch 20.1" sheetId="25" r:id="rId25"/>
    <sheet name="Sch 20.2" sheetId="26" r:id="rId26"/>
    <sheet name="Sch 20.3" sheetId="27" r:id="rId27"/>
    <sheet name="Sch 21" sheetId="28" r:id="rId28"/>
    <sheet name="Sch 22" sheetId="29" r:id="rId29"/>
    <sheet name="Sch 23" sheetId="30" r:id="rId30"/>
    <sheet name="Sch 24" sheetId="31" r:id="rId31"/>
    <sheet name="Sch 25" sheetId="32" r:id="rId32"/>
    <sheet name="Sch 26" sheetId="33" r:id="rId33"/>
    <sheet name="Sch 27" sheetId="34" r:id="rId34"/>
    <sheet name="Sch 28" sheetId="35" r:id="rId35"/>
    <sheet name="Sch 29" sheetId="36" r:id="rId36"/>
    <sheet name="Sch 30 Notes" sheetId="37" r:id="rId37"/>
  </sheets>
  <definedNames>
    <definedName name="_xlnm.Print_Area" localSheetId="1">'Sch 1.1'!$A$1:$I$34</definedName>
    <definedName name="_xlnm.Print_Area" localSheetId="2">'Sch 1.2'!$A$1:$I$33</definedName>
    <definedName name="_xlnm.Print_Area" localSheetId="12">'Sch 10'!$A$1:$N$150</definedName>
    <definedName name="_xlnm.Print_Area" localSheetId="13">'Sch 11.1'!$A$1:$I$27</definedName>
    <definedName name="_xlnm.Print_Area" localSheetId="14">'Sch 11.2'!$A$1:$H$29</definedName>
    <definedName name="_xlnm.Print_Area" localSheetId="15">'Sch 12'!$A$1:$E$44</definedName>
    <definedName name="_xlnm.Print_Area" localSheetId="16">'Sch 13'!$A$1:$H$69</definedName>
    <definedName name="_xlnm.Print_Area" localSheetId="17">'Sch 14  '!$A$1:$H$39</definedName>
    <definedName name="_xlnm.Print_Area" localSheetId="18">'Sch 15 '!$A$1:$G$99</definedName>
    <definedName name="_xlnm.Print_Area" localSheetId="20">'Sch 17'!$A$1:$O$76</definedName>
    <definedName name="_xlnm.Print_Area" localSheetId="21">'Sch 18'!$A$1:$J$131</definedName>
    <definedName name="_xlnm.Print_Area" localSheetId="22">'Sch 19.1'!$A$1:$E$26</definedName>
    <definedName name="_xlnm.Print_Area" localSheetId="23">'Sch 19.2'!$A$1:$Y$34</definedName>
    <definedName name="_xlnm.Print_Area" localSheetId="3">'Sch 2'!$A$1:$Z$160</definedName>
    <definedName name="_xlnm.Print_Area" localSheetId="25">'Sch 20.2'!$A$1:$L$71</definedName>
    <definedName name="_xlnm.Print_Area" localSheetId="26">'Sch 20.3'!$A$1:$K$43</definedName>
    <definedName name="_xlnm.Print_Area" localSheetId="27">'Sch 21'!#REF!</definedName>
    <definedName name="_xlnm.Print_Area" localSheetId="28">'Sch 22'!#REF!</definedName>
    <definedName name="_xlnm.Print_Area" localSheetId="29">'Sch 23'!#REF!</definedName>
    <definedName name="_xlnm.Print_Area" localSheetId="34">'Sch 28'!#REF!</definedName>
    <definedName name="_xlnm.Print_Area" localSheetId="35">'Sch 29'!#REF!</definedName>
    <definedName name="_xlnm.Print_Area" localSheetId="4">'Sch 3'!$A$1:$H$73</definedName>
    <definedName name="_xlnm.Print_Area" localSheetId="36">'Sch 30 Notes'!#REF!</definedName>
    <definedName name="_xlnm.Print_Area" localSheetId="5">'Sch 4'!$A$1:$I$74</definedName>
    <definedName name="_xlnm.Print_Area" localSheetId="6">'Sch 5'!$A$1:$I$92</definedName>
    <definedName name="_xlnm.Print_Area" localSheetId="7">'Sch 6'!$A$1:$P$86</definedName>
    <definedName name="_xlnm.Print_Area" localSheetId="8">'Sch 7'!$A$1:$F$43</definedName>
    <definedName name="_xlnm.Print_Area" localSheetId="9">'Sch 8.1'!$A$1:$K$81</definedName>
    <definedName name="_xlnm.Print_Area" localSheetId="10">'Sch 8.2'!$A$1:$N$91</definedName>
    <definedName name="_xlnm.Print_Area" localSheetId="11">'Sch 9'!$A$1:$M$136</definedName>
    <definedName name="Z_4FE8A8A8_359D_4CBC_B744_FBC90B7D1F50_.wvu.Cols" localSheetId="21" hidden="1">'Sch 18'!#REF!</definedName>
    <definedName name="Z_4FE8A8A8_359D_4CBC_B744_FBC90B7D1F50_.wvu.Cols" localSheetId="23" hidden="1">'Sch 19.2'!$AA:$AC</definedName>
    <definedName name="Z_4FE8A8A8_359D_4CBC_B744_FBC90B7D1F50_.wvu.Cols" localSheetId="6" hidden="1">'Sch 5'!$L:$M</definedName>
    <definedName name="Z_4FE8A8A8_359D_4CBC_B744_FBC90B7D1F50_.wvu.PrintArea" localSheetId="1" hidden="1">'Sch 1.1'!$A$1:$I$34</definedName>
    <definedName name="Z_4FE8A8A8_359D_4CBC_B744_FBC90B7D1F50_.wvu.PrintArea" localSheetId="2" hidden="1">'Sch 1.2'!$A$1:$I$34</definedName>
    <definedName name="Z_4FE8A8A8_359D_4CBC_B744_FBC90B7D1F50_.wvu.PrintArea" localSheetId="12" hidden="1">'Sch 10'!$A$1:$N$150</definedName>
    <definedName name="Z_4FE8A8A8_359D_4CBC_B744_FBC90B7D1F50_.wvu.PrintArea" localSheetId="13" hidden="1">'Sch 11.1'!$A$1:$I$27</definedName>
    <definedName name="Z_4FE8A8A8_359D_4CBC_B744_FBC90B7D1F50_.wvu.PrintArea" localSheetId="14" hidden="1">'Sch 11.2'!$A$1:$H$29</definedName>
    <definedName name="Z_4FE8A8A8_359D_4CBC_B744_FBC90B7D1F50_.wvu.PrintArea" localSheetId="15" hidden="1">'Sch 12'!$A$1:$E$15</definedName>
    <definedName name="Z_4FE8A8A8_359D_4CBC_B744_FBC90B7D1F50_.wvu.PrintArea" localSheetId="16" hidden="1">'Sch 13'!$A$1:$L$6</definedName>
    <definedName name="Z_4FE8A8A8_359D_4CBC_B744_FBC90B7D1F50_.wvu.PrintArea" localSheetId="17" hidden="1">'Sch 14  '!$A$1:$L$6</definedName>
    <definedName name="Z_4FE8A8A8_359D_4CBC_B744_FBC90B7D1F50_.wvu.PrintArea" localSheetId="18" hidden="1">'Sch 15 '!$A$1:$G$99</definedName>
    <definedName name="Z_4FE8A8A8_359D_4CBC_B744_FBC90B7D1F50_.wvu.PrintArea" localSheetId="21" hidden="1">'Sch 18'!$A$1:$J$103</definedName>
    <definedName name="Z_4FE8A8A8_359D_4CBC_B744_FBC90B7D1F50_.wvu.PrintArea" localSheetId="23" hidden="1">'Sch 19.2'!$B$1:$Y$32</definedName>
    <definedName name="Z_4FE8A8A8_359D_4CBC_B744_FBC90B7D1F50_.wvu.PrintArea" localSheetId="3" hidden="1">'Sch 2'!$A$1:$Z$162</definedName>
    <definedName name="Z_4FE8A8A8_359D_4CBC_B744_FBC90B7D1F50_.wvu.PrintArea" localSheetId="26" hidden="1">'Sch 20.3'!$A$1:$K$43</definedName>
    <definedName name="Z_4FE8A8A8_359D_4CBC_B744_FBC90B7D1F50_.wvu.PrintArea" localSheetId="27" hidden="1">'Sch 21'!#REF!</definedName>
    <definedName name="Z_4FE8A8A8_359D_4CBC_B744_FBC90B7D1F50_.wvu.PrintArea" localSheetId="28" hidden="1">'Sch 22'!#REF!</definedName>
    <definedName name="Z_4FE8A8A8_359D_4CBC_B744_FBC90B7D1F50_.wvu.PrintArea" localSheetId="29" hidden="1">'Sch 23'!#REF!</definedName>
    <definedName name="Z_4FE8A8A8_359D_4CBC_B744_FBC90B7D1F50_.wvu.PrintArea" localSheetId="30" hidden="1">'Sch 24'!#REF!</definedName>
    <definedName name="Z_4FE8A8A8_359D_4CBC_B744_FBC90B7D1F50_.wvu.PrintArea" localSheetId="31" hidden="1">'Sch 25'!#REF!</definedName>
    <definedName name="Z_4FE8A8A8_359D_4CBC_B744_FBC90B7D1F50_.wvu.PrintArea" localSheetId="32" hidden="1">'Sch 26'!#REF!</definedName>
    <definedName name="Z_4FE8A8A8_359D_4CBC_B744_FBC90B7D1F50_.wvu.PrintArea" localSheetId="33" hidden="1">'Sch 27'!#REF!</definedName>
    <definedName name="Z_4FE8A8A8_359D_4CBC_B744_FBC90B7D1F50_.wvu.PrintArea" localSheetId="34" hidden="1">'Sch 28'!#REF!</definedName>
    <definedName name="Z_4FE8A8A8_359D_4CBC_B744_FBC90B7D1F50_.wvu.PrintArea" localSheetId="35" hidden="1">'Sch 29'!#REF!</definedName>
    <definedName name="Z_4FE8A8A8_359D_4CBC_B744_FBC90B7D1F50_.wvu.PrintArea" localSheetId="4" hidden="1">'Sch 3'!$A$1:$H$73</definedName>
    <definedName name="Z_4FE8A8A8_359D_4CBC_B744_FBC90B7D1F50_.wvu.PrintArea" localSheetId="36" hidden="1">'Sch 30 Notes'!#REF!</definedName>
    <definedName name="Z_4FE8A8A8_359D_4CBC_B744_FBC90B7D1F50_.wvu.PrintArea" localSheetId="5" hidden="1">'Sch 4'!$A$1:$I$73</definedName>
    <definedName name="Z_4FE8A8A8_359D_4CBC_B744_FBC90B7D1F50_.wvu.PrintArea" localSheetId="6" hidden="1">'Sch 5'!$A$1:$I$49</definedName>
    <definedName name="Z_4FE8A8A8_359D_4CBC_B744_FBC90B7D1F50_.wvu.PrintArea" localSheetId="7" hidden="1">'Sch 6'!$A$1:$P$69</definedName>
    <definedName name="Z_4FE8A8A8_359D_4CBC_B744_FBC90B7D1F50_.wvu.PrintArea" localSheetId="8" hidden="1">'Sch 7'!$A$1:$F$43</definedName>
    <definedName name="Z_4FE8A8A8_359D_4CBC_B744_FBC90B7D1F50_.wvu.PrintArea" localSheetId="9" hidden="1">'Sch 8.1'!$A$1:$K$81</definedName>
    <definedName name="Z_4FE8A8A8_359D_4CBC_B744_FBC90B7D1F50_.wvu.PrintArea" localSheetId="10" hidden="1">'Sch 8.2'!$A$1:$N$94</definedName>
    <definedName name="Z_4FE8A8A8_359D_4CBC_B744_FBC90B7D1F50_.wvu.PrintArea" localSheetId="11" hidden="1">'Sch 9'!$A$1:$M$136</definedName>
    <definedName name="Z_4FE8A8A8_359D_4CBC_B744_FBC90B7D1F50_.wvu.Rows" localSheetId="22" hidden="1">'Sch 19.1'!#REF!</definedName>
    <definedName name="Z_4FE8A8A8_359D_4CBC_B744_FBC90B7D1F50_.wvu.Rows" localSheetId="8" hidden="1">'Sch 7'!#REF!</definedName>
  </definedNames>
  <calcPr fullCalcOnLoad="1"/>
</workbook>
</file>

<file path=xl/sharedStrings.xml><?xml version="1.0" encoding="utf-8"?>
<sst xmlns="http://schemas.openxmlformats.org/spreadsheetml/2006/main" count="9440" uniqueCount="1222">
  <si>
    <t>(a) The licence fee payments are made by shareholder-backed subsidiaries of UK insurance operations, via a service company, to the PAC with-profits fund for the right to use trademarks and for the goodwill associated with the purchase of the business of the Scottish Amicable Life Assurance Society in 1997. The licence fee arrangements run to 2017.</t>
  </si>
  <si>
    <t>On 29 January 2007 the Company announced the sale of Egg to Citi and on 15 March 2007 the Company announced the actions necessary to implement the reassessed plans in light of this transaction and additional initiatives. In preparing the 2006 results, account was taken of the effect of expense savings that were expected to arise with some certainty. Without this factor the effect on the 2006 results would have been a charge of £44 million for the net effect of revised assumptions in line with 2006 unit costs.  For the 2007 results the unit costs are in line with assumptions and no anticipation of savings has been incorporated.</t>
  </si>
  <si>
    <t>Shareholders' share of actuarial gains and losses on defined benefit pension schemes (note 6c)</t>
  </si>
  <si>
    <t xml:space="preserve">The short-term fluctuations for Asian operations of £226 million (2006: £286 million) arose mainly from favourable equity investment performance in most territories, principally in Hong Kong of £102 million (2006: £73 million), Vietnam £66 million (2006: £108 million) and Singapore £38 million (2006: £41 million) offset by a negative fluctuation in Taiwan of £26 million principally due to a £30 million value reduction for an investment in a CDO fund (2006: favourable variance of £46 million). </t>
  </si>
  <si>
    <t>The charge for 2007 of £43 million primarily reflects value movements on the bond holdings of PRIL's shareholders' funds due to the net effect of widened credit spreads and reduced interest rates together with the difference between the actual investment return for the with-profit life fund of 7.2 per cent and the gross long-term assumed rate of 7.85 per cent.  For 2006, the credit of £378 million reflects the PAC life fund return of 12.4 per cent.</t>
  </si>
  <si>
    <t>Core borrowings of the Group are marked to market value under EEV.  The figures in the table above reflect the movement in the difference between market and IFRS carrying value. As the liabilities are generally held to maturity or for the long-term, no deferred tax asset or liability has been established on the difference (compared to IFRS) in carrying value. Accordingly, no deferred tax charge is recorded in the results in respect of the 2007 credit of £223 million (2006: £85 million).</t>
  </si>
  <si>
    <t>The effect of changes in economic assumptions in 2007 of £466 million for UK insurance operations reflects a 0.35 per cent increase in the fund earned rate arising from the increase in assumed returns on non-UK equities and corporate bond rates which more than offsets the slight reduction in gilt rates (as shown on schedule 2), a partial offset from the cost of credit default swaps of £41 million, and the effect of the risk discount rate for business in force reducing slightly by 0.15 per cent, in a similar way to the fall in gilt rates as also shown in schedule 2.</t>
  </si>
  <si>
    <t>The profit for the year for covered business is, in most cases, calculated initially at the post-tax level. The post-tax profit for covered business is then grossed up for presentation purposes at the effective rates of tax applicable to the countries and periods concerned. For Asia, this is subject to the availability of taxable profits. For Jackson, the US federal tax rate of 35 per cent is applied to gross up movements on the value of in-force business. Effects on statutory tax for the period affect the overall tax rate. In the UK, the effective rate is the UK corporation tax rate of 28 per cent which will take effect from 1 April 2008 (2006: 30 per cent).</t>
  </si>
  <si>
    <t>Under IFRS, goodwill is not amortised, but is subject to impairment testing. Goodwill attaching to venture fund investment subsidiaries of the PAC with-profits fund that are consolidated under IFRS is not included in the table above as the goodwill attaching to these companies is not relevant to the analysis of shareholders' funds.</t>
  </si>
  <si>
    <t>The overall pension scheme surplus, net of tax, attributable to shareholders relating to the Prudential Staff Pension and Scottish Amicable Pension schemes are determined as shown below:</t>
  </si>
  <si>
    <t>Mark to market value adjustment 2007</t>
  </si>
  <si>
    <t>Mark to market value adjustment 2006</t>
  </si>
  <si>
    <t>*Including central finance subsidiaries</t>
  </si>
  <si>
    <t>Net increase in shareholders' equity</t>
  </si>
  <si>
    <t>In adopting the EEV Principles, Prudential has based encumbered capital on its internal targets for economic capital subject to it being at least the local statutory minimum requirements. Economic capital is assessed using internal models but, when applying the EEV Principles, Prudential does not take credit for the significant diversification benefits that exist within the Group. For with-profits business written in a segregated life fund, as is the case in the Asia and the UK, the capital available in the fund is sufficient to meet the encumbered capital requirements.</t>
  </si>
  <si>
    <t>US operations - net of tax profits from new long-term insurance business</t>
  </si>
  <si>
    <t xml:space="preserve"> </t>
  </si>
  <si>
    <t>Asset management fees</t>
  </si>
  <si>
    <t>The contract liabilities for PAL and PRIL are based on the FSA regulatory solvency basis. The valuation is then modified for IFRS reporting purposes to remove some of the margins for prudence within the assumptions, and contingency reserves, which are required under the solvency basis applied for regulatory purposes, but not for financial accounting.</t>
  </si>
  <si>
    <t>85% – 103% PNFA00                 (C = 2000) with 75% of medium cohort improvement table with a minimum annual improvement of 0.75%</t>
  </si>
  <si>
    <t>For UK insurance operations, the 2007 results have been determined after making changes to mortality assumptions for the annuity business and other assumptions for the WPSF and releasing excess margins in the aggregate liabilities that had previously been set aside as an indirect extra allowance for longevity related risks.</t>
  </si>
  <si>
    <t>Other (notes 13c and 13g)</t>
  </si>
  <si>
    <t>net worth</t>
  </si>
  <si>
    <t>The difference between the fees and other income shown above in respect of the asset management operation and the revenue figure for M&amp;G shown in the main table primarily relates to income earned by Prudential Capital and by investment funds controlled by the asset management operation which are consolidated under IFRS.</t>
  </si>
  <si>
    <t>The contract liabilities are the discounted value of future claim payments, adjusted for investment expenses and future administration costs. The interest rates used for discounting claim payments are derived from the yields on the assets held with an allowance for default risk.</t>
  </si>
  <si>
    <t>85% – 103% PNFA00               (C = 2000) with 75% of medium cohort improvement table with a minimum annual improvement of 1.25% up to age 90, tapering to zero at age 120</t>
  </si>
  <si>
    <t>Core borrowings of the Group are marked to market value under EEV. As the liabilities are generally held to maturity or for the long-term, no deferred tax asset or liability has been established on the difference (compared to IFRS) in carrying value. Accordingly, no deferred tax charge is recorded in the results against the 2007 credit.</t>
  </si>
  <si>
    <t>Core borrowings of the Group are marked to market value under EEV. As the liabilities are generally held to maturity or for the long-term, no deferred tax asset or liability has been established on the difference (compared to IFRS) in carrying value. Accordingly, no deferred tax charge is recorded in the results against the 2006 credit.</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</si>
  <si>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of the Group’s other operations. These other operations include the results of discontinued banking operations, following the sale of Egg on 1 May 2007.</t>
  </si>
  <si>
    <t>Expected returns on equity and property asset classes in respect of each territory are derived by adding a risk premium, also based on the long-term view of Prudential’s economists, to the risk-free rate. In Asia, equity risk premiums range from 3.0 per cent to 6.0 per cent (2006: 3.0 per cent to 5.8 per cent). In the US and the UK, the equity risk premium is 4.0 per cent above risk-free rates for both 2007 and 2006. Best estimate assumptions for other asset classes, such as corporate bond spreads, are set consistently.</t>
  </si>
  <si>
    <t xml:space="preserve">In projecting forward the Fund Earned Rate, allowance is made for the mix of assets in the fund, future investment strategy, and further market value depreciation of bonds held as a result of assumed future yield increases. These factors, together with the assumption of the phased progression in bond yields, give rise to an average assumed Fund Earned Rate that trends from 0.5 per cent for 2007 to 6.4 per cent for 2014. The assumed Fund Earned Rate increases to 2.5 per cent in 2008 and then increases to 3.3 per cent by 2013. Thereafter, the assumed Fund Earned Rate fluctuates around a target of 6.4 per cent. This projection compares with that applied for the 2006 results of a grading from an assumed rate of 2.1 per cent for 2006 to 5.7 per cent for 2014. </t>
  </si>
  <si>
    <t>The same asset return models as used in the UK, appropriately calibrated, have used for the Asian operations as described in UK insurance operations below. The principal asset classes are government and corporate bonds.  Equity holdings are much lower than in the UK whilst property holdings do not represent a significant investment asset.</t>
  </si>
  <si>
    <t>The results for continuing operations shown above exclude those in respect of discontinued banking operations. On 1 May 2007, the Company sold Egg. Accordingly, the presentation of the comparative results for 2006 has been adjusted from those previously published.</t>
  </si>
  <si>
    <t>(b) The release of projected benefit related margins relates to modelling improvements that have been made during 2007 and the effect of hedging inflationary increases on certain deferred annuity business.</t>
  </si>
  <si>
    <t>(c) The release of investment related margins predominantly relates to £38 million in respect of default margins and £43 million for adjustments to the assumed liquidity premium. The resulting assumptions for expected defaults and liquidity premium, after allowing for the release of margins, remain appropriate given economic conditions at 31 December 2007.</t>
  </si>
  <si>
    <t>(iii) UK insurance operations other items represent:</t>
  </si>
  <si>
    <t>Share of investment return of funds managed by PPM America, that are consolidated into Group results, but attributable to external investors</t>
  </si>
  <si>
    <t xml:space="preserve">The gain of £116 million (2006: gain of £207 million) included within profit before tax reflects the shareholders’ share of actuarial gains and losses on the Group’s defined benefit pension schemes. On the EEV basis, this gain includes a 10 per cent share of the actuarial gains and losses on the share attributable to the PAC with-profits fund for the Prudential Staff and Scottish Amicable Pension Schemes. The 2007 gains mainly reflect gains due to changes in economic assumptions, partly offset by the effect of strengthened mortality assumptions. The very high level of shareholders' actuarial gains in 2006 reflected the excess of market returns over the long-term assumption and the increase in discount rate applied in determining the present value of projected pension payments from 4.8 per cent at 31 December 2005 to 5.2 per cent at 31 December 2006. </t>
  </si>
  <si>
    <t>The profits (losses) on changes in economic assumptions and time value of cost of options and guarantees resulting from changes in economic factors for in-force business included within the profit from continuing operations before tax (including actual investment returns) arises as follows:</t>
  </si>
  <si>
    <t>The principal components of the effect of changes in economic assumptions in 2007 of £201 million for Asian operations are credits of £110 million in Taiwan and £80 million in Hong Kong. The increase for Taiwan reflects the combined effect of changes to the projected fund earned rate (as explained in schedule 2), and to economic capital (versus projected), offset by the effect of an increase in the risk discount rate.  The increase for Hong Kong reflects a reduction in the risk discount rates for all product lines and an increase in the projected fund earned rate for participating and linked business. The charge of £132 million for 2006 mainly relates to Taiwan where there was a charge of £101 million arising from the delay in the assumed long-term yield projection and the associated effect of this delay on the economic capital requirement.</t>
  </si>
  <si>
    <t>The credit of £81 million for US operations in 2007 arises from the decrease in risk discount rate, partially offset by the negative effect of a reduction in the assumed future rate of return for separate account variable annuity business. Both changes reflect the 0.7 per cent decrease in the 10-year treasury bond rate (as shown in schedule 2).</t>
  </si>
  <si>
    <t>UK long-term business smoothed shareholders' funds reflect an adjustment to the PAC with-profits fund, for the purposes of determining the unwind of discount included in operating profits, to remove the short-term volatility in market values of assets. Shareholders' funds in the balance sheet are determined on an unsmoothed basis.</t>
  </si>
  <si>
    <t>Components of EEV basis shareholders' equity of long-term business operations:</t>
  </si>
  <si>
    <t>For the purposes of the table above, goodwill related to Asia long-term operations (as shown on schedule 8.1) is included in Other operations.</t>
  </si>
  <si>
    <t>Other transfers (from) to long-term business operations to other operations comprise:</t>
  </si>
  <si>
    <t>Included in EEV basis shareholders' equity of long-term business operations of £13,828 million (2006: £11,664 million) is £349 million (2006: £257 million) in respect of asset management business falling within the scope of covered business as follows:</t>
  </si>
  <si>
    <t>If it had been assumed in preparing the 2007 results for Taiwan that interest rates remained at the current level of around 2.5% until 31 December 2008 and the progression period in bond yields was delayed by a year so as to end on 31 December 2014, there would have been a reduction in the Taiwan embedded value of £70 million.</t>
  </si>
  <si>
    <t>The premiums for 2006 for wholesale annuities for UK insurance operations include £560 million for a bulk annuity transaction with the Scottish Amicable Insurance Fund (SAIF).  SAIF is a closed ring-fenced sub-fund established by a Court approved Scheme of Arrangement in October 1997, which is solely for the benefit of SAIF policyholders.  Shareholders have no interest in the profits of this fund, although they are entitled to investment management fees on this business.</t>
  </si>
  <si>
    <r>
      <t xml:space="preserve">(3) </t>
    </r>
    <r>
      <rPr>
        <sz val="10"/>
        <rFont val="Arial"/>
        <family val="2"/>
      </rPr>
      <t>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r>
  </si>
  <si>
    <t>IFRS                        2006</t>
  </si>
  <si>
    <t>EEV                   2006</t>
  </si>
  <si>
    <t>The mortality assumptions have been strengthened by increasing the minimum level of future improvements rate.</t>
  </si>
  <si>
    <t>This amount reflects the release of other additional margins in the liabilities that are no longer appropriate in light of the explicit strengthening of the mortality assumptions.</t>
  </si>
  <si>
    <t xml:space="preserve">Short-term fluctuations in investment returns </t>
  </si>
  <si>
    <t>on defined benefit pension schemes (schedule 18)</t>
  </si>
  <si>
    <t>Expected tax rate (note 15a):</t>
  </si>
  <si>
    <t>Variance from expected tax charge (note 15b):</t>
  </si>
  <si>
    <t xml:space="preserve">on defined benefit pension schemes </t>
  </si>
  <si>
    <t>15a</t>
  </si>
  <si>
    <t>15b</t>
  </si>
  <si>
    <t>15c</t>
  </si>
  <si>
    <t>For 2006, the principal variances arise from differences between the expected tax rate and actual rates due to a number of factors, including:</t>
  </si>
  <si>
    <t>Schedule 16</t>
  </si>
  <si>
    <t>Jackson (net of surplus note borrowings) (note 16a)</t>
  </si>
  <si>
    <t>Egg (note 16b)</t>
  </si>
  <si>
    <t>Holding company net borrowings (note 16a)</t>
  </si>
  <si>
    <t>Shareholders' share of surplus on the Prudential Staff and Scottish Amicable defined benefit pension schemes (net of tax) (note 18b of schedule 18)</t>
  </si>
  <si>
    <t>16a</t>
  </si>
  <si>
    <t>16b</t>
  </si>
  <si>
    <t>Duration of policyholder liabilities</t>
  </si>
  <si>
    <t>Total Asian Retail Mutual Funds</t>
  </si>
  <si>
    <t>2006 Q4</t>
  </si>
  <si>
    <t>YTD</t>
  </si>
  <si>
    <t>+/- (%)</t>
  </si>
  <si>
    <t xml:space="preserve">UK insurance operations </t>
  </si>
  <si>
    <t>US operations (Jackson) - other items</t>
  </si>
  <si>
    <t>10a</t>
  </si>
  <si>
    <t>All figures shown are net of tax.</t>
  </si>
  <si>
    <t>10b</t>
  </si>
  <si>
    <t>Total net worth</t>
  </si>
  <si>
    <t>Funds under management - summary</t>
  </si>
  <si>
    <t>Total funds under management</t>
  </si>
  <si>
    <t>Internal funds under management - analysis by business area</t>
  </si>
  <si>
    <t xml:space="preserve">       Investment properties</t>
  </si>
  <si>
    <t xml:space="preserve">      Equity securities</t>
  </si>
  <si>
    <t xml:space="preserve">      Debt securities</t>
  </si>
  <si>
    <t xml:space="preserve">      Loans and receivables</t>
  </si>
  <si>
    <t>Balance sheet of pension schemes on an economic basis is as follows:</t>
  </si>
  <si>
    <t>For 2007, cash rates rather than government bond yields were used in setting the risk discount rates for Malaysia, Singapore, Taiwan and for Hong Kong dollar denominated business. For 2006, cash rates were used for these operations and for all Hong Kong business (ie. including US dollar denominated business).</t>
  </si>
  <si>
    <t>8.1 to 10.2</t>
  </si>
  <si>
    <t>The assumed long-term rate for corporate bonds for 2007 for with-profits business reflects the purchase of credit default swaps.</t>
  </si>
  <si>
    <t>Note:  Total EEV basis results for asset management operations reflect the aggregate of the experience variance between the actual and expected contribution from managing internal long-term business funds falling within the scope of covered business, and the contribution from managing external and other internal funds. The asset management results for business unit operations shown above reflect the IFRS result. The adjustment to other income is that required to derive the correct overall EEV contribution.</t>
  </si>
  <si>
    <t>4h</t>
  </si>
  <si>
    <t>UK insurance operations (note 4h)</t>
  </si>
  <si>
    <t>Profits from asset management of covered business</t>
  </si>
  <si>
    <t>Included within pre-tax new business profits shown in the table above are profits arising from asset management business falling within the scope of covered business of:</t>
  </si>
  <si>
    <t xml:space="preserve">New business contributions represent profits determined by applying the economic and non-economic assumptions as at the end of the year. </t>
  </si>
  <si>
    <t>Present Value of New Business Premiums</t>
  </si>
  <si>
    <t>New Business Margin                         (note 4e)</t>
  </si>
  <si>
    <t>New Business Premiums                               (note 4d)</t>
  </si>
  <si>
    <t>The 2006 EEV basis financial statements included note disclosure which explained that, in determining the appropriate expense assumptions, account had been taken of the cost synergies that were expected to arise with some certainty from the initiative announced in December 2005 from UK insurance operations working more closely with Egg and M&amp;G and the effect of the end to end review of the UK business, which was underway at the time.</t>
  </si>
  <si>
    <t>Tax    (Schedule 15)</t>
  </si>
  <si>
    <t>12a</t>
  </si>
  <si>
    <t>Schedule 13</t>
  </si>
  <si>
    <t>Effect of strengthening of mortality assumptions (note 13a)</t>
  </si>
  <si>
    <t>13a</t>
  </si>
  <si>
    <t>13b</t>
  </si>
  <si>
    <t>13c</t>
  </si>
  <si>
    <t>13d</t>
  </si>
  <si>
    <t>13e</t>
  </si>
  <si>
    <t>The Group uses cash flow projections of expected benefit payments as part of the determination of the value of in-force business when preparing EEV basis results. The maturity profile of the cash flows, taking account of expected future premiums and investment returns, is as follows:</t>
  </si>
  <si>
    <t xml:space="preserve">Current service cost </t>
  </si>
  <si>
    <t>The table below shows the sensitivity of the PSPS liabilities at 31 December 2007 of £4,361 million (2006: £4,607 million) to changes in discount rates, inflation rates and mortality assumptions.</t>
  </si>
  <si>
    <t>Assumption</t>
  </si>
  <si>
    <t>Change in assumption</t>
  </si>
  <si>
    <t>Impact on scheme liabilities on IAS 19 basis</t>
  </si>
  <si>
    <t>Decrease by 0.2% from 5.9% to 5.7%</t>
  </si>
  <si>
    <t>Increase scheme liabilities by 3.5%</t>
  </si>
  <si>
    <t>Increase by 0.2% from 5.9% to 6.1%</t>
  </si>
  <si>
    <t>Decrease scheme liabilities by 3.4%</t>
  </si>
  <si>
    <t>Rate of inflation</t>
  </si>
  <si>
    <t>Decrease scheme liabilities by 1.3%</t>
  </si>
  <si>
    <t>Mortality rates</t>
  </si>
  <si>
    <t>Reduce rates from 100% of table to 95%</t>
  </si>
  <si>
    <t>Increase liabilities by 1.2%</t>
  </si>
  <si>
    <t>Decrease by 0.2% from 5.2% to 5.0%</t>
  </si>
  <si>
    <t>Increase scheme liabilities by 3.6%</t>
  </si>
  <si>
    <t>Increase by 0.2% from 5.2% to 5.4%</t>
  </si>
  <si>
    <t>Decrease by 0.2% from 3.0% to 2.8% with consequent reduction in salary increases</t>
  </si>
  <si>
    <t>Other schemes</t>
  </si>
  <si>
    <t>PSPS</t>
  </si>
  <si>
    <t>Equities</t>
  </si>
  <si>
    <t>Bonds</t>
  </si>
  <si>
    <t>Properties</t>
  </si>
  <si>
    <t>Total value of assets</t>
  </si>
  <si>
    <t>Present value of benefit obligations</t>
  </si>
  <si>
    <t>Pre-tax surplus/(deficit)</t>
  </si>
  <si>
    <t>US</t>
  </si>
  <si>
    <t>Total tax charge</t>
  </si>
  <si>
    <t>Discontinued operations, net of tax</t>
  </si>
  <si>
    <t>Movement on cash flow hedges</t>
  </si>
  <si>
    <t>Subsequent to 29 September 2007, following expiry of the previous management agreement, CITIC - Prudential Life Insurance Company Ltd (CITIC-Prudential), the Group's life operation in China, has been accounted for as a joint venture. Prior to this date, CITIC-Prudential was consolidated as a subsidiary undertaking.  The amounts in the table above include 100% of the total premiums for this operation up to 29 September 2007 and 50% thereafter, being the Group's share after this date.</t>
  </si>
  <si>
    <t>The £54 million profit from the effect of changes in operating assumptions for 2007 includes a benefit arising from reductions in corporate tax rates in China, Malaysia and Singapore. After grossing up the net of tax benefits totalling £25 million for notional tax of £7 million, the effect on the pre-tax operating results based on longer-term investment returns for Asian operations for 2007 is a credit of £32 million. Also included is a credit of £51 million for the effect of changes in expense assumptions, mainly relating to Singapore (£37 million) and Korea (£21 million) both due to increases in investment margins, a further credit of £17 million for the effect of changes in mortality and morbidity assumptions, offset by a charge of £51 million for the effect of changes in persistency assumptions mainly arising in Singapore (£29 million) as a result of changes in a number of product-related features and updated maturity assumptions and in Taiwan (£15 million) from an increase in lapse rates, reflecting recent experience.</t>
  </si>
  <si>
    <t>Actual realised (losses) gains less default assumption and amortisation of interest-related realised gains and losses for fixed maturity securities and related swap transactions</t>
  </si>
  <si>
    <t>Actual less long-term return on equity-based investments and other items</t>
  </si>
  <si>
    <t>Investment return related (loss) gain due primarily to changed expectation of profits on in-force variable annuity business in future periods based on current period equity returns*, net of related hedging activity</t>
  </si>
  <si>
    <t>in-force</t>
  </si>
  <si>
    <t>Intra group dividends (including statutory transfer) and investment in operations</t>
  </si>
  <si>
    <t>Shareholders' equity at 1 January 2007 (note 9i)</t>
  </si>
  <si>
    <t>Value of in-force business</t>
  </si>
  <si>
    <t>Total                  long-term business</t>
  </si>
  <si>
    <t>Increase in free surplus arising from profit in the year</t>
  </si>
  <si>
    <t xml:space="preserve">Interest rates - 1% increase (note 10a) </t>
  </si>
  <si>
    <t>Interest rates - 1% decrease (note 10a)</t>
  </si>
  <si>
    <t>of long-term</t>
  </si>
  <si>
    <t>•  10 per cent proportionate decrease in maintenance expenses (a 10 per cent sensitivity on a base expense assumption of £10 per annum would represent an expense assumption of £9 per annum)</t>
  </si>
  <si>
    <t>•  10 per cent proportionate decrease in lapse rates (a 10 per cent sensitivity on a base assumption of 5 per cent would represent a lapse rate of 4.5 per cent per annum.); and</t>
  </si>
  <si>
    <t>Intra group dividends (including statutory transfer)</t>
  </si>
  <si>
    <t>Modelling of management actions (note 13b)</t>
  </si>
  <si>
    <t>Release of other margins:</t>
  </si>
  <si>
    <t>Strengthening of other assumptions (note 13c)</t>
  </si>
  <si>
    <t>Projected benefit related (note 13d)</t>
  </si>
  <si>
    <t>Investment related: (note 13e)</t>
  </si>
  <si>
    <t>Expense related (notes 13c and 13f)</t>
  </si>
  <si>
    <t>Given the continuing strong financial position of the fund, the assumed management actions relating to with-profits business have been revised in order to better reflect the benefits to policyholders that can be supported by the fund.</t>
  </si>
  <si>
    <t>13f</t>
  </si>
  <si>
    <t>13g</t>
  </si>
  <si>
    <t>The effects of the strengthening of other assumptions for the WPSF of £62 million is net of a release of PAL's expense reserve of £11 million and other additional margins in PAL's liabilities of £40 million.</t>
  </si>
  <si>
    <t>The release of investment related margins includes £48 million in respect of default margins for shareholder-backed business and £199 million for PAL. The resulting assumptions for expected defaults, after allowing for the release of margins, remain appropriate given economic conditions at 31 December 2007. In addition, for PAL, there is a release of £60 million in respect of asset management fees.</t>
  </si>
  <si>
    <t>The tables for 2006 include a bulk annuity transaction with the Scottish Amicable Insurance Fund (SAIF) with a premium of £560 million. The transaction reflects the arrangement entered into in June 2006 for the reinsurance of non-profit immediate pension annuity liabilities of SAIF to Prudential Retirement Income Limited (PRIL), a shareholder owned subsidiary of the Group. SAIF is a closed ring-fenced sub-fund of the PAC long-term fund established by a Court approved Scheme of Arrangement in October 1997, which is solely for the benefit of SAIF policyholders. Shareholders have no interest in the profits of this fund and, accordingly, it is not part of covered business for EEV reporting purposes. Consistent with this treatment, and the transfer of the longevity risk, requirement for capital support and entitlement to profits on this block of business from SAIF to Prudential shareholders, the transaction has been accounted for as new business for EEV basis reporting purposes.</t>
  </si>
  <si>
    <t>The tables above include the transfer of 62,000 with-profits annuity policies from Equitable life on 31 December 2007 with assets of approximately £1.7 billion.  The transfer represented an APE of £174 million.</t>
  </si>
  <si>
    <t>The £45 million profit from the effect of changes in operating assumptions for 2006 for Asian operations includes £24 million in respect of higher assumed investment management margins based on current experience, a further £24 million for the net effect of altered lapse rates across a number of territories, and similarly a net £20 million for changes to mortality and morbidity assumptions offset by a charge of £23 million for other items.</t>
  </si>
  <si>
    <t xml:space="preserve">Experience variances and other items, a net charge of £1 million for 2007 (2006: credit of £16 million), include a credit of £47 million (2006: £35 million) for mortality and morbidity experience variance relating to better than expected experience across most territories and a charge of £27 million (2006: £26 million) for expense experience variances in China of £12 million (2006: £14 million) and India of £15 million (2006: £12 million). The negative expense variances in China and India are primarily a reflection of the expenses for new business being in excess of the target levels factored into the valuation of new business for these operations which are at a relatively early stage of development. On the basis of current plans, the target levels for India and existing China operations are planned to be attained in 2011. Also for 2007 there is a charge of £11 million in respect of Vietnam for higher than expected investment fees payable on asset managers' performance, a credit of £4 million (2006: £18 million) in respect of the investment return on capital held centrally in respect of Taiwan and £14 million (2006: £11 million) of other charges. </t>
  </si>
  <si>
    <t>Cost of development of new products and distribution capabilities (and costs associated with regulatory requirements for 2006)</t>
  </si>
  <si>
    <r>
      <t xml:space="preserve">(8) </t>
    </r>
    <r>
      <rPr>
        <sz val="10"/>
        <rFont val="Arial"/>
        <family val="2"/>
      </rPr>
      <t>Sales are converted using the year-to-date average exchange rate applicable at the time.  The sterling results for individual quarters represent the difference between the year-to-date reported sterling results at successive quarters and will include foreign exchange movements from earlier periods.</t>
    </r>
  </si>
  <si>
    <t xml:space="preserve">£m </t>
  </si>
  <si>
    <t>Revenue</t>
  </si>
  <si>
    <t>Charges</t>
  </si>
  <si>
    <t>Profit before tax</t>
  </si>
  <si>
    <t>(note 17c)</t>
  </si>
  <si>
    <t>Schedule 19.1</t>
  </si>
  <si>
    <t>(note 9g)</t>
  </si>
  <si>
    <t>Other movements</t>
  </si>
  <si>
    <t>Other transfers from net worth (note 9j)</t>
  </si>
  <si>
    <t>Shareholders' equity at 31 December 2007 (note 9i)</t>
  </si>
  <si>
    <t>(note 9h)</t>
  </si>
  <si>
    <t>9i</t>
  </si>
  <si>
    <t>9j</t>
  </si>
  <si>
    <t>Total long-term business</t>
  </si>
  <si>
    <t>Cost of acquiring new business (note 9c)</t>
  </si>
  <si>
    <t>Other movements (note 9f)</t>
  </si>
  <si>
    <t>Schedule 28</t>
  </si>
  <si>
    <t>Value of in-force business includes the value of future margins from current in-force business less the cost of holding encumbered capital.</t>
  </si>
  <si>
    <t>5a</t>
  </si>
  <si>
    <t>5b</t>
  </si>
  <si>
    <t>Schedule 6</t>
  </si>
  <si>
    <t>Long-term business:</t>
  </si>
  <si>
    <t>Other operations</t>
  </si>
  <si>
    <t>6a</t>
  </si>
  <si>
    <t>6b</t>
  </si>
  <si>
    <t>Actual investment return on investments less long-term returns included within operating profit:</t>
  </si>
  <si>
    <t>6c</t>
  </si>
  <si>
    <t>Effect of changes in economic assumptions and time value of cost of options and guarantees</t>
  </si>
  <si>
    <t>6d</t>
  </si>
  <si>
    <t>Schedule 7</t>
  </si>
  <si>
    <t xml:space="preserve">Other operations </t>
  </si>
  <si>
    <t>Tax charge (credit) on items not included in operating profit</t>
  </si>
  <si>
    <t>Tax charge on short-term fluctuations in investment returns</t>
  </si>
  <si>
    <t>7a</t>
  </si>
  <si>
    <t>7b</t>
  </si>
  <si>
    <t>Long-term business operations</t>
  </si>
  <si>
    <t>Reconciliation of tax charge on profits attributable to shareholders for continuing operations</t>
  </si>
  <si>
    <t>insurance</t>
  </si>
  <si>
    <t xml:space="preserve">Shareholders’ share of actuarial gains and losses </t>
  </si>
  <si>
    <t>Shareholders' funds</t>
  </si>
  <si>
    <t>Summary</t>
  </si>
  <si>
    <t>Sensitivity of results to alternative assumptions</t>
  </si>
  <si>
    <t>IFRS basis results</t>
  </si>
  <si>
    <t>Short-term fluctuations in investment returns</t>
  </si>
  <si>
    <t>EEV basis</t>
  </si>
  <si>
    <t>Schedule 4</t>
  </si>
  <si>
    <t>Tax</t>
  </si>
  <si>
    <t>UK insurance operations (note 4f)</t>
  </si>
  <si>
    <t>Weighted average for all Asian operations</t>
  </si>
  <si>
    <t>Adjustments to the policyholder and shareholder taxes for non-participating business of the PAC long-term fund, after grossing up for notional tax</t>
  </si>
  <si>
    <t>Schedule 17</t>
  </si>
  <si>
    <t>Shareholders' funds analysis</t>
  </si>
  <si>
    <t>Net assets of operation</t>
  </si>
  <si>
    <t>Acquired goodwill</t>
  </si>
  <si>
    <t>Retirement benefits - financial position of defined benefit pension schemes</t>
  </si>
  <si>
    <t>Other information</t>
  </si>
  <si>
    <t>Funds under management</t>
  </si>
  <si>
    <t>Analysis by business area</t>
  </si>
  <si>
    <t xml:space="preserve">Foreign currency translation </t>
  </si>
  <si>
    <t>Rates of exchange</t>
  </si>
  <si>
    <t>New Business</t>
  </si>
  <si>
    <t>Notes to new business schedules</t>
  </si>
  <si>
    <t>Schedule 1.1</t>
  </si>
  <si>
    <t>EEV basis results</t>
  </si>
  <si>
    <t>Schedule cross reference</t>
  </si>
  <si>
    <t>Tax            (Schedule 7)</t>
  </si>
  <si>
    <t>Post-tax</t>
  </si>
  <si>
    <t xml:space="preserve"> Minority interests</t>
  </si>
  <si>
    <t>Post-tax and minority interests</t>
  </si>
  <si>
    <t>Basic earnings per share (note 1.1a)</t>
  </si>
  <si>
    <t>£m</t>
  </si>
  <si>
    <t>(pence)</t>
  </si>
  <si>
    <t xml:space="preserve">Adjustment from post-tax longer-term investment returns to post-tax actual investment returns </t>
  </si>
  <si>
    <t>Adjustment for post-tax effect of changes in economic assumptions and time value of cost of options and guarantees</t>
  </si>
  <si>
    <t>Notes</t>
  </si>
  <si>
    <t>1.1a</t>
  </si>
  <si>
    <t>1.1b</t>
  </si>
  <si>
    <t>Schedule 1.2</t>
  </si>
  <si>
    <t>-</t>
  </si>
  <si>
    <t>Asian operations</t>
  </si>
  <si>
    <t>PRUDENTIAL PLC - NEW BUSINESS - FULL YEAR 2007</t>
  </si>
  <si>
    <t/>
  </si>
  <si>
    <r>
      <t xml:space="preserve">US </t>
    </r>
    <r>
      <rPr>
        <b/>
        <vertAlign val="superscript"/>
        <sz val="10"/>
        <rFont val="Arial"/>
        <family val="2"/>
      </rPr>
      <t>(1a)</t>
    </r>
  </si>
  <si>
    <r>
      <t xml:space="preserve">Asia </t>
    </r>
    <r>
      <rPr>
        <b/>
        <vertAlign val="superscript"/>
        <sz val="10"/>
        <rFont val="Arial"/>
        <family val="2"/>
      </rPr>
      <t>(1a)</t>
    </r>
  </si>
  <si>
    <t>FY 2007</t>
  </si>
  <si>
    <r>
      <t xml:space="preserve">Total Investment Products Gross Inflows </t>
    </r>
    <r>
      <rPr>
        <b/>
        <vertAlign val="superscript"/>
        <sz val="10"/>
        <rFont val="Arial"/>
        <family val="2"/>
      </rPr>
      <t>(2)</t>
    </r>
  </si>
  <si>
    <r>
      <t xml:space="preserve">Annual Equivalents </t>
    </r>
    <r>
      <rPr>
        <b/>
        <vertAlign val="superscript"/>
        <sz val="10"/>
        <rFont val="Arial"/>
        <family val="2"/>
      </rPr>
      <t>(3)</t>
    </r>
  </si>
  <si>
    <t>Expected tax rates for profit attributable to shareholders</t>
  </si>
  <si>
    <t>Variances from expected tax charge for results attributable to shareholders</t>
  </si>
  <si>
    <t xml:space="preserve">M&amp;G                                  </t>
  </si>
  <si>
    <t xml:space="preserve">Unallocated corporate     </t>
  </si>
  <si>
    <t>Mortality and morbidity - 5% decrease</t>
  </si>
  <si>
    <t>New business profit for 2006</t>
  </si>
  <si>
    <t>As reported (schedule 4)</t>
  </si>
  <si>
    <t xml:space="preserve">Discount rates - 1% increase </t>
  </si>
  <si>
    <t xml:space="preserve">Interest rates - 1% increase </t>
  </si>
  <si>
    <t xml:space="preserve">Interest rates - 1% decrease </t>
  </si>
  <si>
    <t>Equity/property yields - 1% rise</t>
  </si>
  <si>
    <t>Embedded value of long-term operations at 31 December 2006</t>
  </si>
  <si>
    <t>Equity/property market values - 10% fall</t>
  </si>
  <si>
    <t>Statutory minimum capital</t>
  </si>
  <si>
    <t>1% increase</t>
  </si>
  <si>
    <t>1% decrease</t>
  </si>
  <si>
    <t>Established markets</t>
  </si>
  <si>
    <r>
      <t xml:space="preserve">(9) </t>
    </r>
    <r>
      <rPr>
        <sz val="10"/>
        <rFont val="Arial"/>
        <family val="2"/>
      </rPr>
      <t>£344 million of FUM and £(1) million of net flows reported under Prudential Asian funds operations relate to M&amp;G's products distributed through those Asian operations and this amount is also included in M&amp;G's FUM.</t>
    </r>
  </si>
  <si>
    <t>US insurance operations</t>
  </si>
  <si>
    <t>The current mortality assumptions are as follows:</t>
  </si>
  <si>
    <t xml:space="preserve">Male:      </t>
  </si>
  <si>
    <t xml:space="preserve">Female:   </t>
  </si>
  <si>
    <t>Total tax charge on operating profit from continuing operations based on longer-term investment returns (note 7c)</t>
  </si>
  <si>
    <t>Tax charge (credit) on effect of changes in economic assumptions and time value of cost of options and guarantees (note 7d)</t>
  </si>
  <si>
    <t>Experience variances and other items (note 5b(ii))</t>
  </si>
  <si>
    <t>Investment products referred to in the tables for funds under management are unit trusts, mutual funds and similar types of retail fund management arrangements. These are unrelated to insurance products that are classified as investment contracts under IFRS 4, as described in the preceding paragraph, although similar IFRS recognition and measurement principles apply to the acquisition costs and fees attaching to this type of business.</t>
  </si>
  <si>
    <r>
      <t xml:space="preserve">(1a) </t>
    </r>
    <r>
      <rPr>
        <sz val="10"/>
        <rFont val="Arial"/>
        <family val="2"/>
      </rPr>
      <t xml:space="preserve">Insurance and investment new business for overseas operations has been calculated using constant exchange rates. The applicable rate for Jackson is 2.00. </t>
    </r>
  </si>
  <si>
    <r>
      <t xml:space="preserve">(1b) </t>
    </r>
    <r>
      <rPr>
        <sz val="10"/>
        <rFont val="Arial"/>
        <family val="2"/>
      </rPr>
      <t>Insurance and investment new business for overseas operations has been calculated using average exchange rates. The applicable rate for Jackson  is 2.00 (2006: 1.84).</t>
    </r>
  </si>
  <si>
    <t xml:space="preserve"> Minority interests (note 1.1c)</t>
  </si>
  <si>
    <t>1.1d</t>
  </si>
  <si>
    <t>iv, and v)</t>
  </si>
  <si>
    <t>(notes iv, v)</t>
  </si>
  <si>
    <t>(notes ii, v)</t>
  </si>
  <si>
    <t xml:space="preserve">Restructuring costs have been incurred as follows: </t>
  </si>
  <si>
    <t>The Group analyses its EEV basis results so as to distinguish operating profit based on longer-term investment returns from other constituent elements of total profit. The other constituent elements i.e. the items excluded from operating profit based on longer-term investment are explained on schedule 6.</t>
  </si>
  <si>
    <t xml:space="preserve">   Changes in non-operating assumptions and experience variances and minority interests (note 9f)</t>
  </si>
  <si>
    <t>Changes in non-operating assumptions and experience variances and minority interests</t>
  </si>
  <si>
    <t>Total                        long-term business operations</t>
  </si>
  <si>
    <t>Total                     long-term business operations</t>
  </si>
  <si>
    <t>Jackson (note 12a)</t>
  </si>
  <si>
    <t>The release of projected benefit related margins primarily relates to modelling improvements that have been made during 2007.</t>
  </si>
  <si>
    <t>Fixed annuity and other business (including GICs and similar contracts)*</t>
  </si>
  <si>
    <t>*Insurance contract liabilities of £17,899m and liabilities of investment contracts without discretionary participation features of £1,922m.</t>
  </si>
  <si>
    <t>The Group's UK banking operation, Egg, was sold on 1 May 2007.</t>
  </si>
  <si>
    <t>External funds shown above for 2007 of £62.5 billion (2006: £50.1 billion) comprise £68.7 billion (2006: £57.2 billion) in respect of investment products, as published in the 2007 New Business results on schedule 23, less £6.2 billion (2006: £7.1 billion) that are classified within internal funds.</t>
  </si>
  <si>
    <t>The 'as published' results for 2007 and 'memorandum' results for 2006 have been calculated by applying average 2007 exchange rates.</t>
  </si>
  <si>
    <t xml:space="preserve">Business in force </t>
  </si>
  <si>
    <t>Operating profit from business in force</t>
  </si>
  <si>
    <t>At 31 December 2007, a change to reduce the UK corporate tax rate from 30 per cent to 28 per cent in 2008 had been enacted in the legislative process. Accordingly, the 2007 results incorporate the effects of this change in projecting the tax cash flows attaching to in-force business. Under the convention applied for EEV basis reporting, profits are generally determined on a post-tax basis and then grossed up at the prevailing corporate tax rates to derive pre-tax results. The effect of the change in the UK corporate tax rate is to give rise to a benefit to the value of business in force at 1 January 2007 of £48 million. After grossing up this amount for notional tax of £19 million, the effect on the pre-tax operating results based on longer-term investment returns for UK insurance operations for 2007 is a credit of £67 million.</t>
  </si>
  <si>
    <t>The proportion of surplus allocated to shareholders from the UK with-profits business has been based on the present level of 10 per cent. Future bonus rates have been set at levels which would fully utilise the assets of the with-profits fund over the lifetime of the business in force.</t>
  </si>
  <si>
    <t>Business in force</t>
  </si>
  <si>
    <t>As regards, the Group’s defined benefit pension schemes, the surplus or deficit attaching to the Prudential Staff Pension Scheme (PSPS) and Scottish Amicable Pension Scheme are excluded from the EEV value of UK operations and included in the total for Other operations. The surplus and deficit amounts are partially attributable to the PAC with-profits fund and shareholder-backed long-term business and partially to other parts of the Group. In addition to the IFRS basis surplus or deficit, the shareholders' 10 per cent share of the PAC with-profits fund's interest in the movement on the financial position of the schemes is recognised for EEV reporting purposes.</t>
  </si>
  <si>
    <t>Risk discount rate:</t>
  </si>
  <si>
    <t>Weighted risk discount rate (note (i))</t>
  </si>
  <si>
    <t xml:space="preserve">For traditional business in Taiwan, the economic scenarios used to calculate the 2007 and 2006 EEV basis results reflect the assumption of a phased progression of the bond yields from the current rates applying to the assets held to the long-term expected rates. </t>
  </si>
  <si>
    <t>The projections assume that in the average scenario, the current bond yields at 31 December 2007 of around 2.5 per cent (2006: around 2 per cent) trend towards 5.5 per cent at 31 December 2013.</t>
  </si>
  <si>
    <t>Consistent with the EEV methodology applied, a constant discount rate has been applied to the projected cash flows.</t>
  </si>
  <si>
    <t>Risk discount rate*:</t>
  </si>
  <si>
    <t>*The risk discount rates at 31 December 2007 for new business and business in force for US operations reflect weighted rates based on underlying rates of 8.1 per cent for variable annuity business and 4.8 per cent for other business. The decrease in the weighted discount rates reflects the decrease in the US 10-year treasury bond rate.</t>
  </si>
  <si>
    <t>Risk discount rate (note (i)):</t>
  </si>
  <si>
    <t>Notes:</t>
  </si>
  <si>
    <t>Corporate bonds - with-profits funds (note (ii))</t>
  </si>
  <si>
    <t>Pre-tax expected long-term nominal rate of return for annuity business (note (iii)):</t>
  </si>
  <si>
    <t>The risk discount rates for new business and business in force for UK insurance operations reflect weighted rates based on the type of business.</t>
  </si>
  <si>
    <t>The pre-tax rates of return for annuity business are based on the gross redemption yield on the backing assets net of a best estimate allowance for future defaults.</t>
  </si>
  <si>
    <t>The stochastic cost of guarantees is primarily only of significance for the Hong Kong, Malaysia, Singapore and Taiwan operations.</t>
  </si>
  <si>
    <t>Restructuring costs (note 3d)</t>
  </si>
  <si>
    <t xml:space="preserve">The charge of £20 million (2006: £41 million) comprises £19 million (2006: £38 million) recognised on the IFRS basis and an additional £1 million (2006: £3 million) recognised on the EEV basis for the shareholders' share of costs incurred by the PAC with-profits fund. </t>
  </si>
  <si>
    <t>(schedule 9              notes 9b &amp; 9c)</t>
  </si>
  <si>
    <t>Changes in operating assumptions (note 5b(i))</t>
  </si>
  <si>
    <t>For Asian operations and UK insurance operations, the unwind of discount and other expected returns is determined by reference to the value of in-force business, required capital and surplus assets at the start of the year as adjusted for the effect of changes in economic and operating assumptions reflected in the current year. For the unwind of discount for UK insurance operations included in operating results based on longer-term returns a further adjustment is made. For UK insurance operations the amount represents the unwind of discount on the value of in-force business at the beginning of the year (adjusted for the effect of current year assumption changes), the expected return on smoothed surplus assets retained within the PAC with-profits fund and the expected return on shareholders’ assets held in other UK long-term business operations. Surplus assets retained within the PAC with-profits fund are smoothed for this purpose to remove the effects of short-term investment volatility from operating results. In the balance sheet and for total profit reporting, asset values and investment returns are not smoothed. For US operations the return on surplus assets is shown separately.</t>
  </si>
  <si>
    <t>For UK insurance operations there is a net nil charge or credit for both the 2007 and 2006 results. However, the 2007 results for annuity business have been determined after a strengthening of explicit mortality assumptions and the release of excess margins in the aggregate liabilities that had previously been set aside as an indirect extra allowance for longevity related risks.</t>
  </si>
  <si>
    <t>The overall impact of the assumption changes and release of margins for 2007 is as follows:</t>
  </si>
  <si>
    <t>Operating profit from continuing operations based on longer-term investment returns (as analysed on schedule 3)</t>
  </si>
  <si>
    <t>Items excluded from operating profit:</t>
  </si>
  <si>
    <t>Short-term fluctuations in investment returns (note 6a)</t>
  </si>
  <si>
    <t>Mark to market value movements on core borrowings (note 6b)</t>
  </si>
  <si>
    <t>Effect of changes in economic assumptions and time value of cost of options and guarantees (note 6d)</t>
  </si>
  <si>
    <t>Profit from continuing operations before tax</t>
  </si>
  <si>
    <t>The movements arising from the new business contribution are as follows:</t>
  </si>
  <si>
    <t>Before capital charge</t>
  </si>
  <si>
    <t>After capital charge</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</si>
  <si>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(DWP) rebate business is classified as single recurrent business. Internal vesting business is classified as new business where the contracts include an open market option.</t>
  </si>
  <si>
    <t>•  10 per cent fall in market value of equity and property assets (not applicable for new business contribution); and</t>
  </si>
  <si>
    <t>Reconciliation with total profit before tax</t>
  </si>
  <si>
    <t>Comparative results - discontinued operations</t>
  </si>
  <si>
    <t>3d</t>
  </si>
  <si>
    <t>Holding company* cash and short-term investments</t>
  </si>
  <si>
    <t>Core structural borrowings - Jackson (at market value)</t>
  </si>
  <si>
    <t>In each sensitivity calculation, all other assumptions remain unchanged except where they are directly affected by the revised economic conditions.</t>
  </si>
  <si>
    <t>Schedule 3</t>
  </si>
  <si>
    <t xml:space="preserve">Summary results </t>
  </si>
  <si>
    <t>Long-term business</t>
  </si>
  <si>
    <t>Asia development expenses</t>
  </si>
  <si>
    <t>M&amp;G</t>
  </si>
  <si>
    <t xml:space="preserve">Curian </t>
  </si>
  <si>
    <t>Other income and expenditure</t>
  </si>
  <si>
    <t>3a</t>
  </si>
  <si>
    <t xml:space="preserve">Investment return and other income </t>
  </si>
  <si>
    <t>Unwind of discount and other expected returns (note 5a)</t>
  </si>
  <si>
    <t>Unwind of discount and other expected returns (note 5a):</t>
  </si>
  <si>
    <t>Spread experience variance</t>
  </si>
  <si>
    <t>Other</t>
  </si>
  <si>
    <t xml:space="preserve">Total </t>
  </si>
  <si>
    <t>The PSPS has entered into a derivatives based strategy to match the duration and inflation profile of its liabilities. This involved a reallocation from other investments to cash-like investments with an interest and inflation swap overlay. In broad terms, the scheme is committed to making a series of payments related to LIBOR on a nominal amount and in return the scheme receives a series of fixed and inflation-linked payments which match a proportion of its liabilities. As at 31 December 2007, the nominal value of the interest and inflation swaps amounted to £1.2 billion and £0.7 billion respectively.</t>
  </si>
  <si>
    <t xml:space="preserve">For 2007, the principal variances arise from differences between the standard corporation tax rate and actual rates due to a number of factors, including:
(a)  For UK insurance operations, disallowed expenses and prior year adjustments arising from routine revisions of tax returns;
(b)  For Jackson, the benefit of a deduction from taxable income of a proportion of dividends received attributable to the variable annuity business;
(c)  For Asian long-term operations, tax losses in several jurisdictions which are not expected to be available for relief against future profits, and losses on investments in jurisdictions which do not provide corresponding tax relief; and
(d)  For Other operations, the availability of capital losses brought forward on which no deferred tax had previously been recognised, which have been used against capital gains in the period.
</t>
  </si>
  <si>
    <t>Expected tax rates for 2007 for Asia are lower than in 2006 due to an increased proportion of profits in low tax jurisdictions.</t>
  </si>
  <si>
    <t>1% increase in the starting                   bond rates</t>
  </si>
  <si>
    <t>1% decrease in the starting               bond rates</t>
  </si>
  <si>
    <t>Other transfers from net worth</t>
  </si>
  <si>
    <t>Other adjustments</t>
  </si>
  <si>
    <t>cross</t>
  </si>
  <si>
    <t>reference</t>
  </si>
  <si>
    <t>Mark to market value movements on core borrowings</t>
  </si>
  <si>
    <t>Profits are translated at average exchange rates, consistent with the method applied for statutory IFRS basis results. The amounts recorded above for exchange rate movements reflect the difference between 2006 and 2007 exchange rates as applied to shareholders' funds at 1 January 2007 and the difference between 31 December 2007 and average 2007 rates for profits.</t>
  </si>
  <si>
    <t xml:space="preserve">Other adjustments </t>
  </si>
  <si>
    <t>Total long-term business (schedule 4)</t>
  </si>
  <si>
    <t>Net worth is based on statutory solvency capital (or economic capital where higher) and unencumbered capital.</t>
  </si>
  <si>
    <t>The tables below show the sensitivity of the embedded value as at 31 December 2007 (31 December 2006) and the new business contribution after the effect of encumbered capital for 2007 and 2006 to:</t>
  </si>
  <si>
    <t>Surplus (deficit) in
 schemes at 
1 Jan 2007</t>
  </si>
  <si>
    <t>Internal funds under management (note 19.2a)</t>
  </si>
  <si>
    <t>UK banking operation (note 19.2b)</t>
  </si>
  <si>
    <t>Group total as shown on schedule 19.1 (note 19.2a)</t>
  </si>
  <si>
    <t xml:space="preserve">2007                           As published </t>
  </si>
  <si>
    <t>2006              As published</t>
  </si>
  <si>
    <t xml:space="preserve">2006                           As published </t>
  </si>
  <si>
    <t>Annual premium equivalent insurance product sales (note 20.3b)</t>
  </si>
  <si>
    <t>Asian operations (notes 4a and 4g)</t>
  </si>
  <si>
    <t>Changes in operating assumptions</t>
  </si>
  <si>
    <t>Tax attributable to shareholders' profit from continuing operations (note 7f)</t>
  </si>
  <si>
    <t xml:space="preserve">Profit from continuing operations before tax (including actual investment returns) </t>
  </si>
  <si>
    <t>2006 comparatives for the sensitivity to interest rate changes have been adjusted from previously published data for the effect of revisions to the calculation for the with-profits fund.</t>
  </si>
  <si>
    <t xml:space="preserve">£m  </t>
  </si>
  <si>
    <t>10c</t>
  </si>
  <si>
    <t xml:space="preserve">Equity/property market values - 10% fall </t>
  </si>
  <si>
    <t xml:space="preserve">Surplus (deficit) in schemes at               31 Dec 2007          </t>
  </si>
  <si>
    <t>1 January 2007</t>
  </si>
  <si>
    <t>Taiwan sensitivity to starting bond rates (i.e. the starting bond rate for the progression to the assumed long-term rate)</t>
  </si>
  <si>
    <t>Taiwan</t>
  </si>
  <si>
    <t>Pre-tax expected long-term nominal rate of return for US equities</t>
  </si>
  <si>
    <t>Schedule 2 (continued)</t>
  </si>
  <si>
    <t xml:space="preserve">Expected long-term </t>
  </si>
  <si>
    <t>rate of inflation</t>
  </si>
  <si>
    <t>31 Dec</t>
  </si>
  <si>
    <t>Asia total</t>
  </si>
  <si>
    <t>Foreign currency translation:  Effect of rate movements on results</t>
  </si>
  <si>
    <t>Long-term operations</t>
  </si>
  <si>
    <t xml:space="preserve">Operating profit from continuing operations based on longer-term investment returns </t>
  </si>
  <si>
    <t xml:space="preserve">Unrealised valuation movements on Egg securities classified as available-for-sale </t>
  </si>
  <si>
    <t>The table of new business premiums and margins above excludes SAIF DWP rebate premiums.</t>
  </si>
  <si>
    <t>Asian operations (notes 7b and 7c)</t>
  </si>
  <si>
    <t>UK insurance operations (notes 7b and 7c)</t>
  </si>
  <si>
    <t>Core structural borrowings - Central funds (at market value)</t>
  </si>
  <si>
    <r>
      <t xml:space="preserve">1. </t>
    </r>
    <r>
      <rPr>
        <b/>
        <u val="single"/>
        <sz val="10"/>
        <color indexed="8"/>
        <rFont val="Arial"/>
        <family val="0"/>
      </rPr>
      <t>Sensitivity to changes in economic assumptions</t>
    </r>
  </si>
  <si>
    <t>Core structural borrowings - Central funds</t>
  </si>
  <si>
    <t>100 per cent PMA92 with CMIR17 improvements to the valuation date and medium cohort improvements subject to a floor of 1.75 per cent up to the age of 90, decreasing linearly to zero by the age of 120.</t>
  </si>
  <si>
    <t>100 per cent PFA92 with CMIR17 improvements to the valuation date and 75 per cent medium cohort improvements subject to a floor of 1.0 per cent up to the age of 90, decreasing linearly to zero by the age of 120.</t>
  </si>
  <si>
    <t>• The risk premium on equity assets is assumed to follow a log-normal distribution;</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</si>
  <si>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</si>
  <si>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</si>
  <si>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Equities:</t>
  </si>
  <si>
    <t>• Interest rates are projected using a log-normal generator calibrated to actual market data;</t>
  </si>
  <si>
    <t>• Corporate bond returns are based on Treasury securities plus a spread that has been calibrated to current market conditions and varies by credit quality; and</t>
  </si>
  <si>
    <t>(Charge) credit to income statement</t>
  </si>
  <si>
    <t>Reconciliation of movement for 2007</t>
  </si>
  <si>
    <t>Results at constant exchange rates</t>
  </si>
  <si>
    <r>
      <t>•</t>
    </r>
    <r>
      <rPr>
        <sz val="8.4"/>
        <rFont val="Arial"/>
        <family val="2"/>
      </rPr>
      <t xml:space="preserve">  </t>
    </r>
    <r>
      <rPr>
        <sz val="12"/>
        <rFont val="Arial"/>
        <family val="2"/>
      </rPr>
      <t>Asian operations: the economic capital requirement is substantially higher than local statutory requirements in total. Economic capital requirements vary by territory, but in aggregate, the encumbered capital is equivalent to the amount required under the Insurance Groups Directive (IGD).</t>
    </r>
  </si>
  <si>
    <t>New business margin (APE)</t>
  </si>
  <si>
    <t>Capital charge (see schedule 8.1 note 8.1a)</t>
  </si>
  <si>
    <t>New business margins are shown on two bases, namely the margins by reference to the Annual Premium and Contribution Equivalents (APE) and the Present Value of New Business Premiums (PVNBP). APEs are calculated as the aggregate of regular new business amounts and one tenth of single new business amounts. PVNBPs are calculated as equalling single premiums plus the present value of expected premiums of new regular premium business, allowing for lapses and other assumptions made in determining the EEV new business contribution.</t>
  </si>
  <si>
    <t>Underlying profit before performance-related fees</t>
  </si>
  <si>
    <t>Performance-related fees</t>
  </si>
  <si>
    <t>Operating profit from Prudential Capital</t>
  </si>
  <si>
    <t>Total M&amp;G operating profit based on longer-term investment returns</t>
  </si>
  <si>
    <t>The IAS 19 service costs and employer contributions for ongoing service of current employees have been apportioned in the ratio relevant to current activity. Reflecting these two elements, at 31 December 2007, the total share of the surplus on PSPS and the deficit on the smaller Scottish Amicable scheme attributable to the PAC with-profits fund amounted to a gross surplus of £338 million (2006: £73 million) and a net surplus after related tax relief of £304 million (2006: £66 million).</t>
  </si>
  <si>
    <t>Adjustment for effect of mark to market value movements on core borrowings (note 1.1b)</t>
  </si>
  <si>
    <t>Adjustment for effect of mark to market value movements on core borrowings (note 1.2b)</t>
  </si>
  <si>
    <t>The tables below summarise the principal financial assumptions:</t>
  </si>
  <si>
    <t>Post-tax expected long-term nominal rate of return for the PAC with-profits fund:</t>
  </si>
  <si>
    <t>The mean stochastic returns are consistent with the mean deterministic returns for each country. The expected volatility of equity returns for both 2007 and 2006 ranges from 18 per cent to 25 per cent and the volatility of government bond yields ranges from 1.3 per cent to 2.5 per cent (2006: 1.4 per cent to 2.5 per cent).</t>
  </si>
  <si>
    <t>Pre-tax                (note 4c)</t>
  </si>
  <si>
    <t>Pre-tax                                (note 4c)</t>
  </si>
  <si>
    <t>(schedule 9                               note 9b)</t>
  </si>
  <si>
    <t>Asian operations (note 5b)</t>
  </si>
  <si>
    <t>US operations (note 5c)</t>
  </si>
  <si>
    <t>UK insurance operations (note 5d)</t>
  </si>
  <si>
    <t>* This adjustment arises due to the market returns being (lower) higher than the assumed long-term rate of return. This gives rise to (lower) higher than expected year end values of variable annuity assets under management with a resulting effect on the projected value of future account values and hence further profitability.</t>
  </si>
  <si>
    <t>Including tax relief on Asia development expenses and restructuring costs borne by UK insurance operations.</t>
  </si>
  <si>
    <t>The 2006 tax charge for US operations of £251 million includes a charge in respect of prior years of £29 million and a charge of £26 million in respect of a change in valuation of deferred tax under EEV to reflect discounting over a period of four to eleven years depending upon the type of business concerned. These adjustments also resulted in a reallocation from free surplus to the value of in-force business of £44 million.</t>
  </si>
  <si>
    <t>Holding company net borrowings at market value (note 8.1d)</t>
  </si>
  <si>
    <t xml:space="preserve">In determining the cost of capital for Jackson, it has been assumed that an amount at least equal to 235 per cent of the risk-based capital required by the National Association of Insurance Commissioners (NAIC) at the Company Action Level must be retained. The impact of the related capital charge is to reduce Jackson's shareholders' funds by £84 million (2006: £117 million).  </t>
  </si>
  <si>
    <t>•  US operations: the level of encumbered capital has been set to an amount at least equal to 235 per cent of the risk-based capital required by the National Association of Insurance Commissioners at the Company Action Level (CAL), which is sufficient to meet the economic capital requirement.</t>
  </si>
  <si>
    <t>•  UK insurance operations: the economic capital requirements for annuity business are fully met by Pillar I requirements being 4 per cent of mathematical reserves, which are also sufficient to meet Pillar II requirements.</t>
  </si>
  <si>
    <t xml:space="preserve">Asian asset management operations </t>
  </si>
  <si>
    <t>US broker-dealer and asset management</t>
  </si>
  <si>
    <t xml:space="preserve">Less: Projected asset management result in respect of covered business incorporated in opening EEV value of in-force business </t>
  </si>
  <si>
    <t>4g</t>
  </si>
  <si>
    <t>Release of margins</t>
  </si>
  <si>
    <t>Mortality strengthening</t>
  </si>
  <si>
    <t>Annuity business (note 5d(ii)):</t>
  </si>
  <si>
    <t>(ii) Annuity business</t>
  </si>
  <si>
    <t>Release of margins:</t>
  </si>
  <si>
    <t>(a) The mortality assumptions have been strengthened such that the previous future improvement assumptions of medium cohorts for males and 75 per cent of medium cohort for females are now subject to a minimum level of improvement in future years.</t>
  </si>
  <si>
    <t>(d) A release of expense reserves has been made following recent expense reductions on which the related cost of capital on the EEV basis is £29 million.</t>
  </si>
  <si>
    <t>(e) This amount reflects the release of other additional margins in the liabilities that are no longer appropriate in light of the explicit strengthening of the mortality assumptions.</t>
  </si>
  <si>
    <t xml:space="preserve">(b) The charge of £14 million (2006: £16 million) in respect of SAIF, which is not covered business, is borne by a service company and arises from a tariff arrangement which ran to the end of 2007 and was onerous to shareholders. </t>
  </si>
  <si>
    <t>(c) Charges in respect of items (a) and (b) are reflected in the EEV and IFRS results on an annual basis.</t>
  </si>
  <si>
    <t>(d) The charge for other items includes a positive persistency experience variance of £1 million (2006: negative variance of £9 million).</t>
  </si>
  <si>
    <t>The mortality assumptions are set in light of recent population and internal experience. The assumptions used are percentages of standard actuarial mortality tables with an allowance for future mortality improvements. Where annuities have been sold on an enhanced basis to impaired lives an additional age adjustment is made. The percentages of the standard table used are selected according to the source of business. The range of percentages used is set out in the following tables:</t>
  </si>
  <si>
    <t>PAL</t>
  </si>
  <si>
    <t>PRIL</t>
  </si>
  <si>
    <t>Males</t>
  </si>
  <si>
    <t>Females</t>
  </si>
  <si>
    <t>In payment</t>
  </si>
  <si>
    <t>In deferment</t>
  </si>
  <si>
    <t>AM92 minus 4 years</t>
  </si>
  <si>
    <t>AF92 minus 4 years</t>
  </si>
  <si>
    <t>106% – 126% PNMA00     (C = 2000) with medium cohort improvement table with a minimum annual improvement of 1.25%</t>
  </si>
  <si>
    <t>84% – 117% PNFA00       (C = 2000) with 75% of medium cohort improvement table with a minimum annual improvement of 0.75%</t>
  </si>
  <si>
    <t>99% – 114% PNMA00       (C = 2000) with medium cohort improvement table with a minimum annual improvement of 1.25%</t>
  </si>
  <si>
    <t>For with-profits business, there was no significant change in assumptions in 2006.</t>
  </si>
  <si>
    <t>There was no change in mortality assumptions for PAL in 2006 which had a material effect on the measurement of the insurance liabilities. Liabilities for PAL were increased by £47 million for the effect of change of assumptions for renewal expenses. As PAL is owned by the WPSF, this change had no effect on shareholder profit.</t>
  </si>
  <si>
    <t>In 2006, the FSA made regulatory changes for UK regulated shareholder-backed non-participating business. These changes were proposed in the consultative paper CP06/16 and confirmed in December 2006 policy statement PS06/14.</t>
  </si>
  <si>
    <t>The changes to the FSA rules allow insurance liabilities for this business to incorporate more realism. In particular this is achieved by:</t>
  </si>
  <si>
    <t>• setting technical provisions for expenses not directly attributable to one particular contract at a homogenous risk group level and not, as previously, at an individual contract level for all non-profit business; and</t>
  </si>
  <si>
    <t>• recognising the economic effect of making a prudent lapse rate assumption. Previously, no lapses were assumed.</t>
  </si>
  <si>
    <t>Under IFRS 4, the effect of this change is accounted for as a change in estimate and there is a consequent increase in operating profit based on longer-term investment returns of £46 million.</t>
  </si>
  <si>
    <t>With-profits                    sub-fund</t>
  </si>
  <si>
    <t>106% – 126% PNMA00            (C = 2000) with medium cohort improvement table with a minimum annual improvement of 2.25% up to age 90, tapering to zero at age 120</t>
  </si>
  <si>
    <t>84% – 117% PNFA00           (C = 2000) with 75% of medium cohort improvement table with a minimum annual improvement of 1.25% up to age 90, tapering to zero at age 120</t>
  </si>
  <si>
    <t>99% – 114% PNMA00          (C = 2000) with medium cohort improvement table with a minimum annual improvement of 2.25% up to age 90, tapering to zero at age 120</t>
  </si>
  <si>
    <t>Free surplus</t>
  </si>
  <si>
    <t>Required capital</t>
  </si>
  <si>
    <t>Cost of capital</t>
  </si>
  <si>
    <t>Cost of time value of guarantees</t>
  </si>
  <si>
    <t>9a</t>
  </si>
  <si>
    <t>9b</t>
  </si>
  <si>
    <t>9c</t>
  </si>
  <si>
    <t>Schedule 10</t>
  </si>
  <si>
    <t>Value of</t>
  </si>
  <si>
    <t>Free</t>
  </si>
  <si>
    <t>Required</t>
  </si>
  <si>
    <t>SAIF is a ring-fenced sub-fund of the Prudential Assurance Company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shareholder-owned subsidiary, took place as explained in note 4f to schedule 4. Reflecting the altered economic interest for SAIF policyholders and Prudential shareholders, this arrangement represents a transfer from long-term business of the Group that is not 'covered' to business that is 'covered' with consequential effect on the EEV basis results.</t>
  </si>
  <si>
    <t xml:space="preserve">Shareholders' funds before capital charge </t>
  </si>
  <si>
    <r>
      <t xml:space="preserve">(2) </t>
    </r>
    <r>
      <rPr>
        <sz val="10"/>
        <rFont val="Arial"/>
        <family val="2"/>
      </rPr>
      <t>Represents cash received from sale of investment products.</t>
    </r>
  </si>
  <si>
    <t>9d</t>
  </si>
  <si>
    <t xml:space="preserve"> £m</t>
  </si>
  <si>
    <t xml:space="preserve">Long-term business (note 7a): </t>
  </si>
  <si>
    <t>(i)</t>
  </si>
  <si>
    <t>(ii)</t>
  </si>
  <si>
    <t>31 Dec 2007</t>
  </si>
  <si>
    <t>31 Dec 2006</t>
  </si>
  <si>
    <t>Asian operations - economic assumptions</t>
  </si>
  <si>
    <t>Stochastic assumptions</t>
  </si>
  <si>
    <t>(b)</t>
  </si>
  <si>
    <t>The mean equity return assumptions for the most significant equity holdings in the Asian operations were:</t>
  </si>
  <si>
    <t>To obtain the mean, an average over all simulations of the accumulated return at the end of the projection period is calculated. The annual return is then calculated by taking the root of the average accumulated return minus 1.</t>
  </si>
  <si>
    <t>US operations (Jackson)</t>
  </si>
  <si>
    <t>6.0</t>
  </si>
  <si>
    <t>7.0</t>
  </si>
  <si>
    <t>Embedded         value at 31 Dec 2006</t>
  </si>
  <si>
    <t>Mean returns have been derived as the annualised arithmetic average return across all simulations and durations.</t>
  </si>
  <si>
    <t>UK</t>
  </si>
  <si>
    <t>Overseas</t>
  </si>
  <si>
    <t>Level of encumbered capital</t>
  </si>
  <si>
    <t>Shareholders' funds summary</t>
  </si>
  <si>
    <t>Schedule 15</t>
  </si>
  <si>
    <t>EUROPEAN EMBEDDED VALUE (EEV) BASIS RESULTS</t>
  </si>
  <si>
    <t>Schedule 2</t>
  </si>
  <si>
    <t>Economic assumptions</t>
  </si>
  <si>
    <t>European Embedded Value (EEV) basis results</t>
  </si>
  <si>
    <t>Earnings per share</t>
  </si>
  <si>
    <t xml:space="preserve">Basis of preparation and economic assumptions </t>
  </si>
  <si>
    <t xml:space="preserve">Summary </t>
  </si>
  <si>
    <t>New business profit and margins</t>
  </si>
  <si>
    <t>Items excluded from operating profit</t>
  </si>
  <si>
    <t>Tax charge attributable to shareholders</t>
  </si>
  <si>
    <t>Net core structural borrowings of shareholder-financed operations comprise:</t>
  </si>
  <si>
    <t>Holding company cash and short-term investments</t>
  </si>
  <si>
    <t>Schedule 9</t>
  </si>
  <si>
    <t xml:space="preserve">Schedule </t>
  </si>
  <si>
    <t>Jackson</t>
  </si>
  <si>
    <t>Insurance</t>
  </si>
  <si>
    <t>Asian</t>
  </si>
  <si>
    <t>Group</t>
  </si>
  <si>
    <t>Life</t>
  </si>
  <si>
    <t xml:space="preserve">Long-term business </t>
  </si>
  <si>
    <t>Curian</t>
  </si>
  <si>
    <t>Gross investment product inflows</t>
  </si>
  <si>
    <t>Total insurance and investment product flows</t>
  </si>
  <si>
    <t>Investment</t>
  </si>
  <si>
    <t xml:space="preserve">      Guaranteed (maximum 5 per cent)</t>
  </si>
  <si>
    <t xml:space="preserve">      Guaranteed (maximum 2.5 per cent)</t>
  </si>
  <si>
    <t>The expected return on plan assets applied for 2007 was 5.9 per cent for UK schemes.</t>
  </si>
  <si>
    <t xml:space="preserve">The table reflects the financial position of the defined benefit schemes on an 'economic basis'. This is the IAS 19 basis adjusted to include scheme assets invested in Prudential Group insurance policies. At 31 December 2007, M&amp;G Pension Scheme and Prudential Staff Pension Scheme (PSPS) had invested £172 million and £140 million respectively, in Prudential Group insurance policies. </t>
  </si>
  <si>
    <t>The principal defined benefit pension scheme is PSPS. In the UK there are two smaller schemes, the Scottish Amicable Pension Scheme and the M&amp;G Pension Scheme, with a combined deficit at 31 December 2007 of £71 million gross of tax. There is also a small scheme in Taiwan, which at 31 December 2007 had a deficit gross of tax of £10 million.</t>
  </si>
  <si>
    <t>2007               £bn</t>
  </si>
  <si>
    <t>2006                   £bn</t>
  </si>
  <si>
    <t>Restructuring costs</t>
  </si>
  <si>
    <t>From 12 August 2007 the shareholding in CITIC-Prudential funds operation in China has increased from 33 per cent to 49 per cent.</t>
  </si>
  <si>
    <t>Group Summary and insurance operations - Constant exchange rates (APE)</t>
  </si>
  <si>
    <t>Group Summary and insurance operations - Actual exchange rates (APE)</t>
  </si>
  <si>
    <t>Group Summary and insurance operations - Constant exchange rates (PVNBP)</t>
  </si>
  <si>
    <t>Group Summary and insurance operations - Actual exchange rates (PVNBP)</t>
  </si>
  <si>
    <t>Asian operations (note 4a)</t>
  </si>
  <si>
    <t>US operations (note 6a(ii))</t>
  </si>
  <si>
    <t>US operations (Jackson) - Summary</t>
  </si>
  <si>
    <t>US operations (note 6d(ii))</t>
  </si>
  <si>
    <t>Internal Vesting annuities</t>
  </si>
  <si>
    <t>Unit Linked Bonds</t>
  </si>
  <si>
    <t>With-Profit Bonds</t>
  </si>
  <si>
    <t>Total Retail Retirement</t>
  </si>
  <si>
    <t>Total Retail</t>
  </si>
  <si>
    <t>Credit Life</t>
  </si>
  <si>
    <r>
      <t xml:space="preserve">US Insurance Operations </t>
    </r>
    <r>
      <rPr>
        <b/>
        <vertAlign val="superscript"/>
        <sz val="10"/>
        <rFont val="Arial"/>
        <family val="2"/>
      </rPr>
      <t>(1a)</t>
    </r>
  </si>
  <si>
    <r>
      <t xml:space="preserve">Asian Insurance Operations </t>
    </r>
    <r>
      <rPr>
        <b/>
        <vertAlign val="superscript"/>
        <sz val="10"/>
        <rFont val="Arial"/>
        <family val="2"/>
      </rPr>
      <t>(1a)</t>
    </r>
  </si>
  <si>
    <r>
      <t xml:space="preserve">China </t>
    </r>
    <r>
      <rPr>
        <vertAlign val="superscript"/>
        <sz val="10"/>
        <rFont val="Arial"/>
        <family val="2"/>
      </rPr>
      <t>(10)</t>
    </r>
  </si>
  <si>
    <r>
      <t xml:space="preserve">India </t>
    </r>
    <r>
      <rPr>
        <vertAlign val="superscript"/>
        <sz val="10"/>
        <rFont val="Arial"/>
        <family val="2"/>
      </rPr>
      <t>(6)</t>
    </r>
  </si>
  <si>
    <r>
      <t xml:space="preserve">Other </t>
    </r>
    <r>
      <rPr>
        <vertAlign val="superscript"/>
        <sz val="10"/>
        <rFont val="Arial"/>
        <family val="2"/>
      </rPr>
      <t>(4)</t>
    </r>
  </si>
  <si>
    <r>
      <t xml:space="preserve">US </t>
    </r>
    <r>
      <rPr>
        <b/>
        <vertAlign val="superscript"/>
        <sz val="10"/>
        <rFont val="Arial"/>
        <family val="2"/>
      </rPr>
      <t>(1b)</t>
    </r>
  </si>
  <si>
    <r>
      <t xml:space="preserve">Asia </t>
    </r>
    <r>
      <rPr>
        <b/>
        <vertAlign val="superscript"/>
        <sz val="10"/>
        <rFont val="Arial"/>
        <family val="2"/>
      </rPr>
      <t>(1b)</t>
    </r>
  </si>
  <si>
    <r>
      <t xml:space="preserve">US Insurance Operations </t>
    </r>
    <r>
      <rPr>
        <b/>
        <vertAlign val="superscript"/>
        <sz val="10"/>
        <rFont val="Arial"/>
        <family val="2"/>
      </rPr>
      <t>(1b)</t>
    </r>
  </si>
  <si>
    <r>
      <t xml:space="preserve">Asian Insurance Operations </t>
    </r>
    <r>
      <rPr>
        <b/>
        <vertAlign val="superscript"/>
        <sz val="10"/>
        <rFont val="Arial"/>
        <family val="2"/>
      </rPr>
      <t>(1b)</t>
    </r>
  </si>
  <si>
    <r>
      <t xml:space="preserve">Institutional </t>
    </r>
    <r>
      <rPr>
        <vertAlign val="superscript"/>
        <sz val="10"/>
        <rFont val="Arial"/>
        <family val="2"/>
      </rPr>
      <t>(5)</t>
    </r>
  </si>
  <si>
    <r>
      <t xml:space="preserve">Asia </t>
    </r>
    <r>
      <rPr>
        <b/>
        <vertAlign val="superscript"/>
        <sz val="10"/>
        <rFont val="Arial"/>
        <family val="2"/>
      </rPr>
      <t>(9)</t>
    </r>
  </si>
  <si>
    <t>Total US</t>
  </si>
  <si>
    <t>2007 Movement Relative to 2006</t>
  </si>
  <si>
    <t>Institutional</t>
  </si>
  <si>
    <t>2007 Q4</t>
  </si>
  <si>
    <r>
      <t xml:space="preserve">US </t>
    </r>
    <r>
      <rPr>
        <b/>
        <vertAlign val="superscript"/>
        <sz val="10"/>
        <rFont val="Arial"/>
        <family val="2"/>
      </rPr>
      <t>(7)</t>
    </r>
  </si>
  <si>
    <t>PRUDENTIAL PLC - NEW BUSINESS - QUARTER 4 2007 VERSUS QUARTER 4 2006</t>
  </si>
  <si>
    <t>Annual Equivalents</t>
  </si>
  <si>
    <t>Q4 2007</t>
  </si>
  <si>
    <r>
      <t xml:space="preserve">US Insurance Operations </t>
    </r>
    <r>
      <rPr>
        <b/>
        <vertAlign val="superscript"/>
        <sz val="10"/>
        <rFont val="Arial"/>
        <family val="2"/>
      </rPr>
      <t>(1b)(8)</t>
    </r>
  </si>
  <si>
    <r>
      <t>Asian Insurance Operations</t>
    </r>
    <r>
      <rPr>
        <b/>
        <vertAlign val="superscript"/>
        <sz val="10"/>
        <rFont val="Arial"/>
        <family val="2"/>
      </rPr>
      <t xml:space="preserve"> (1b)(8)</t>
    </r>
  </si>
  <si>
    <r>
      <t>India</t>
    </r>
    <r>
      <rPr>
        <vertAlign val="superscript"/>
        <sz val="10"/>
        <rFont val="Arial"/>
        <family val="2"/>
      </rPr>
      <t xml:space="preserve"> (6)</t>
    </r>
  </si>
  <si>
    <r>
      <t xml:space="preserve">M&amp;G </t>
    </r>
    <r>
      <rPr>
        <b/>
        <vertAlign val="superscript"/>
        <sz val="10"/>
        <rFont val="Arial"/>
        <family val="2"/>
      </rPr>
      <t>(5)</t>
    </r>
  </si>
  <si>
    <t>US Retail Mutual Funds</t>
  </si>
  <si>
    <t>PRUDENTIAL PLC - NEW BUSINESS - QUARTER 4 2007 VERSUS QUARTER 3 2007</t>
  </si>
  <si>
    <r>
      <t>Annual Equivalents</t>
    </r>
    <r>
      <rPr>
        <b/>
        <vertAlign val="superscript"/>
        <sz val="10"/>
        <rFont val="Arial"/>
        <family val="0"/>
      </rPr>
      <t xml:space="preserve"> (3)</t>
    </r>
  </si>
  <si>
    <t>Q3 2007</t>
  </si>
  <si>
    <r>
      <t xml:space="preserve">US Insurance Operations </t>
    </r>
    <r>
      <rPr>
        <b/>
        <vertAlign val="superscript"/>
        <sz val="10"/>
        <rFont val="Arial"/>
        <family val="0"/>
      </rPr>
      <t>(1b)(8)</t>
    </r>
  </si>
  <si>
    <r>
      <t xml:space="preserve">Asian Insurance Operations </t>
    </r>
    <r>
      <rPr>
        <b/>
        <vertAlign val="superscript"/>
        <sz val="10"/>
        <rFont val="Arial"/>
        <family val="0"/>
      </rPr>
      <t>(1b)(8)</t>
    </r>
  </si>
  <si>
    <r>
      <t xml:space="preserve">China </t>
    </r>
    <r>
      <rPr>
        <vertAlign val="superscript"/>
        <sz val="10"/>
        <rFont val="Arial"/>
        <family val="0"/>
      </rPr>
      <t>(10)</t>
    </r>
  </si>
  <si>
    <r>
      <t xml:space="preserve">India </t>
    </r>
    <r>
      <rPr>
        <vertAlign val="superscript"/>
        <sz val="10"/>
        <rFont val="Arial"/>
        <family val="0"/>
      </rPr>
      <t>(6)</t>
    </r>
  </si>
  <si>
    <r>
      <t xml:space="preserve">Other </t>
    </r>
    <r>
      <rPr>
        <vertAlign val="superscript"/>
        <sz val="10"/>
        <rFont val="Arial"/>
        <family val="0"/>
      </rPr>
      <t>(4)</t>
    </r>
  </si>
  <si>
    <r>
      <t>M&amp;G</t>
    </r>
    <r>
      <rPr>
        <b/>
        <vertAlign val="superscript"/>
        <sz val="10"/>
        <rFont val="Arial"/>
        <family val="0"/>
      </rPr>
      <t xml:space="preserve"> (5)</t>
    </r>
  </si>
  <si>
    <r>
      <t xml:space="preserve">US </t>
    </r>
    <r>
      <rPr>
        <b/>
        <vertAlign val="superscript"/>
        <sz val="10"/>
        <rFont val="Arial"/>
        <family val="0"/>
      </rPr>
      <t>(1a)</t>
    </r>
  </si>
  <si>
    <r>
      <t xml:space="preserve">Asia </t>
    </r>
    <r>
      <rPr>
        <b/>
        <vertAlign val="superscript"/>
        <sz val="10"/>
        <rFont val="Arial"/>
        <family val="0"/>
      </rPr>
      <t>(1a)</t>
    </r>
  </si>
  <si>
    <r>
      <t xml:space="preserve">Total Investment Products Gross Inflows </t>
    </r>
    <r>
      <rPr>
        <b/>
        <vertAlign val="superscript"/>
        <sz val="10"/>
        <rFont val="Arial"/>
        <family val="0"/>
      </rPr>
      <t>(2)</t>
    </r>
  </si>
  <si>
    <t>PVNBP</t>
  </si>
  <si>
    <r>
      <t xml:space="preserve">US Insurance Operations </t>
    </r>
    <r>
      <rPr>
        <b/>
        <vertAlign val="superscript"/>
        <sz val="10"/>
        <rFont val="Arial"/>
        <family val="0"/>
      </rPr>
      <t>(1a)</t>
    </r>
  </si>
  <si>
    <r>
      <t xml:space="preserve">Asian Insurance Operations </t>
    </r>
    <r>
      <rPr>
        <b/>
        <vertAlign val="superscript"/>
        <sz val="10"/>
        <rFont val="Arial"/>
        <family val="0"/>
      </rPr>
      <t>(1a)</t>
    </r>
  </si>
  <si>
    <r>
      <t xml:space="preserve">US </t>
    </r>
    <r>
      <rPr>
        <b/>
        <vertAlign val="superscript"/>
        <sz val="10"/>
        <rFont val="Arial"/>
        <family val="0"/>
      </rPr>
      <t>(1b)</t>
    </r>
  </si>
  <si>
    <r>
      <t xml:space="preserve">Asia </t>
    </r>
    <r>
      <rPr>
        <b/>
        <vertAlign val="superscript"/>
        <sz val="10"/>
        <rFont val="Arial"/>
        <family val="0"/>
      </rPr>
      <t>(1b)</t>
    </r>
  </si>
  <si>
    <r>
      <t xml:space="preserve">US Insurance Operations </t>
    </r>
    <r>
      <rPr>
        <b/>
        <vertAlign val="superscript"/>
        <sz val="10"/>
        <rFont val="Arial"/>
        <family val="0"/>
      </rPr>
      <t>(1b)</t>
    </r>
  </si>
  <si>
    <r>
      <t xml:space="preserve">Asian Insurance Operations </t>
    </r>
    <r>
      <rPr>
        <b/>
        <vertAlign val="superscript"/>
        <sz val="10"/>
        <rFont val="Arial"/>
        <family val="0"/>
      </rPr>
      <t>(1b)</t>
    </r>
  </si>
  <si>
    <r>
      <t>Asian Insurance Operations</t>
    </r>
    <r>
      <rPr>
        <b/>
        <vertAlign val="superscript"/>
        <sz val="10"/>
        <rFont val="Arial"/>
        <family val="0"/>
      </rPr>
      <t xml:space="preserve"> (1b)(8)</t>
    </r>
  </si>
  <si>
    <r>
      <t>Other</t>
    </r>
    <r>
      <rPr>
        <vertAlign val="superscript"/>
        <sz val="10"/>
        <rFont val="Arial"/>
        <family val="0"/>
      </rPr>
      <t xml:space="preserve"> (4)</t>
    </r>
  </si>
  <si>
    <r>
      <t xml:space="preserve">M&amp;G </t>
    </r>
    <r>
      <rPr>
        <b/>
        <vertAlign val="superscript"/>
        <sz val="10"/>
        <rFont val="Arial"/>
        <family val="0"/>
      </rPr>
      <t>(5)</t>
    </r>
  </si>
  <si>
    <t xml:space="preserve">-     </t>
  </si>
  <si>
    <t>PRUDENTIAL PLC - NEW BUSINESS SCHEDULES</t>
  </si>
  <si>
    <t>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  New Department of Work and Pensions rebate business for SAIF is excluded from the new business schedules. This is because SAIF is solely for the benefit of SAIF policyholders.</t>
  </si>
  <si>
    <t>On operating profit, based on longer-term investment returns, after related tax and minority interests</t>
  </si>
  <si>
    <t>Holding company net borrowings</t>
  </si>
  <si>
    <t>On operating profit based on longer-term investment returns, after related tax and minority interests</t>
  </si>
  <si>
    <t>The new business contribution arises as follows:</t>
  </si>
  <si>
    <t xml:space="preserve">UK operations (excluding UK banking operation) </t>
  </si>
  <si>
    <t>Summary by business unit</t>
  </si>
  <si>
    <t>Reconciliation of 2007 movement in Group net worth and value of in-force business</t>
  </si>
  <si>
    <t>UK insurance operations - change of mortality assumptions and release of longevity related margins</t>
  </si>
  <si>
    <t>Asian insurance operations</t>
  </si>
  <si>
    <t>IFRS basis (as shown on schedule 12)</t>
  </si>
  <si>
    <t>Other net assets (liabilities) (note 8.1c)</t>
  </si>
  <si>
    <t>8.1a</t>
  </si>
  <si>
    <t>8.1b</t>
  </si>
  <si>
    <t>8.1c</t>
  </si>
  <si>
    <t>Discontinued operations relate to Egg.</t>
  </si>
  <si>
    <t>Adjustment for post-tax shareholders' share of actuarial gains and losses on defined benefit pension schemes</t>
  </si>
  <si>
    <t>Pre-tax      (Schedule 12)</t>
  </si>
  <si>
    <t>Asset management</t>
  </si>
  <si>
    <t>Broker-dealer and asset management</t>
  </si>
  <si>
    <t>Short-term fluctuations in investment returns on shareholder-backed business (note 12a)</t>
  </si>
  <si>
    <t>Duration of policyholders liabilities</t>
  </si>
  <si>
    <t>Reconciliation of net worth and value of in-force business for 2007 (note 9a)</t>
  </si>
  <si>
    <t>Asset management fee income</t>
  </si>
  <si>
    <t>Operating profit from asset management operation</t>
  </si>
  <si>
    <t>(note 15c)</t>
  </si>
  <si>
    <t>In force</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</si>
  <si>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</si>
  <si>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 xml:space="preserve">Asia Regional Head Office </t>
  </si>
  <si>
    <t xml:space="preserve">                                    Other investments</t>
  </si>
  <si>
    <t xml:space="preserve">       Total</t>
  </si>
  <si>
    <t>Published</t>
  </si>
  <si>
    <t xml:space="preserve">  £bn </t>
  </si>
  <si>
    <t>£bn</t>
  </si>
  <si>
    <t>@</t>
  </si>
  <si>
    <t>Foreign currency translation:  Rates of exchange</t>
  </si>
  <si>
    <t>The profit and loss accounts of foreign subsidiaries are translated at average exchange rates for the year. Assets and liabilities of foreign subsidiaries are translated at year end exchange rates. Foreign currency borrowings that have been used to provide a hedge against Group equity investments in overseas subsidiaries are also translated at year end exchange rates. The impact of these currency translations is recorded as a component of the movement in shareholders' equity.</t>
  </si>
  <si>
    <t>The following translation rates have been applied:</t>
  </si>
  <si>
    <t>Year end</t>
  </si>
  <si>
    <t>Average</t>
  </si>
  <si>
    <t>Local currency : £</t>
  </si>
  <si>
    <t>Hong Kong</t>
  </si>
  <si>
    <t>USA</t>
  </si>
  <si>
    <t>(as per note 8.2d on schedule 8.2)</t>
  </si>
  <si>
    <t>Taiwan (note 10b)</t>
  </si>
  <si>
    <t>As reported (schedule 8.2)</t>
  </si>
  <si>
    <t>Schedule 11.1</t>
  </si>
  <si>
    <t>Basic earnings per share (note 11.1a)</t>
  </si>
  <si>
    <t>On profit for the year after tax and minority interests for discontinued operations (note 11.1b)</t>
  </si>
  <si>
    <t>11.1a</t>
  </si>
  <si>
    <t>11.1b</t>
  </si>
  <si>
    <t>Schedule 11.2</t>
  </si>
  <si>
    <t>On profit for the year after tax and minority interests for discontinued operations (note 11.2b)</t>
  </si>
  <si>
    <t>11.2a</t>
  </si>
  <si>
    <t>11.2b</t>
  </si>
  <si>
    <t>Basic earnings per share (note 11.2a)</t>
  </si>
  <si>
    <t>Schedule 12</t>
  </si>
  <si>
    <t>Other net liabilities</t>
  </si>
  <si>
    <t>The actuarial assumptions applied to the UK schemes are as follows:</t>
  </si>
  <si>
    <t xml:space="preserve">Interest rates - 1% increase (notes 10a and 10c) </t>
  </si>
  <si>
    <t>Tax charge on shareholders' share of actuarial gains and losses on defined benefit pension schemes</t>
  </si>
  <si>
    <t>Interest rates - 1% decrease (notes 10a and 10c)</t>
  </si>
  <si>
    <t>Operating profit based on longer-term investment returns, net of attributable restructuring costs and development expenses</t>
  </si>
  <si>
    <t>(b) Prior year adjustments arising from routine revisions of tax returns.</t>
  </si>
  <si>
    <t>Date: 14 March 2008</t>
  </si>
  <si>
    <t>Movement in own shares in respect of share-based payment plans</t>
  </si>
  <si>
    <t>Movement on Prudential plc shares purchased by unit trusts consolidated under IFRS</t>
  </si>
  <si>
    <t>New share capital subscribed</t>
  </si>
  <si>
    <t>Shareholders' equity at 1 January 2007</t>
  </si>
  <si>
    <t xml:space="preserve">The 'as published' operating profit for 2007 and 'memorandum' operating profit for 2006 have been calculated by applying average 2007 exchange rates. </t>
  </si>
  <si>
    <t>The 'as published' shareholders' funds for 2007 and 'memorandum' shareholders' funds for 2006 have been calculated by applying year end 2007 exchange rates.</t>
  </si>
  <si>
    <t>Foreign currency translation:  Effect of rate movements on new business results</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</si>
  <si>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</si>
  <si>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t>
  </si>
  <si>
    <t>New business at constant exchange rates</t>
  </si>
  <si>
    <t>Group Summary - Q4 2007 v Q4 2006 (APE)</t>
  </si>
  <si>
    <t>Group Summary - Q4 2007 v Q3 2007 (APE)</t>
  </si>
  <si>
    <t>Group Summary - Q4 2007 v Q4 2006 (PVNBP)</t>
  </si>
  <si>
    <t>Group Summary - Q4 2007 v Q3 2007 (PVNBP)</t>
  </si>
  <si>
    <t>Profit after tax and minority interests</t>
  </si>
  <si>
    <t>1.1c</t>
  </si>
  <si>
    <t>Basic earnings per share (note 1.2a)</t>
  </si>
  <si>
    <t>Profit   before tax</t>
  </si>
  <si>
    <t>Profit          after tax</t>
  </si>
  <si>
    <t>1.2a</t>
  </si>
  <si>
    <t>1.2b</t>
  </si>
  <si>
    <t>1.2c</t>
  </si>
  <si>
    <r>
      <t xml:space="preserve">(5) </t>
    </r>
    <r>
      <rPr>
        <sz val="10"/>
        <rFont val="Arial"/>
        <family val="2"/>
      </rPr>
      <t>Balance includes segregated and pooled pension funds, private finance assets and other institutional clients. Other movements reflect the net flows arising from the cash component of a tactical asset allocation fund managed by PPM South Africa.</t>
    </r>
  </si>
  <si>
    <t>Schedule 29</t>
  </si>
  <si>
    <t>5c</t>
  </si>
  <si>
    <t>5d</t>
  </si>
  <si>
    <t>(i) Changes in operating assumptions</t>
  </si>
  <si>
    <t>(ii) Experience variances and other items</t>
  </si>
  <si>
    <t>Discount rate</t>
  </si>
  <si>
    <t>In accordance with EEV Principles core structural borrowings are carried at market value.</t>
  </si>
  <si>
    <t>Shareholders' equity at 31 December 2007</t>
  </si>
  <si>
    <t>Statutory IFRS basis shareholders' equity</t>
  </si>
  <si>
    <t>Share of profits of venture investment companies and property partnerships of the PAC with-profits fund that are consolidated into the Group results but are attributable to external investors</t>
  </si>
  <si>
    <t>Other operations (note 6a(iv))</t>
  </si>
  <si>
    <t>(iv)</t>
  </si>
  <si>
    <t>Change in economic assumptions</t>
  </si>
  <si>
    <t>Change in time value of cost of options and guarantees</t>
  </si>
  <si>
    <t>Full year 2006 comparatives - discontinued operations</t>
  </si>
  <si>
    <t>4c</t>
  </si>
  <si>
    <t xml:space="preserve">Embedded value at 31 Dec 2007 </t>
  </si>
  <si>
    <t>Total tax charge on items not included in operating profit</t>
  </si>
  <si>
    <t>7f</t>
  </si>
  <si>
    <t>Rate of increase in salaries</t>
  </si>
  <si>
    <t>Price inflation</t>
  </si>
  <si>
    <t>Rate of increase of pensions in payment for inflation:</t>
  </si>
  <si>
    <r>
      <t>Schedule 5</t>
    </r>
    <r>
      <rPr>
        <b/>
        <sz val="10"/>
        <rFont val="Arial"/>
        <family val="2"/>
      </rPr>
      <t xml:space="preserve">                       </t>
    </r>
    <r>
      <rPr>
        <b/>
        <u val="single"/>
        <sz val="10"/>
        <rFont val="Arial"/>
        <family val="2"/>
      </rPr>
      <t>(continued)</t>
    </r>
  </si>
  <si>
    <r>
      <t>Schedule 6</t>
    </r>
    <r>
      <rPr>
        <b/>
        <sz val="10"/>
        <rFont val="Arial"/>
        <family val="2"/>
      </rPr>
      <t xml:space="preserve">                                 </t>
    </r>
    <r>
      <rPr>
        <b/>
        <u val="single"/>
        <sz val="10"/>
        <rFont val="Arial"/>
        <family val="2"/>
      </rPr>
      <t>continued</t>
    </r>
  </si>
  <si>
    <t>surplus</t>
  </si>
  <si>
    <t>capital</t>
  </si>
  <si>
    <t>business operations</t>
  </si>
  <si>
    <t>Interest rates</t>
  </si>
  <si>
    <t>1% decrease in the starting bond rates</t>
  </si>
  <si>
    <t xml:space="preserve">                       : total</t>
  </si>
  <si>
    <t>(a) The tax credit arising from relief for excess expenses in respect of the shareholder-backed protection business; and</t>
  </si>
  <si>
    <t>Investment contract liabilities without discretionary participation features</t>
  </si>
  <si>
    <t>Insurance contract liabilities</t>
  </si>
  <si>
    <t>Investment contract liabilities with discretionary participation features</t>
  </si>
  <si>
    <t>Schedule 19.2</t>
  </si>
  <si>
    <t>Group Summary - Investment operations</t>
  </si>
  <si>
    <t>The weighted risk discount rates for Asian operations shown above have been determined by weighting each country’s risk discount rates by reference to the EEV basis operating result for new business and the closing value of in-force business.</t>
  </si>
  <si>
    <t>Deterministic assumptions</t>
  </si>
  <si>
    <t>An exception to this general rule is that for countries where long-term fixed interest markets are less established, investment return assumptions and risk discount rates are based on an assessment of longer-term economic conditions. Except for the countries listed above, this basis is appropriate for the Group’s Asian operations.</t>
  </si>
  <si>
    <t>(iii)</t>
  </si>
  <si>
    <t>International Financial Reporting Standards (IFRS) basis results</t>
  </si>
  <si>
    <t>Adjustment for post-tax effect of shareholders' share of actuarial gains and losses on defined benefit pension schemes</t>
  </si>
  <si>
    <t>Total other income and expenditure</t>
  </si>
  <si>
    <t>(continued)</t>
  </si>
  <si>
    <t>Curian Capital</t>
  </si>
  <si>
    <t>External Funds Under Administration</t>
  </si>
  <si>
    <t>Q4 2006</t>
  </si>
  <si>
    <t>Asia Retail Mutual Funds</t>
  </si>
  <si>
    <t>Asia Third Party</t>
  </si>
  <si>
    <t>Operating profits from new long-term insurance business</t>
  </si>
  <si>
    <t>2006</t>
  </si>
  <si>
    <t>New Business Premiums                  (note 4d)</t>
  </si>
  <si>
    <t>New Business Margin                 (note 4e)</t>
  </si>
  <si>
    <t>Single</t>
  </si>
  <si>
    <t>Regular</t>
  </si>
  <si>
    <t>(APE)</t>
  </si>
  <si>
    <t>(PVNBP)</t>
  </si>
  <si>
    <t>%</t>
  </si>
  <si>
    <t>TOTAL INSURANCE AND INVESTMENT NEW BUSINESS</t>
  </si>
  <si>
    <t>FY 2006</t>
  </si>
  <si>
    <t>+/-(%)</t>
  </si>
  <si>
    <t>Total Insurance Products</t>
  </si>
  <si>
    <t>Group Total</t>
  </si>
  <si>
    <t>INSURANCE OPERATIONS</t>
  </si>
  <si>
    <t>Total operating profit from continuing operations based on longer-term investment returns before tax</t>
  </si>
  <si>
    <t>US operations (note 4b)</t>
  </si>
  <si>
    <t>Margins on new business premiums</t>
  </si>
  <si>
    <t>Product Summary</t>
  </si>
  <si>
    <t>Direct and Partnership Annuities</t>
  </si>
  <si>
    <t>Intermediated Annuities</t>
  </si>
  <si>
    <t>Total Individual Annuities</t>
  </si>
  <si>
    <t>Equity Release</t>
  </si>
  <si>
    <t>Protection</t>
  </si>
  <si>
    <t>Offshore Products</t>
  </si>
  <si>
    <t>Other Products</t>
  </si>
  <si>
    <t>Total Mature Life and Pensions</t>
  </si>
  <si>
    <t>Wholesale Annuities</t>
  </si>
  <si>
    <t>Channel Summary</t>
  </si>
  <si>
    <t>Direct and Partnership</t>
  </si>
  <si>
    <t>Intermediated</t>
  </si>
  <si>
    <t>Wholesale</t>
  </si>
  <si>
    <t xml:space="preserve">EEV basis shareholders' funds </t>
  </si>
  <si>
    <t xml:space="preserve">Assumed investment returns reflect the expected future returns on the assets held and allocated to the covered business at the valuation date. </t>
  </si>
  <si>
    <t>7e</t>
  </si>
  <si>
    <t>Additional retained profit on an EEV basis</t>
  </si>
  <si>
    <t>UK Insurance Operations</t>
  </si>
  <si>
    <t>New business</t>
  </si>
  <si>
    <t>Pre-tax expected long-term nominal rates of investment return:</t>
  </si>
  <si>
    <t>UK equities</t>
  </si>
  <si>
    <t>Overseas equities</t>
  </si>
  <si>
    <t>Property</t>
  </si>
  <si>
    <t>Gilts</t>
  </si>
  <si>
    <t>Expected long-term rate of inflation</t>
  </si>
  <si>
    <t>Pension business (where no tax applies)</t>
  </si>
  <si>
    <t>Life business</t>
  </si>
  <si>
    <t xml:space="preserve">Expected long-term spread between earned rate and rate credited to </t>
  </si>
  <si>
    <t>policyholders for single premium deferred annuity business</t>
  </si>
  <si>
    <t xml:space="preserve">Expected long-term rate of inflation </t>
  </si>
  <si>
    <t>Asian Operations</t>
  </si>
  <si>
    <t>China</t>
  </si>
  <si>
    <t>India</t>
  </si>
  <si>
    <t>Indonesia</t>
  </si>
  <si>
    <t>Japan</t>
  </si>
  <si>
    <t>Korea</t>
  </si>
  <si>
    <t>Malaysia</t>
  </si>
  <si>
    <t>Philippines</t>
  </si>
  <si>
    <t>Singapore</t>
  </si>
  <si>
    <t>Thailand</t>
  </si>
  <si>
    <t>Vietnam</t>
  </si>
  <si>
    <t>Details are given below of the key characteristics and calibrations of each model.</t>
  </si>
  <si>
    <t>Investment in operations reflects increases in share capital. This includes certain non-cash items as a result of timing differences.</t>
  </si>
  <si>
    <t>Actual tax rate: operating profit</t>
  </si>
  <si>
    <t>Note</t>
  </si>
  <si>
    <t xml:space="preserve">Total  </t>
  </si>
  <si>
    <t>Tax on short-term fluctuations in investment returns</t>
  </si>
  <si>
    <t>Tax on actuarial gains and losses on defined benefit pension schemes</t>
  </si>
  <si>
    <t>Tax on effect of changes in economic assumptions and time value of cost of options and guarantees</t>
  </si>
  <si>
    <t>IFRS            2007</t>
  </si>
  <si>
    <t>EEV               2007</t>
  </si>
  <si>
    <t>On profit for the year after tax and minority interests</t>
  </si>
  <si>
    <t xml:space="preserve">On profit for the year after tax and minority interests </t>
  </si>
  <si>
    <t>Detailed information on the derivation of short-term fluctuations in investment returns and in particular the US insurance operations is contained in sections 4.3 and 4.4 of the separate supplement for Group investments.</t>
  </si>
  <si>
    <t>Value of          in-force business (note 9h)</t>
  </si>
  <si>
    <t>Total in-force transfer to net worth (note 9e)</t>
  </si>
  <si>
    <t xml:space="preserve">                                                                                                                                                                                                                                                                                                                                                                                                                                                                                                 </t>
  </si>
  <si>
    <t>Tax attributable to shareholders' profit from continuing operations</t>
  </si>
  <si>
    <t xml:space="preserve">   - fixed annuities</t>
  </si>
  <si>
    <t xml:space="preserve">   - linked annuities</t>
  </si>
  <si>
    <t>• Variable annuity equity and bond returns have been stochastically generated using a regime-switching log-normal model with parameters determined by reference to historical data. The volatility of equity fund returns for both 2007 and 2006 ranges from 18.6 per cent to 28.1 per cent depending on risk class, and the standard deviation of bond returns ranges from 1.4 per cent to 1.7 per cent (2006: 1.4 per cent to 2.0 per cent).</t>
  </si>
  <si>
    <t>Operating profit from continuing operations based on longer-term investment returns before tax (note 3a)</t>
  </si>
  <si>
    <t>Pre-Tax New Business Contribution</t>
  </si>
  <si>
    <t>Value of in-force business before deduction of cost of capital and of guarantees</t>
  </si>
  <si>
    <t>long-term business operations</t>
  </si>
  <si>
    <t xml:space="preserve">   Changes in operating assumptions and experience variances (note 9f)</t>
  </si>
  <si>
    <t>On value of in-force business and required capital</t>
  </si>
  <si>
    <t>•  1 per cent increase in the discount rates</t>
  </si>
  <si>
    <t>•  1 per cent increase and decrease in interest rates, including all consequential changes (assumed investment returns for all asset classes, market values of fixed interest assets, risk discount rates)</t>
  </si>
  <si>
    <t>•  1 per cent rise in equity and property yields</t>
  </si>
  <si>
    <t>•  5 per cent proportionate decrease in base mortality and morbidity rates (i.e. increased longevity).</t>
  </si>
  <si>
    <t>Operating profit based on longer-term investment returns (notes 14a and 14b)</t>
  </si>
  <si>
    <t>14b</t>
  </si>
  <si>
    <t>The operating profit based on longer-term investment returns for 2006 of £262 million comprises the results for M&amp;G, US and Asia asset management operations totalling £264 million (as shown on schedule 12), less a charge of £2 million in respect of restructuring costs borne by M&amp;G.</t>
  </si>
  <si>
    <t xml:space="preserve">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asset management. </t>
  </si>
  <si>
    <t>(v)</t>
  </si>
  <si>
    <t xml:space="preserve">                            - other business</t>
  </si>
  <si>
    <t>5.4 to 5.6</t>
  </si>
  <si>
    <t>5.0 to 5.2</t>
  </si>
  <si>
    <t>5.0 to 5.1</t>
  </si>
  <si>
    <t>4.8 to 5.0</t>
  </si>
  <si>
    <t>For each projection year, standard deviations have been calculated by taking the square root of the annualised variance of the returns over all the simulations.  These have been averaged over all durations in the projection. For equity and property, the standard deviations relate to the total return on these assets. The standard deviations applied to both years are as follows:</t>
  </si>
  <si>
    <r>
      <t xml:space="preserve">(6) </t>
    </r>
    <r>
      <rPr>
        <sz val="10"/>
        <rFont val="Arial"/>
        <family val="2"/>
      </rPr>
      <t>New business in India is included at Prudential's 26 per cent interest in the India life operation.  Mandatory Provident Fund (MPF) product sales in Hong Kong are included at Prudential's 36 per cent interest in Hong Kong MPF operation.</t>
    </r>
  </si>
  <si>
    <r>
      <t xml:space="preserve">(7) </t>
    </r>
    <r>
      <rPr>
        <sz val="10"/>
        <rFont val="Arial"/>
        <family val="2"/>
      </rPr>
      <t>Balance sheet figures have been calculated at the closing exchange rate. The 2006 balance is shown on a constant exchange rate.</t>
    </r>
  </si>
  <si>
    <r>
      <t xml:space="preserve">(10) </t>
    </r>
    <r>
      <rPr>
        <sz val="10"/>
        <rFont val="Arial"/>
        <family val="2"/>
      </rPr>
      <t>In China, fourth quarter sales have been incorporated in Group results at 50 per cent of APE, to reflect the change in the right to appoint the CEO in accordance with the original agreement with CITIC.</t>
    </r>
  </si>
  <si>
    <t xml:space="preserve">US operations </t>
  </si>
  <si>
    <t>2007                           As published</t>
  </si>
  <si>
    <t>2006                           Memorandum</t>
  </si>
  <si>
    <t>Total US operations</t>
  </si>
  <si>
    <t>Present value of new business premiums (PVNBP)</t>
  </si>
  <si>
    <t>Schedule 18</t>
  </si>
  <si>
    <t>Contributions paid</t>
  </si>
  <si>
    <t>Net of shareholders' tax</t>
  </si>
  <si>
    <t>18a</t>
  </si>
  <si>
    <t>18b</t>
  </si>
  <si>
    <t>Expected return on assets</t>
  </si>
  <si>
    <t>Total charge</t>
  </si>
  <si>
    <t>The components of the credit for actuarial gains and losses (gross of allocation of the share attributable to the PAC with-profits fund) are as follows:</t>
  </si>
  <si>
    <t>Actual less expected return on assets</t>
  </si>
  <si>
    <t>Total credit</t>
  </si>
  <si>
    <t>On profit for the year after tax and minority interests for discontinued operations (note 1.1d)</t>
  </si>
  <si>
    <t>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t>
  </si>
  <si>
    <t>The EEV basis results have been prepared in accordance with the EEV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(IFRS).</t>
  </si>
  <si>
    <t>In determining the EEV basis value of new business written in the year the policies incept,  premiums are included in projected cash flows on the same basis of distinguishing annual and single premium business as set out for statutory basis reporting.</t>
  </si>
  <si>
    <t>On surplus assets</t>
  </si>
  <si>
    <t xml:space="preserve">Amortisation of interest-related realised gains and losses </t>
  </si>
  <si>
    <t>Reconciliation of movement in shareholders' funds</t>
  </si>
  <si>
    <t>8.6 to 9.3</t>
  </si>
  <si>
    <t>Unwind of discount and other expected returns</t>
  </si>
  <si>
    <t>•  Holding company statutory minimum capital (by contrast to economic capital).</t>
  </si>
  <si>
    <t>Existing business transfer to net worth</t>
  </si>
  <si>
    <t>Annuity business</t>
  </si>
  <si>
    <t xml:space="preserve">Annuity business </t>
  </si>
  <si>
    <t xml:space="preserve">     China</t>
  </si>
  <si>
    <t>• Interest rates are projected using a two-factor model calibrated to actual market data;</t>
  </si>
  <si>
    <t>A release of expense reserves has been made following recent expense reductions.</t>
  </si>
  <si>
    <t xml:space="preserve"> Variable      annuity</t>
  </si>
  <si>
    <t>Total other operating results</t>
  </si>
  <si>
    <t>Investment return and other income (note 3c)</t>
  </si>
  <si>
    <t xml:space="preserve">Interest payable on core structural borrowings </t>
  </si>
  <si>
    <t>Corporate expenditure:</t>
  </si>
  <si>
    <t xml:space="preserve">Group Head Office </t>
  </si>
  <si>
    <t>Charges for share-based payments for Prudential schemes</t>
  </si>
  <si>
    <t xml:space="preserve">The 2007 tax charge incorporates the notional tax gross up of £26 million attaching to the change of tax rates in China, Malaysia, Singapore and the UK, as detailed in notes 5b and 5d on schedule 5. </t>
  </si>
  <si>
    <t>The tax credit for 2006 on the effect of changes in economic assumptions includes a credit of £9 million in respect of change in the tax rate for Malaysia.</t>
  </si>
  <si>
    <t xml:space="preserve">The assumptions shown are for US dollar denominated business which comprises the largest proportion of the in-force Hong Kong business. </t>
  </si>
  <si>
    <t>On profit for the year after tax and minority interests for discontinued operations (note 1.2c)</t>
  </si>
  <si>
    <t>19.2a</t>
  </si>
  <si>
    <t>19.2b</t>
  </si>
  <si>
    <t>With-profits business</t>
  </si>
  <si>
    <t>contracts</t>
  </si>
  <si>
    <t>Policyholder liabilities</t>
  </si>
  <si>
    <t>Expected maturity:</t>
  </si>
  <si>
    <t>0 to 5 years</t>
  </si>
  <si>
    <t>5 to 10 years</t>
  </si>
  <si>
    <t>10 to 15 years</t>
  </si>
  <si>
    <t>15 to 20 years</t>
  </si>
  <si>
    <t>20 to 25 years</t>
  </si>
  <si>
    <t>Over 25 years</t>
  </si>
  <si>
    <t>(ii) Benefit payments do not reflect the pattern of bonuses and shareholder transfers in respect of the with-profits business.</t>
  </si>
  <si>
    <t>(iii) Investment contracts under Other comprise certain unit-linked and similar contracts accounted for under IAS 39 and IAS 18.</t>
  </si>
  <si>
    <t>(iv) For business with no maturity term included within the contracts, for example with-profits investment bonds such as Prudence Bond, an assumption is made as to likely duration based on prior experience.</t>
  </si>
  <si>
    <t xml:space="preserve">Insurance </t>
  </si>
  <si>
    <t xml:space="preserve">Investment </t>
  </si>
  <si>
    <t xml:space="preserve"> contracts</t>
  </si>
  <si>
    <t xml:space="preserve">Tax on operating profit </t>
  </si>
  <si>
    <t xml:space="preserve">Comparative figures for 2006 have been adjusted from those previously published to exclude discontinued banking operations.  </t>
  </si>
  <si>
    <t xml:space="preserve">Tax charge (credit) on operating profit based on longer-term investment returns </t>
  </si>
  <si>
    <t xml:space="preserve">Tax charge on profit from continuing operations (including tax on actual investment returns) (note 7f) </t>
  </si>
  <si>
    <t>Comparative results for 2006 have been adjusted from those previously published to exclude discontinued banking operations..</t>
  </si>
  <si>
    <t>Asset management (note 8.1c)</t>
  </si>
  <si>
    <t>Broker-dealer, asset management, and Curian operations (note 8.1c)</t>
  </si>
  <si>
    <t>A charge is deducted from the annual result and embedded value for the cost of capital supporting the Group's long-term business operations. This capital is referred to as encumbered capital. The cost is the difference between the nominal value of the capital and the discounted present value of the projected releases of this capital allowing for investment earnings (net of tax) on the capital. Where encumbered capital is held within a with-profits fund, the value placed on surplus assets in the fund is already discounted to reflect its release over time and no further adjustment is necessary in respect of encumbered capital.</t>
  </si>
  <si>
    <t xml:space="preserve">With the exception of the share of pension scheme surplus attributable to the PAC with-profits fund, which is included in Other operations' net assets (liabilities) and the borrowings as described in note 8.1d the amounts shown for the items in the table above that are referenced to this note have been determined on the statutory IFRS basis. </t>
  </si>
  <si>
    <t>IFRS basis surplus (relating to shareholder-backed operations)</t>
  </si>
  <si>
    <t xml:space="preserve">Additional EEV surplus (relating to shareholders' 10 per cent share of the IFRS basis surplus (deficit) attributable to the PAC with-profits fund) </t>
  </si>
  <si>
    <t>Asian asset management operations</t>
  </si>
  <si>
    <t>Tax (charge) credit attributable to shareholders' profit</t>
  </si>
  <si>
    <t>Profit for the year</t>
  </si>
  <si>
    <t>Mark to market value movements on Jackson assets backing surplus and required capital</t>
  </si>
  <si>
    <t>Adjustment for net of tax asset management projected profits of covered business</t>
  </si>
  <si>
    <t>Other movements (note 9f):</t>
  </si>
  <si>
    <t xml:space="preserve">   Expected return on existing business (note 9f)</t>
  </si>
  <si>
    <t>Profit for the year from long-term business operations</t>
  </si>
  <si>
    <t>Exchange movements</t>
  </si>
  <si>
    <t>Free Surplus (note 9g)</t>
  </si>
  <si>
    <t>Total net worth     (note 9d)</t>
  </si>
  <si>
    <t>Expected return on existing business</t>
  </si>
  <si>
    <t>Changes in operating assumptions and experience variances</t>
  </si>
  <si>
    <t>Movements in free surplus arising from profit for the year from long-term business operations are as follows:</t>
  </si>
  <si>
    <t>Total                          long-term</t>
  </si>
  <si>
    <t>Shareholders' share of actuarial gains and losses on defined benefit pension schemes</t>
  </si>
  <si>
    <t>Asia asset management</t>
  </si>
  <si>
    <t>Actuarial gains on defined benefit pension schemes</t>
  </si>
  <si>
    <t xml:space="preserve">The results for continuing operations shown above exclude those in respect of discontinued banking operations. Comparative results for 2006 have been adjusted accordingly from those previously published. </t>
  </si>
  <si>
    <t>Broker-dealer, asset management and Curian operations</t>
  </si>
  <si>
    <t>The gains on changes of assumptions for liabilities reflect gains due to changes in economic assumptions of £509 million which more than offset the actuarial losses of £192 million from the effect of strengthened mortality assumptions for the UK pension schemes.</t>
  </si>
  <si>
    <t>Notes to Schedules 21 - 29</t>
  </si>
  <si>
    <t>14a</t>
  </si>
  <si>
    <t>(i) Effect of change in UK corporate tax rate</t>
  </si>
  <si>
    <t>Asian operations (note 6d(i))</t>
  </si>
  <si>
    <t xml:space="preserve">      Discretionary</t>
  </si>
  <si>
    <t>Annual Premium and Contribution Equivalent</t>
  </si>
  <si>
    <t>Embedded value</t>
  </si>
  <si>
    <t>long-term</t>
  </si>
  <si>
    <t>operations</t>
  </si>
  <si>
    <t>1% increase in the starting bond rates</t>
  </si>
  <si>
    <t>PRUDENTIAL PLC</t>
  </si>
  <si>
    <t>SUPPLEMENTARY INFORMATION</t>
  </si>
  <si>
    <t>Schedule</t>
  </si>
  <si>
    <t xml:space="preserve"> US operations</t>
  </si>
  <si>
    <t xml:space="preserve"> Asian operations</t>
  </si>
  <si>
    <t xml:space="preserve">Profits from: </t>
  </si>
  <si>
    <t>Other operating results:</t>
  </si>
  <si>
    <t xml:space="preserve">Less: Allocation of investment return on centrally held capital in respect of Taiwan business to the operating result of Asian operations </t>
  </si>
  <si>
    <t>3c</t>
  </si>
  <si>
    <t>Finance expense (income):</t>
  </si>
  <si>
    <t>1</t>
  </si>
  <si>
    <t>2</t>
  </si>
  <si>
    <t>(a)</t>
  </si>
  <si>
    <t xml:space="preserve">In most countries, the long-term expected rates of return on investments and risk discount rates are set by reference to period end rates of return on cash or fixed interest securities. This ‘active’ basis of assumption setting has been applied in preparing the results of all the Group’s US and UK long-term business operations. For the Group’s Asian operations, the active basis is appropriate for business written in Japan, Korea and US dollar denominated business written in Hong Kong. </t>
  </si>
  <si>
    <t>US 10-year treasury bond rate at end of period</t>
  </si>
  <si>
    <t>Shareholders' share:</t>
  </si>
  <si>
    <t>(excluding UK banking operation)</t>
  </si>
  <si>
    <t>Adjustment for investment return, net of related tax, on economic capital for Taiwan operations held centrally</t>
  </si>
  <si>
    <t xml:space="preserve">Expected tax rates shown in the table above reflect the corporate tax rates generally applied to taxable profits of the relevant country jurisdictions. For Asian operations the expected tax rates reflect the corporate tax rate weighted by reference to the source of profits of the operations contributing to the aggregate business result. </t>
  </si>
  <si>
    <t>UK operations</t>
  </si>
  <si>
    <t>US operations</t>
  </si>
  <si>
    <t>2006*</t>
  </si>
  <si>
    <t>17b</t>
  </si>
  <si>
    <t>* Excluding borrowings for Egg</t>
  </si>
  <si>
    <t>Pre-tax (deficit) surplus</t>
  </si>
  <si>
    <t>The components of the charge to operating profit (gross of allocation of the share attributable to the PAC with-profits fund) are as follows:</t>
  </si>
  <si>
    <t>Experience losses on liabilities</t>
  </si>
  <si>
    <t>Actual shareholders' funds less smoothed shareholders' funds</t>
  </si>
  <si>
    <t>EEV basis shareholders' funds</t>
  </si>
  <si>
    <t>Net assets of operations</t>
  </si>
  <si>
    <t>Net assets of operations - EEV basis shareholders' funds</t>
  </si>
  <si>
    <t>3b</t>
  </si>
  <si>
    <t>UK insurance operations (note 6a(iii))</t>
  </si>
  <si>
    <t>Asian operations (note 6a(i))</t>
  </si>
  <si>
    <t>17c</t>
  </si>
  <si>
    <t>Actuarial gains and losses on defined benefit pension schemes</t>
  </si>
  <si>
    <t>Reserve movements in respect of share-based payments</t>
  </si>
  <si>
    <t>Total UK operations</t>
  </si>
  <si>
    <t>Retirement benefits - summary of financial position of defined benefit pension schemes (note 18a)</t>
  </si>
  <si>
    <t>Operating results
(based on longer-term investment returns)
 (note 18c)</t>
  </si>
  <si>
    <t>Actuarial gains and losses             (note 18d)</t>
  </si>
  <si>
    <t>Other defined benefit schemes (note 18b)</t>
  </si>
  <si>
    <t>Less: amount attributable to PAC with-profits fund (note 18f)</t>
  </si>
  <si>
    <t>18c</t>
  </si>
  <si>
    <t>18d</t>
  </si>
  <si>
    <t>18e</t>
  </si>
  <si>
    <t>18f</t>
  </si>
  <si>
    <t>18g</t>
  </si>
  <si>
    <t>18h</t>
  </si>
  <si>
    <t>Business area (schedule 19.2)</t>
  </si>
  <si>
    <t>UK banking operation (note 19.1b)</t>
  </si>
  <si>
    <t>External funds (note 19.1a)</t>
  </si>
  <si>
    <t>19.1a</t>
  </si>
  <si>
    <t>19.1b</t>
  </si>
  <si>
    <t>(note 20.2a)</t>
  </si>
  <si>
    <t>Schedule 20.2</t>
  </si>
  <si>
    <t>Schedule 20.1</t>
  </si>
  <si>
    <t>20.2a</t>
  </si>
  <si>
    <t>(note 20.3a)</t>
  </si>
  <si>
    <t>20.3a</t>
  </si>
  <si>
    <t>20.3b</t>
  </si>
  <si>
    <t>The annual premium equivalent sales for insurance products shown above include contributions for contracts that are classified as 'investment contracts' under IFRS 4 as they do not contain significant insurance risk. Additional details on the basis of preparation are shown in schedule 30.</t>
  </si>
  <si>
    <t>Schedule 20.3</t>
  </si>
  <si>
    <t>Schedule 21 - Constant Exchange Rates</t>
  </si>
  <si>
    <t>Schedule 23</t>
  </si>
  <si>
    <t>Schedule 22 - Actual Exchange Rates</t>
  </si>
  <si>
    <t>Schedule 24</t>
  </si>
  <si>
    <t>Schedule 25</t>
  </si>
  <si>
    <t>Schedule 26 - Constant Exchange Rates</t>
  </si>
  <si>
    <t>Schedule 27 - Actual Exchange Rates</t>
  </si>
  <si>
    <t>Schedule 30</t>
  </si>
  <si>
    <t>Schedule 14</t>
  </si>
  <si>
    <t>Annuity business (Insurance contracts)</t>
  </si>
  <si>
    <t xml:space="preserve">17a UK insurance operations </t>
  </si>
  <si>
    <t xml:space="preserve">(i) With the exception of most unitised with-profits bonds and other whole of life contracts the majority of the contracts of the UK insurance operations have a contract term. However, in effect, the maturity term of contracts reflects the earlier of death, maturity, or lapsation. In addition, with-profit contract liabilities include projected future bonuses based on current investment values. The actual amounts payable will vary with future investment performance of SAIF and the WPSF. </t>
  </si>
  <si>
    <t>The cash flow projections of expected benefit payments used in the maturity profile tables are from value of in-force business and exclude the value of future new business, including vesting of internal pension contracts.</t>
  </si>
  <si>
    <t>(note 17a)</t>
  </si>
  <si>
    <t>(note 17b)</t>
  </si>
  <si>
    <t>Effect of change in UK corporate tax rate (note 5d(i))</t>
  </si>
  <si>
    <t>Other items (notes 5d(iii) and (iv))</t>
  </si>
  <si>
    <t>UK insurance operations (note 6d(iii))</t>
  </si>
  <si>
    <t>M&amp;G operating profit based on longer-term investment returns</t>
  </si>
  <si>
    <t>Other income</t>
  </si>
  <si>
    <t>Staff costs</t>
  </si>
  <si>
    <t>Other costs</t>
  </si>
  <si>
    <t>The principal component of the £42 million credit in 2006 for other items is £31 million of favourable mortality experience variance.</t>
  </si>
  <si>
    <t>Projected benefit related (note (b))</t>
  </si>
  <si>
    <t>Investment related (note (c))</t>
  </si>
  <si>
    <t>Strengthening of mortality assumptions (note (a))</t>
  </si>
  <si>
    <t>Expense related (note (d))</t>
  </si>
  <si>
    <t>Other (note (e))</t>
  </si>
  <si>
    <t>Annual licence fee payments (note (a))</t>
  </si>
  <si>
    <t>Expense overruns in respect of tariff agreement with SAIF (note (b))</t>
  </si>
  <si>
    <t>Other items (note (d))</t>
  </si>
  <si>
    <t>(iv)  Expense assumptions</t>
  </si>
  <si>
    <t>The average number of shares for 2007 was 2,445 million. The average number of shares reflects the average number in issue adjusted for shares held by employee trusts and consolidated unit trusts and OEICs which are treated as cancelled.</t>
  </si>
  <si>
    <t>The average number of shares for 2006 was 2,413 million. The average number of shares reflects the average number in issue adjusted for shares held by employee trusts and consolidated unit trusts and OEICs which are treated as cancelled.</t>
  </si>
  <si>
    <t>Analysed as:</t>
  </si>
  <si>
    <t>Minority interests</t>
  </si>
  <si>
    <t>Related tax</t>
  </si>
  <si>
    <t>External dividends</t>
  </si>
  <si>
    <t>4f</t>
  </si>
  <si>
    <t xml:space="preserve">Basis of preparation of results </t>
  </si>
  <si>
    <t>Total</t>
  </si>
  <si>
    <t>4a</t>
  </si>
  <si>
    <t xml:space="preserve">     Hong Kong</t>
  </si>
  <si>
    <t xml:space="preserve">     Korea</t>
  </si>
  <si>
    <t xml:space="preserve">     Taiwan</t>
  </si>
  <si>
    <t xml:space="preserve">     India</t>
  </si>
  <si>
    <t xml:space="preserve">     Other</t>
  </si>
  <si>
    <t>4b</t>
  </si>
  <si>
    <t>4d</t>
  </si>
  <si>
    <t>4e</t>
  </si>
  <si>
    <t>Schedule 5</t>
  </si>
  <si>
    <t>7c</t>
  </si>
  <si>
    <t>Bulk annuity reinsurance from the Scottish Amicable Insurance Fund to Prudential Retirement Income Limited.</t>
  </si>
  <si>
    <t>7d</t>
  </si>
  <si>
    <t>Lapse rates - 10% decrease</t>
  </si>
  <si>
    <t>Change representing effect on:</t>
  </si>
  <si>
    <t>Maintenance expenses - 10% decrease</t>
  </si>
  <si>
    <t>2. Sensitivity to changes in non-economic assumptions</t>
  </si>
  <si>
    <t>business</t>
  </si>
  <si>
    <t>Profit before tax attributable to shareholders:</t>
  </si>
  <si>
    <t>Operating profit based on longer-term investment returns</t>
  </si>
  <si>
    <t>on defined benefit pension schemes</t>
  </si>
  <si>
    <t>Expected tax charge based on expected tax rates:</t>
  </si>
  <si>
    <t>Actual tax charge:</t>
  </si>
  <si>
    <t>On profit for the year after tax and minority interests for continuing operations</t>
  </si>
  <si>
    <t>30.9p</t>
  </si>
  <si>
    <t>4.8p</t>
  </si>
  <si>
    <t>UK insurance operations</t>
  </si>
  <si>
    <t>US operations  (note 7e)</t>
  </si>
  <si>
    <r>
      <t xml:space="preserve">(4) </t>
    </r>
    <r>
      <rPr>
        <sz val="10"/>
        <rFont val="Arial"/>
        <family val="2"/>
      </rPr>
      <t>In Asia, 'Other' insurance operations include Thailand, the Philippines and Vietnam.</t>
    </r>
  </si>
  <si>
    <t>The minority interest share of after tax operating profit mainly relates to Asian operations, principally Indonesia and, until the change of management arrangements on 29 September 2007, the Group's life operations in China.</t>
  </si>
  <si>
    <t>In addition to the £46 million credit described above, a charge of £4 million was recognised in 2006 for the effect of a change of assumption for renewal and termination expenses mainly in respect of PAC.</t>
  </si>
  <si>
    <t>Asset management operations</t>
  </si>
  <si>
    <t>The profit included in the income statement in respect of asset management operations is as follows:</t>
  </si>
  <si>
    <t>Comprising:</t>
  </si>
  <si>
    <t>US broker-dealer, Curian and asset management</t>
  </si>
  <si>
    <t>Core structural borrowings - Jackson surplus note</t>
  </si>
  <si>
    <t>On 1 May 2007, the Company sold Egg.</t>
  </si>
  <si>
    <t>The Group's liabilities to policyholders at 31 December 2007 as included in the Group balance sheet comprise:</t>
  </si>
  <si>
    <t>The tables below show the carrying value of the policyholder liabilities. Separately, the Group uses cash flow projections of expected benefit payments as part of the determination of the value of in-force business when preparing EEV basis results. The tables below also show the maturity profile of the cash flows used for 2007 for that purpose for insurance contracts, as defined by IFRS, i.e. those containing significant insurance risk, and investment contracts, which do not.</t>
  </si>
  <si>
    <t>Prudential Staff Pension Scheme (PSPS)</t>
  </si>
  <si>
    <t>Net Group surplus (note 18g)</t>
  </si>
  <si>
    <t>Interest on liabilities</t>
  </si>
  <si>
    <t>Gains on changes of assumptions for liabilities</t>
  </si>
  <si>
    <t>The credit for actuarial gains and losses is recorded within the income statement but, within the supplementary analysis of profit, it is excluded from operating profit based on longer-term investment returns, as shown on schedule 11.1.</t>
  </si>
  <si>
    <t>Cash-like investments</t>
  </si>
  <si>
    <t>Decrease by 0.2% from 3.3% to 3.1% with consequent reduction in salary increases</t>
  </si>
  <si>
    <t>(b) 2006</t>
  </si>
  <si>
    <t>(a) 2007</t>
  </si>
  <si>
    <t xml:space="preserve">Sensitivity of PSPS financial position to key variables </t>
  </si>
  <si>
    <t>The expected tax rate for Other operations is lower than 2006. The tax rate of 28% reflects the mix of business between UK and overseas operations which are taxed at a variety of rates. The rate will fluctuate from year to year dependent on the mix of profits between jurisdictions.</t>
  </si>
  <si>
    <t>The shareholders' share of the aggregate surplus for PSPS and the Scottish Amicable Scheme at 31 December 2007 was £98 million (net of related tax) and is recorded within the Other operations shareholders' funds shown on schedule 16. The difference of £22 million to the £76 million shown above is represented by £12 million for M&amp;G and by £10 million for the Taiwan scheme.</t>
  </si>
  <si>
    <t>Development expenses</t>
  </si>
  <si>
    <t xml:space="preserve">Total Asian operations </t>
  </si>
  <si>
    <t>Total Asian operations</t>
  </si>
  <si>
    <t xml:space="preserve">Jackson </t>
  </si>
  <si>
    <t>(notes iii,</t>
  </si>
  <si>
    <t xml:space="preserve">Government bond yield </t>
  </si>
  <si>
    <t xml:space="preserve">- </t>
  </si>
  <si>
    <t>BASIS OF PREPARATION</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</si>
  <si>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</si>
  <si>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2007 Results</t>
  </si>
  <si>
    <t>2007</t>
  </si>
  <si>
    <t>New business profit for 2007</t>
  </si>
  <si>
    <t>Embedded value of long-term operations at 31 December 2007</t>
  </si>
  <si>
    <t>Other items (note 5c)</t>
  </si>
  <si>
    <t>Individual Pensions</t>
  </si>
  <si>
    <t xml:space="preserve">-    </t>
  </si>
  <si>
    <t>Sub-Total</t>
  </si>
  <si>
    <t>DWP Rebates</t>
  </si>
  <si>
    <t>Corporate Pensions</t>
  </si>
  <si>
    <t>Total UK Insurance Operations</t>
  </si>
  <si>
    <t>Fixed Annuities</t>
  </si>
  <si>
    <t>Fixed Index Annuities</t>
  </si>
  <si>
    <t>Variable Annuities</t>
  </si>
  <si>
    <t>Sub-Total Retail</t>
  </si>
  <si>
    <t>Guaranteed Investment Contracts</t>
  </si>
  <si>
    <t>GIC - Medium Term Note</t>
  </si>
  <si>
    <t>Total US Insurance Operations</t>
  </si>
  <si>
    <t>Total Asian Insurance Operations</t>
  </si>
  <si>
    <t>INVESTMENT OPERATIONS</t>
  </si>
  <si>
    <t>Market &amp;</t>
  </si>
  <si>
    <t>Net</t>
  </si>
  <si>
    <t>Opening</t>
  </si>
  <si>
    <t>Currency</t>
  </si>
  <si>
    <t>Movement</t>
  </si>
  <si>
    <t>Closing</t>
  </si>
  <si>
    <t>FUM</t>
  </si>
  <si>
    <t>Gross Inflows</t>
  </si>
  <si>
    <t>Redemptions</t>
  </si>
  <si>
    <t>Net Inflows</t>
  </si>
  <si>
    <t>Movements</t>
  </si>
  <si>
    <t>In FUM</t>
  </si>
  <si>
    <t>Retail</t>
  </si>
  <si>
    <t>Total M&amp;G</t>
  </si>
  <si>
    <t>Other Mutual Fund Operations</t>
  </si>
  <si>
    <t>Total Asian Equity/Bond/Other</t>
  </si>
  <si>
    <t>MMF</t>
  </si>
  <si>
    <t>Total Asian MMF</t>
  </si>
  <si>
    <t>Total Asia Retail Mutual Funds</t>
  </si>
  <si>
    <t>Third Party Institutional Mandates</t>
  </si>
  <si>
    <t>Total Asian Investment Operations</t>
  </si>
  <si>
    <t>Total Investment Products</t>
  </si>
  <si>
    <t>Total Asia Equity/Bond/Other</t>
  </si>
  <si>
    <t>8.1d</t>
  </si>
  <si>
    <t>8.1e</t>
  </si>
  <si>
    <t>8.1f</t>
  </si>
  <si>
    <t>8.1g</t>
  </si>
  <si>
    <t>8.1h</t>
  </si>
  <si>
    <t>Schedule 8.1</t>
  </si>
  <si>
    <t>Long-term business (note 8.1a)</t>
  </si>
  <si>
    <t>Acquired goodwill (note 8.1b)</t>
  </si>
  <si>
    <t>Capital charge (note 8.1e)</t>
  </si>
  <si>
    <t>UK insurance operations (notes 8.1a and 8.1f)</t>
  </si>
  <si>
    <t>Smoothed shareholders' funds (note 8.1g)</t>
  </si>
  <si>
    <t xml:space="preserve">M&amp;G (note 8.1c) </t>
  </si>
  <si>
    <t>Egg (note 8.1c and 8.1h)</t>
  </si>
  <si>
    <t>Jackson (net of surplus note borrowings of £147 million (2006 : £158 million) (note 8.1d)</t>
  </si>
  <si>
    <t>Schedule 8.2</t>
  </si>
  <si>
    <t>Exchange movements (note 8.2a)</t>
  </si>
  <si>
    <t>Investment in operations (note 8.2b)</t>
  </si>
  <si>
    <t>Other transfers (note 8.2d)</t>
  </si>
  <si>
    <t>EEV basis shareholders' equity (note 8.2c)</t>
  </si>
  <si>
    <t>8.2a</t>
  </si>
  <si>
    <t>8.2b</t>
  </si>
  <si>
    <t>8.2c</t>
  </si>
  <si>
    <t>8.2d</t>
  </si>
  <si>
    <t>9e</t>
  </si>
  <si>
    <t>9f</t>
  </si>
  <si>
    <t>9g</t>
  </si>
  <si>
    <t>9h</t>
  </si>
  <si>
    <t>(note 9d)</t>
  </si>
  <si>
    <t>New business contribution (notes 9b and 9c)</t>
  </si>
  <si>
    <t>Existing business - transfer to net worth (note 9e)</t>
  </si>
  <si>
    <t>(note 9c)</t>
  </si>
  <si>
    <t>Supplementary analysis of profit from continuing operations before tax attributable to shareholders</t>
  </si>
  <si>
    <t>Investment return and other income</t>
  </si>
  <si>
    <t>Interest payable on core structural borrowings</t>
  </si>
  <si>
    <t>Corporate expenditure</t>
  </si>
  <si>
    <t>Group Head Office</t>
  </si>
  <si>
    <t>Asia Regional Head Office</t>
  </si>
  <si>
    <t>Charge for share-based payments for Prudential schemes</t>
  </si>
  <si>
    <t>Operating profit from continuing operations based on longer-term investment returns</t>
  </si>
  <si>
    <t>Profit from continuing operations before tax attributable to shareholders</t>
  </si>
  <si>
    <t>Shareholder-backed business</t>
  </si>
  <si>
    <t xml:space="preserve">                   -</t>
  </si>
  <si>
    <t>Net charge to unallocated surplus</t>
  </si>
  <si>
    <t>Net credit to shareholder result</t>
  </si>
  <si>
    <t>Default margins</t>
  </si>
  <si>
    <t xml:space="preserve">As included in the investments section of the consolidated balance sheet except for £0.8 billion (2006: £0.7 billion) investment properties which are held-for-sale, under development or occupied by the Group and, in accordance with IFRS, are included under other balance sheet captions. </t>
  </si>
  <si>
    <t>2007 Unaudited Interim Results</t>
  </si>
  <si>
    <t>Total EEV profit from continuing operations before tax comprises: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</si>
</sst>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quot;-&quot;"/>
    <numFmt numFmtId="166" formatCode="#,##0;[Red]\(#,##0\)"/>
    <numFmt numFmtId="167" formatCode="#,##0\ ;\(#,##0\)"/>
    <numFmt numFmtId="168" formatCode="\ 0.0\p\ \ ;\ \(0.0\)\p\ "/>
    <numFmt numFmtId="169" formatCode="#,##0.0\p\ ;\(#,##0\)\p"/>
    <numFmt numFmtId="170" formatCode="General_)"/>
    <numFmt numFmtId="171" formatCode="#,##0;\(#,##0\)"/>
    <numFmt numFmtId="172" formatCode="0.0%"/>
    <numFmt numFmtId="173" formatCode="0.0"/>
    <numFmt numFmtId="174" formatCode="#,##0\ ;\ \(#,##0\)"/>
    <numFmt numFmtId="175" formatCode="#,##0.0;\(#,##0.0\)"/>
    <numFmt numFmtId="176" formatCode="#,##0\ ;[Red]\(#,##0\)"/>
    <numFmt numFmtId="177" formatCode="_-* #,##0_-;\-* #,##0_-;_-* &quot;-&quot;??_-;_-@_-"/>
    <numFmt numFmtId="178" formatCode="0%\ ;\(0%\)"/>
    <numFmt numFmtId="179" formatCode="#,##0\ ;\(#,##0\);&quot;-&quot;"/>
    <numFmt numFmtId="180" formatCode="#,##0_ ;\(#,##0\)"/>
    <numFmt numFmtId="181" formatCode="#,##0.0_ ;\(#,##0.0\)"/>
    <numFmt numFmtId="182" formatCode="#,##0_ ;[Red]\(#,##0\ \)"/>
    <numFmt numFmtId="183" formatCode="#,##0.00_ ;\(#,##0.00\)"/>
    <numFmt numFmtId="184" formatCode="#,##0.0\ ;\(#,##0.0\)"/>
    <numFmt numFmtId="185" formatCode="#,##0.0\ ;\(#,##0\)"/>
    <numFmt numFmtId="186" formatCode="#,##0.0\ \ \ \ \ ;\(#,##0.0\)\ \ \ \ "/>
    <numFmt numFmtId="187" formatCode="#,##0.0;\-#,##0.0"/>
    <numFmt numFmtId="188" formatCode="#,##0;\(#,##0\);&quot;-    &quot;"/>
    <numFmt numFmtId="189" formatCode="_-* #,##0.0_-;\-* #,##0.0_-;_-* &quot;-&quot;??_-;_-@_-"/>
    <numFmt numFmtId="190" formatCode="#,##0.00;\(#,##0.00\)"/>
    <numFmt numFmtId="191" formatCode="#,##0\%;\(#,##0&quot;%)&quot;;0\%"/>
    <numFmt numFmtId="192" formatCode="#,##0\ ;\(#,##0&quot;) &quot;;&quot;-     &quot;"/>
    <numFmt numFmtId="193" formatCode="#,##0;\(#,##0\);&quot;  -    &quot;"/>
    <numFmt numFmtId="194" formatCode="dd\ mmmm\ yyyy"/>
    <numFmt numFmtId="195" formatCode="_-* #,##0_-;\(#,##0\);_-* &quot;-&quot;_-"/>
    <numFmt numFmtId="196" formatCode="#,##0;[Black]\(#,##0\)"/>
    <numFmt numFmtId="197" formatCode="#,##0%;\(#,##0\)%"/>
    <numFmt numFmtId="198" formatCode="_-* #,##0.000_-;\-* #,##0.000_-;_-* &quot;-&quot;??_-;_-@_-"/>
    <numFmt numFmtId="199" formatCode="\ #,##0\%;\(#,##0&quot;%)&quot;;0\%"/>
    <numFmt numFmtId="200" formatCode="#,##0.0"/>
    <numFmt numFmtId="201" formatCode="#,##0\ ;\(#,##0\);"/>
    <numFmt numFmtId="202" formatCode="#,##0\ ;\(#,##0\);\(\-\)"/>
    <numFmt numFmtId="203" formatCode="#,##0;\(#,##0\);&quot;0&quot;"/>
    <numFmt numFmtId="204" formatCode="#,##0\ ;\(#,##0\);&quot;0&quot;"/>
    <numFmt numFmtId="205" formatCode="#,##0\ ;\(#,##0\);\-"/>
    <numFmt numFmtId="206" formatCode="#,##0.0\ ;\(#,##0.0\);\-"/>
    <numFmt numFmtId="207" formatCode="dd/mm/yyyy"/>
    <numFmt numFmtId="208" formatCode="&quot;Yes&quot;;&quot;Yes&quot;;&quot;No&quot;"/>
    <numFmt numFmtId="209" formatCode="&quot;True&quot;;&quot;True&quot;;&quot;False&quot;"/>
    <numFmt numFmtId="210" formatCode="&quot;On&quot;;&quot;On&quot;;&quot;Off&quot;"/>
    <numFmt numFmtId="211" formatCode="[$€-2]\ #,##0.00_);[Red]\([$€-2]\ #,##0.00\)"/>
    <numFmt numFmtId="212" formatCode="#,##0;\(#,##0\);0"/>
    <numFmt numFmtId="213" formatCode="#,##0\ ;\(#,##0\)\ ;\-"/>
    <numFmt numFmtId="214" formatCode="#,##0\ ;\(#,##0\);\ \-"/>
    <numFmt numFmtId="215" formatCode="#,##0;\(#,##0\);\-"/>
    <numFmt numFmtId="216" formatCode="#,##0;\(#,##0\);&quot;  -  &quot;"/>
    <numFmt numFmtId="217" formatCode="#,##0;\(#,##0\);&quot;   -  &quot;"/>
    <numFmt numFmtId="218" formatCode="#,##0;\(#,##0\);&quot;   - &quot;"/>
    <numFmt numFmtId="219" formatCode="#,##0;\(#,##0\);&quot;   0 &quot;"/>
    <numFmt numFmtId="220" formatCode="#,##0;\(#,##0\);&quot;   -    &quot;"/>
    <numFmt numFmtId="221" formatCode="#,##0;\(#,##0\);&quot;    0  &quot;"/>
  </numFmts>
  <fonts count="57">
    <font>
      <sz val="11"/>
      <name val="Arial"/>
      <family val="0"/>
    </font>
    <font>
      <b/>
      <sz val="10"/>
      <name val="Arial"/>
      <family val="2"/>
    </font>
    <font>
      <sz val="10"/>
      <name val="Arial"/>
      <family val="0"/>
    </font>
    <font>
      <b/>
      <sz val="14"/>
      <name val="Arial"/>
      <family val="2"/>
    </font>
    <font>
      <b/>
      <u val="single"/>
      <sz val="10"/>
      <name val="Arial"/>
      <family val="2"/>
    </font>
    <font>
      <u val="single"/>
      <sz val="10"/>
      <name val="Arial"/>
      <family val="2"/>
    </font>
    <font>
      <b/>
      <sz val="12"/>
      <name val="Arial"/>
      <family val="2"/>
    </font>
    <font>
      <b/>
      <u val="single"/>
      <sz val="12"/>
      <name val="Arial"/>
      <family val="2"/>
    </font>
    <font>
      <sz val="12"/>
      <name val="Helv"/>
      <family val="0"/>
    </font>
    <font>
      <b/>
      <i/>
      <sz val="10"/>
      <name val="Arial"/>
      <family val="2"/>
    </font>
    <font>
      <sz val="14"/>
      <name val="Arial"/>
      <family val="2"/>
    </font>
    <font>
      <sz val="18"/>
      <name val="Arial"/>
      <family val="2"/>
    </font>
    <font>
      <sz val="12"/>
      <name val="Arial"/>
      <family val="2"/>
    </font>
    <font>
      <sz val="9"/>
      <color indexed="10"/>
      <name val="Arial"/>
      <family val="0"/>
    </font>
    <font>
      <sz val="9"/>
      <name val="Arial"/>
      <family val="2"/>
    </font>
    <font>
      <sz val="12"/>
      <color indexed="10"/>
      <name val="Arial"/>
      <family val="2"/>
    </font>
    <font>
      <b/>
      <sz val="12"/>
      <color indexed="10"/>
      <name val="Arial"/>
      <family val="2"/>
    </font>
    <font>
      <b/>
      <sz val="9"/>
      <name val="Arial"/>
      <family val="2"/>
    </font>
    <font>
      <b/>
      <sz val="11"/>
      <name val="Arial"/>
      <family val="2"/>
    </font>
    <font>
      <i/>
      <sz val="9"/>
      <name val="Arial"/>
      <family val="2"/>
    </font>
    <font>
      <b/>
      <sz val="8"/>
      <name val="Arial"/>
      <family val="2"/>
    </font>
    <font>
      <sz val="8"/>
      <name val="Arial"/>
      <family val="2"/>
    </font>
    <font>
      <b/>
      <sz val="10"/>
      <color indexed="12"/>
      <name val="Arial"/>
      <family val="2"/>
    </font>
    <font>
      <i/>
      <sz val="10"/>
      <name val="Arial"/>
      <family val="2"/>
    </font>
    <font>
      <sz val="10"/>
      <color indexed="12"/>
      <name val="Arial"/>
      <family val="2"/>
    </font>
    <font>
      <b/>
      <sz val="10"/>
      <color indexed="10"/>
      <name val="Arial"/>
      <family val="2"/>
    </font>
    <font>
      <b/>
      <sz val="10"/>
      <color indexed="8"/>
      <name val="Arial"/>
      <family val="2"/>
    </font>
    <font>
      <sz val="10"/>
      <color indexed="8"/>
      <name val="Arial"/>
      <family val="2"/>
    </font>
    <font>
      <sz val="10"/>
      <name val="Arial "/>
      <family val="2"/>
    </font>
    <font>
      <b/>
      <sz val="7"/>
      <name val="Arial"/>
      <family val="0"/>
    </font>
    <font>
      <b/>
      <sz val="6"/>
      <name val="Arial"/>
      <family val="0"/>
    </font>
    <font>
      <sz val="6"/>
      <name val="Arial"/>
      <family val="0"/>
    </font>
    <font>
      <sz val="7"/>
      <name val="Arial"/>
      <family val="0"/>
    </font>
    <font>
      <b/>
      <sz val="6"/>
      <color indexed="9"/>
      <name val="Arial"/>
      <family val="0"/>
    </font>
    <font>
      <b/>
      <sz val="10"/>
      <name val="Arial "/>
      <family val="0"/>
    </font>
    <font>
      <vertAlign val="superscript"/>
      <sz val="10"/>
      <name val="Arial"/>
      <family val="2"/>
    </font>
    <font>
      <vertAlign val="superscript"/>
      <sz val="10"/>
      <name val="Arial "/>
      <family val="0"/>
    </font>
    <font>
      <u val="single"/>
      <sz val="11"/>
      <name val="Arial"/>
      <family val="2"/>
    </font>
    <font>
      <sz val="11"/>
      <color indexed="8"/>
      <name val="Arial"/>
      <family val="2"/>
    </font>
    <font>
      <b/>
      <u val="single"/>
      <sz val="11"/>
      <name val="Arial"/>
      <family val="2"/>
    </font>
    <font>
      <b/>
      <sz val="11"/>
      <color indexed="10"/>
      <name val="Arial"/>
      <family val="2"/>
    </font>
    <font>
      <i/>
      <sz val="11"/>
      <name val="Arial"/>
      <family val="2"/>
    </font>
    <font>
      <sz val="11"/>
      <color indexed="10"/>
      <name val="Arial"/>
      <family val="2"/>
    </font>
    <font>
      <b/>
      <sz val="11"/>
      <color indexed="9"/>
      <name val="Arial"/>
      <family val="0"/>
    </font>
    <font>
      <sz val="11"/>
      <name val="Arial "/>
      <family val="2"/>
    </font>
    <font>
      <b/>
      <sz val="10"/>
      <color indexed="22"/>
      <name val="Arial"/>
      <family val="0"/>
    </font>
    <font>
      <b/>
      <vertAlign val="superscript"/>
      <sz val="10"/>
      <name val="Arial"/>
      <family val="2"/>
    </font>
    <font>
      <b/>
      <sz val="10"/>
      <color indexed="9"/>
      <name val="Arial"/>
      <family val="0"/>
    </font>
    <font>
      <sz val="10"/>
      <color indexed="9"/>
      <name val="Arial"/>
      <family val="0"/>
    </font>
    <font>
      <b/>
      <sz val="11"/>
      <name val="Arial "/>
      <family val="0"/>
    </font>
    <font>
      <b/>
      <sz val="11"/>
      <color indexed="22"/>
      <name val="Arial"/>
      <family val="0"/>
    </font>
    <font>
      <sz val="10"/>
      <color indexed="22"/>
      <name val="Arial"/>
      <family val="0"/>
    </font>
    <font>
      <sz val="6"/>
      <color indexed="9"/>
      <name val="Arial"/>
      <family val="0"/>
    </font>
    <font>
      <b/>
      <u val="single"/>
      <sz val="10"/>
      <color indexed="8"/>
      <name val="Arial"/>
      <family val="0"/>
    </font>
    <font>
      <sz val="8"/>
      <name val="Verdana"/>
      <family val="2"/>
    </font>
    <font>
      <sz val="8.4"/>
      <name val="Arial"/>
      <family val="2"/>
    </font>
    <font>
      <sz val="10"/>
      <color indexed="10"/>
      <name val="Arial"/>
      <family val="0"/>
    </font>
  </fonts>
  <fills count="7">
    <fill>
      <patternFill/>
    </fill>
    <fill>
      <patternFill patternType="gray125"/>
    </fill>
    <fill>
      <patternFill patternType="solid">
        <fgColor indexed="9"/>
        <bgColor indexed="64"/>
      </patternFill>
    </fill>
    <fill>
      <patternFill patternType="lightGray">
        <fgColor indexed="9"/>
      </patternFill>
    </fill>
    <fill>
      <patternFill patternType="solid">
        <fgColor indexed="65"/>
        <bgColor indexed="64"/>
      </patternFill>
    </fill>
    <fill>
      <patternFill patternType="solid">
        <fgColor indexed="65"/>
        <bgColor indexed="64"/>
      </patternFill>
    </fill>
    <fill>
      <patternFill patternType="solid">
        <fgColor indexed="13"/>
        <bgColor indexed="64"/>
      </patternFill>
    </fill>
  </fills>
  <borders count="3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8" fillId="0" borderId="0">
      <alignment/>
      <protection/>
    </xf>
    <xf numFmtId="9" fontId="0" fillId="0" borderId="0" applyFont="0" applyFill="0" applyBorder="0" applyAlignment="0" applyProtection="0"/>
  </cellStyleXfs>
  <cellXfs count="1991">
    <xf numFmtId="0" fontId="0" fillId="0" borderId="0" xfId="0" applyAlignment="1">
      <alignment/>
    </xf>
    <xf numFmtId="0" fontId="1" fillId="0" borderId="0" xfId="20" applyFont="1">
      <alignment/>
      <protection/>
    </xf>
    <xf numFmtId="14" fontId="2" fillId="0" borderId="0" xfId="20" applyNumberFormat="1">
      <alignment/>
      <protection/>
    </xf>
    <xf numFmtId="0" fontId="2" fillId="0" borderId="0" xfId="20" applyFont="1" applyAlignment="1">
      <alignment horizontal="right"/>
      <protection/>
    </xf>
    <xf numFmtId="0" fontId="2" fillId="0" borderId="0" xfId="20">
      <alignment/>
      <protection/>
    </xf>
    <xf numFmtId="0" fontId="2" fillId="0" borderId="0" xfId="20" applyAlignment="1">
      <alignment horizontal="center"/>
      <protection/>
    </xf>
    <xf numFmtId="0" fontId="4" fillId="0" borderId="0" xfId="20" applyFont="1">
      <alignment/>
      <protection/>
    </xf>
    <xf numFmtId="0" fontId="5" fillId="0" borderId="0" xfId="20" applyFont="1" applyAlignment="1">
      <alignment horizontal="center"/>
      <protection/>
    </xf>
    <xf numFmtId="0" fontId="1" fillId="0" borderId="0" xfId="20" applyFont="1" applyFill="1">
      <alignment/>
      <protection/>
    </xf>
    <xf numFmtId="0" fontId="2" fillId="0" borderId="0" xfId="20" applyFill="1">
      <alignment/>
      <protection/>
    </xf>
    <xf numFmtId="0" fontId="2" fillId="0" borderId="0" xfId="20" applyFill="1" applyAlignment="1">
      <alignment horizontal="center"/>
      <protection/>
    </xf>
    <xf numFmtId="0" fontId="2" fillId="0" borderId="0" xfId="20" applyFill="1" applyAlignment="1">
      <alignment horizontal="right"/>
      <protection/>
    </xf>
    <xf numFmtId="0" fontId="2" fillId="0" borderId="0" xfId="20" applyAlignment="1">
      <alignment horizontal="left"/>
      <protection/>
    </xf>
    <xf numFmtId="0" fontId="2" fillId="0" borderId="0" xfId="20" applyAlignment="1">
      <alignment horizontal="right"/>
      <protection/>
    </xf>
    <xf numFmtId="0" fontId="2" fillId="0" borderId="0" xfId="20" applyFont="1" applyAlignment="1">
      <alignment horizontal="left"/>
      <protection/>
    </xf>
    <xf numFmtId="0" fontId="2" fillId="0" borderId="0" xfId="20" applyFont="1">
      <alignment/>
      <protection/>
    </xf>
    <xf numFmtId="0" fontId="2" fillId="0" borderId="0" xfId="20" applyAlignment="1" quotePrefix="1">
      <alignment horizontal="left"/>
      <protection/>
    </xf>
    <xf numFmtId="0" fontId="2" fillId="0" borderId="0" xfId="20" applyFont="1" applyAlignment="1">
      <alignment horizontal="center"/>
      <protection/>
    </xf>
    <xf numFmtId="0" fontId="2" fillId="0" borderId="0" xfId="20" applyFont="1" applyAlignment="1">
      <alignment wrapText="1"/>
      <protection/>
    </xf>
    <xf numFmtId="0" fontId="0" fillId="0" borderId="0" xfId="0" applyAlignment="1">
      <alignment wrapText="1"/>
    </xf>
    <xf numFmtId="0" fontId="2" fillId="0" borderId="0" xfId="20" applyAlignment="1" quotePrefix="1">
      <alignment horizontal="left" vertical="center"/>
      <protection/>
    </xf>
    <xf numFmtId="0" fontId="2" fillId="0" borderId="0" xfId="20" applyFont="1">
      <alignment/>
      <protection/>
    </xf>
    <xf numFmtId="0" fontId="2" fillId="0" borderId="0" xfId="0" applyFont="1" applyFill="1" applyAlignment="1">
      <alignment/>
    </xf>
    <xf numFmtId="0" fontId="4" fillId="0" borderId="0" xfId="20" applyFont="1" applyBorder="1" applyAlignment="1">
      <alignment horizontal="right"/>
      <protection/>
    </xf>
    <xf numFmtId="0" fontId="0" fillId="0" borderId="0" xfId="0" applyAlignment="1">
      <alignment horizontal="right"/>
    </xf>
    <xf numFmtId="0" fontId="6" fillId="0" borderId="0" xfId="20" applyFont="1" applyFill="1">
      <alignment/>
      <protection/>
    </xf>
    <xf numFmtId="0" fontId="2" fillId="0" borderId="0" xfId="20" applyFont="1" applyAlignment="1">
      <alignment horizontal="center"/>
      <protection/>
    </xf>
    <xf numFmtId="0" fontId="1" fillId="0" borderId="0" xfId="20" applyFont="1" applyFill="1" applyBorder="1">
      <alignment/>
      <protection/>
    </xf>
    <xf numFmtId="0" fontId="7" fillId="0" borderId="0" xfId="20" applyFont="1" applyFill="1" applyBorder="1">
      <alignment/>
      <protection/>
    </xf>
    <xf numFmtId="0" fontId="4" fillId="0" borderId="0" xfId="20" applyFont="1" applyFill="1" applyBorder="1">
      <alignment/>
      <protection/>
    </xf>
    <xf numFmtId="0" fontId="1" fillId="0" borderId="0" xfId="20" applyFont="1" applyBorder="1" applyAlignment="1">
      <alignment horizontal="right" wrapText="1"/>
      <protection/>
    </xf>
    <xf numFmtId="0" fontId="1" fillId="0" borderId="0" xfId="20" applyFont="1" applyAlignment="1">
      <alignment horizontal="right" wrapText="1"/>
      <protection/>
    </xf>
    <xf numFmtId="0" fontId="1" fillId="0" borderId="1" xfId="20" applyFont="1" applyFill="1" applyBorder="1">
      <alignment/>
      <protection/>
    </xf>
    <xf numFmtId="0" fontId="2" fillId="0" borderId="1" xfId="20" applyBorder="1">
      <alignment/>
      <protection/>
    </xf>
    <xf numFmtId="0" fontId="1" fillId="0" borderId="1" xfId="20" applyFont="1" applyBorder="1" applyAlignment="1">
      <alignment horizontal="right"/>
      <protection/>
    </xf>
    <xf numFmtId="165" fontId="2" fillId="0" borderId="0" xfId="20" applyNumberFormat="1">
      <alignment/>
      <protection/>
    </xf>
    <xf numFmtId="0" fontId="5" fillId="0" borderId="0" xfId="20" applyFont="1" applyFill="1">
      <alignment/>
      <protection/>
    </xf>
    <xf numFmtId="166" fontId="2" fillId="0" borderId="0" xfId="20" applyNumberFormat="1" applyFont="1" applyAlignment="1">
      <alignment vertical="center"/>
      <protection/>
    </xf>
    <xf numFmtId="167" fontId="1" fillId="0" borderId="0" xfId="20" applyNumberFormat="1" applyFont="1" applyAlignment="1">
      <alignment vertical="center"/>
      <protection/>
    </xf>
    <xf numFmtId="167" fontId="1" fillId="0" borderId="0" xfId="20" applyNumberFormat="1" applyFont="1" applyFill="1" applyAlignment="1">
      <alignment vertical="center"/>
      <protection/>
    </xf>
    <xf numFmtId="0" fontId="2" fillId="0" borderId="0" xfId="20" applyFont="1" applyFill="1">
      <alignment/>
      <protection/>
    </xf>
    <xf numFmtId="169" fontId="1" fillId="0" borderId="0" xfId="20" applyNumberFormat="1" applyFont="1" applyFill="1" applyAlignment="1">
      <alignment vertical="center"/>
      <protection/>
    </xf>
    <xf numFmtId="0" fontId="2" fillId="0" borderId="0" xfId="20" applyFont="1" applyFill="1" applyBorder="1" applyAlignment="1">
      <alignment wrapText="1"/>
      <protection/>
    </xf>
    <xf numFmtId="167" fontId="1" fillId="0" borderId="0" xfId="20" applyNumberFormat="1" applyFont="1" applyBorder="1" applyAlignment="1">
      <alignment vertical="center"/>
      <protection/>
    </xf>
    <xf numFmtId="0" fontId="2" fillId="0" borderId="0" xfId="20" applyFont="1" applyFill="1" applyBorder="1">
      <alignment/>
      <protection/>
    </xf>
    <xf numFmtId="0" fontId="2" fillId="0" borderId="0" xfId="20" applyBorder="1">
      <alignment/>
      <protection/>
    </xf>
    <xf numFmtId="0" fontId="2" fillId="0" borderId="2" xfId="20" applyBorder="1">
      <alignment/>
      <protection/>
    </xf>
    <xf numFmtId="0" fontId="2" fillId="0" borderId="1" xfId="20" applyFont="1" applyFill="1" applyBorder="1">
      <alignment/>
      <protection/>
    </xf>
    <xf numFmtId="0" fontId="2" fillId="0" borderId="0" xfId="0" applyFont="1" applyAlignment="1">
      <alignment horizontal="justify" wrapText="1"/>
    </xf>
    <xf numFmtId="0" fontId="2" fillId="0" borderId="0" xfId="20" applyFill="1" applyBorder="1">
      <alignment/>
      <protection/>
    </xf>
    <xf numFmtId="167" fontId="2" fillId="0" borderId="0" xfId="20" applyNumberFormat="1">
      <alignment/>
      <protection/>
    </xf>
    <xf numFmtId="167" fontId="9" fillId="0" borderId="0" xfId="20" applyNumberFormat="1" applyFont="1">
      <alignment/>
      <protection/>
    </xf>
    <xf numFmtId="0" fontId="2" fillId="0" borderId="0" xfId="20" applyFont="1" applyFill="1" applyAlignment="1">
      <alignment horizontal="left"/>
      <protection/>
    </xf>
    <xf numFmtId="167" fontId="2" fillId="0" borderId="0" xfId="20" applyNumberFormat="1" applyFont="1" applyAlignment="1">
      <alignment vertical="center"/>
      <protection/>
    </xf>
    <xf numFmtId="167" fontId="2" fillId="0" borderId="0" xfId="20" applyNumberFormat="1" applyFont="1" applyFill="1" applyAlignment="1">
      <alignment vertical="center"/>
      <protection/>
    </xf>
    <xf numFmtId="169" fontId="2" fillId="0" borderId="0" xfId="20" applyNumberFormat="1" applyFont="1" applyFill="1" applyAlignment="1">
      <alignment vertical="center"/>
      <protection/>
    </xf>
    <xf numFmtId="167" fontId="2" fillId="0" borderId="0" xfId="20" applyNumberFormat="1" applyFont="1" applyBorder="1" applyAlignment="1">
      <alignment vertical="center"/>
      <protection/>
    </xf>
    <xf numFmtId="169" fontId="2" fillId="0" borderId="0" xfId="20" applyNumberFormat="1" applyFont="1" applyFill="1" applyBorder="1" applyAlignment="1">
      <alignment vertical="center"/>
      <protection/>
    </xf>
    <xf numFmtId="169" fontId="2" fillId="0" borderId="2" xfId="20" applyNumberFormat="1" applyFont="1" applyFill="1" applyBorder="1" applyAlignment="1">
      <alignment vertical="center"/>
      <protection/>
    </xf>
    <xf numFmtId="0" fontId="10" fillId="0" borderId="0" xfId="21" applyFont="1">
      <alignment/>
      <protection/>
    </xf>
    <xf numFmtId="0" fontId="6" fillId="0" borderId="0" xfId="21" applyFont="1" quotePrefix="1">
      <alignment/>
      <protection/>
    </xf>
    <xf numFmtId="0" fontId="11" fillId="0" borderId="0" xfId="21" applyFont="1">
      <alignment/>
      <protection/>
    </xf>
    <xf numFmtId="0" fontId="12" fillId="0" borderId="0" xfId="21" applyFont="1">
      <alignment/>
      <protection/>
    </xf>
    <xf numFmtId="0" fontId="12" fillId="0" borderId="0" xfId="21" applyFont="1" applyAlignment="1">
      <alignment horizontal="justify" wrapText="1"/>
      <protection/>
    </xf>
    <xf numFmtId="0" fontId="12" fillId="0" borderId="0" xfId="0" applyFont="1" applyAlignment="1">
      <alignment horizontal="justify" wrapText="1"/>
    </xf>
    <xf numFmtId="0" fontId="7" fillId="0" borderId="0" xfId="21" applyFont="1">
      <alignment/>
      <protection/>
    </xf>
    <xf numFmtId="0" fontId="6" fillId="0" borderId="0" xfId="21" applyFont="1">
      <alignment/>
      <protection/>
    </xf>
    <xf numFmtId="0" fontId="3" fillId="0" borderId="0" xfId="0" applyNumberFormat="1" applyFont="1" applyAlignment="1">
      <alignment horizontal="left" vertical="top" wrapText="1"/>
    </xf>
    <xf numFmtId="0" fontId="15" fillId="0" borderId="0" xfId="0" applyFont="1" applyFill="1" applyAlignment="1">
      <alignment vertical="top"/>
    </xf>
    <xf numFmtId="49" fontId="12" fillId="0" borderId="0" xfId="0" applyNumberFormat="1" applyFont="1" applyAlignment="1">
      <alignment vertical="top"/>
    </xf>
    <xf numFmtId="171" fontId="12" fillId="0" borderId="0" xfId="0" applyNumberFormat="1" applyFont="1" applyAlignment="1">
      <alignment vertical="top"/>
    </xf>
    <xf numFmtId="0" fontId="12" fillId="0" borderId="0" xfId="0" applyFont="1" applyAlignment="1">
      <alignment vertical="top"/>
    </xf>
    <xf numFmtId="49" fontId="16" fillId="0" borderId="0" xfId="0" applyNumberFormat="1" applyFont="1" applyAlignment="1">
      <alignment vertical="top"/>
    </xf>
    <xf numFmtId="0" fontId="12" fillId="0" borderId="0" xfId="0" applyFont="1" applyAlignment="1">
      <alignment horizontal="justify" vertical="top" wrapText="1"/>
    </xf>
    <xf numFmtId="171" fontId="6" fillId="0" borderId="0" xfId="0" applyNumberFormat="1" applyFont="1" applyAlignment="1">
      <alignment vertical="top"/>
    </xf>
    <xf numFmtId="171" fontId="6" fillId="0" borderId="0" xfId="0" applyNumberFormat="1" applyFont="1" applyAlignment="1">
      <alignment horizontal="right"/>
    </xf>
    <xf numFmtId="171" fontId="2" fillId="0" borderId="0" xfId="0" applyNumberFormat="1" applyFont="1" applyAlignment="1">
      <alignment vertical="top"/>
    </xf>
    <xf numFmtId="0" fontId="2" fillId="0" borderId="0" xfId="0" applyFont="1" applyAlignment="1">
      <alignment/>
    </xf>
    <xf numFmtId="0" fontId="17" fillId="0" borderId="0" xfId="0" applyFont="1" applyAlignment="1">
      <alignment horizontal="right" vertical="top"/>
    </xf>
    <xf numFmtId="0" fontId="2" fillId="0" borderId="0" xfId="0" applyFont="1" applyAlignment="1">
      <alignment vertical="top"/>
    </xf>
    <xf numFmtId="49" fontId="12" fillId="0" borderId="1" xfId="0" applyNumberFormat="1" applyFont="1" applyBorder="1" applyAlignment="1">
      <alignment vertical="top"/>
    </xf>
    <xf numFmtId="171" fontId="12" fillId="0" borderId="1" xfId="0" applyNumberFormat="1" applyFont="1" applyBorder="1" applyAlignment="1">
      <alignment vertical="top"/>
    </xf>
    <xf numFmtId="49" fontId="1" fillId="0" borderId="1" xfId="0" applyNumberFormat="1" applyFont="1" applyBorder="1" applyAlignment="1">
      <alignment horizontal="right" vertical="top"/>
    </xf>
    <xf numFmtId="49" fontId="1" fillId="0" borderId="0" xfId="0" applyNumberFormat="1" applyFont="1" applyBorder="1" applyAlignment="1">
      <alignment horizontal="right" vertical="top"/>
    </xf>
    <xf numFmtId="49" fontId="6" fillId="0" borderId="0" xfId="0" applyNumberFormat="1" applyFont="1" applyAlignment="1">
      <alignment vertical="top"/>
    </xf>
    <xf numFmtId="171" fontId="12" fillId="0" borderId="0" xfId="0" applyNumberFormat="1" applyFont="1" applyFill="1" applyAlignment="1">
      <alignment vertical="top"/>
    </xf>
    <xf numFmtId="171" fontId="12" fillId="0" borderId="0" xfId="0" applyNumberFormat="1" applyFont="1" applyFill="1" applyAlignment="1">
      <alignment horizontal="right" vertical="top"/>
    </xf>
    <xf numFmtId="171" fontId="2" fillId="0" borderId="0" xfId="0" applyNumberFormat="1" applyFont="1" applyBorder="1" applyAlignment="1">
      <alignment vertical="top"/>
    </xf>
    <xf numFmtId="171" fontId="12" fillId="0" borderId="0" xfId="0" applyNumberFormat="1" applyFont="1" applyAlignment="1">
      <alignment horizontal="right" vertical="top"/>
    </xf>
    <xf numFmtId="49" fontId="12" fillId="0" borderId="0" xfId="0" applyNumberFormat="1" applyFont="1" applyAlignment="1">
      <alignment horizontal="left" vertical="top" indent="1"/>
    </xf>
    <xf numFmtId="172" fontId="12" fillId="0" borderId="0" xfId="22" applyNumberFormat="1" applyFont="1" applyFill="1" applyAlignment="1">
      <alignment horizontal="right" vertical="top"/>
    </xf>
    <xf numFmtId="49" fontId="12" fillId="0" borderId="0" xfId="0" applyNumberFormat="1" applyFont="1" applyAlignment="1">
      <alignment horizontal="right" vertical="top"/>
    </xf>
    <xf numFmtId="172" fontId="2" fillId="0" borderId="0" xfId="22" applyNumberFormat="1" applyFont="1" applyAlignment="1">
      <alignment horizontal="right" vertical="top"/>
    </xf>
    <xf numFmtId="171" fontId="2" fillId="0" borderId="0" xfId="0" applyNumberFormat="1" applyFont="1" applyFill="1" applyAlignment="1">
      <alignment vertical="top"/>
    </xf>
    <xf numFmtId="171" fontId="2" fillId="0" borderId="0" xfId="0" applyNumberFormat="1" applyFont="1" applyAlignment="1">
      <alignment horizontal="right" vertical="top"/>
    </xf>
    <xf numFmtId="171" fontId="12" fillId="0" borderId="0" xfId="0" applyNumberFormat="1" applyFont="1" applyAlignment="1">
      <alignment horizontal="left" vertical="top" indent="1"/>
    </xf>
    <xf numFmtId="173" fontId="12" fillId="0" borderId="0" xfId="0" applyNumberFormat="1" applyFont="1" applyAlignment="1">
      <alignment horizontal="right" vertical="top"/>
    </xf>
    <xf numFmtId="10" fontId="12" fillId="0" borderId="0" xfId="0" applyNumberFormat="1" applyFont="1" applyAlignment="1">
      <alignment vertical="top"/>
    </xf>
    <xf numFmtId="10" fontId="6" fillId="0" borderId="0" xfId="0" applyNumberFormat="1" applyFont="1" applyAlignment="1">
      <alignment vertical="top"/>
    </xf>
    <xf numFmtId="171" fontId="2" fillId="0" borderId="0" xfId="0" applyNumberFormat="1" applyFont="1" applyAlignment="1" quotePrefix="1">
      <alignment horizontal="right" vertical="top"/>
    </xf>
    <xf numFmtId="171" fontId="2" fillId="0" borderId="0" xfId="0" applyNumberFormat="1" applyFont="1" applyFill="1" applyAlignment="1">
      <alignment horizontal="right" vertical="top"/>
    </xf>
    <xf numFmtId="49" fontId="12" fillId="0" borderId="0" xfId="0" applyNumberFormat="1" applyFont="1" applyAlignment="1">
      <alignment horizontal="justify" vertical="top"/>
    </xf>
    <xf numFmtId="171" fontId="12" fillId="0" borderId="0" xfId="0" applyNumberFormat="1" applyFont="1" applyAlignment="1">
      <alignment horizontal="justify" vertical="top"/>
    </xf>
    <xf numFmtId="0" fontId="2" fillId="0" borderId="0" xfId="0" applyFont="1" applyFill="1" applyAlignment="1">
      <alignment vertical="top"/>
    </xf>
    <xf numFmtId="0" fontId="0" fillId="0" borderId="0" xfId="0" applyAlignment="1">
      <alignment horizontal="justify"/>
    </xf>
    <xf numFmtId="0" fontId="10" fillId="0" borderId="0" xfId="0" applyFont="1" applyFill="1" applyAlignment="1">
      <alignment vertical="top"/>
    </xf>
    <xf numFmtId="0" fontId="0" fillId="0" borderId="0" xfId="0" applyAlignment="1">
      <alignment horizontal="justify" vertical="top" wrapText="1"/>
    </xf>
    <xf numFmtId="172" fontId="12" fillId="0" borderId="0" xfId="22" applyNumberFormat="1" applyFont="1" applyBorder="1" applyAlignment="1">
      <alignment horizontal="right" vertical="top"/>
    </xf>
    <xf numFmtId="171" fontId="12" fillId="0" borderId="0" xfId="0" applyNumberFormat="1" applyFont="1" applyBorder="1" applyAlignment="1">
      <alignment vertical="top"/>
    </xf>
    <xf numFmtId="0" fontId="10" fillId="0" borderId="0" xfId="0" applyFont="1" applyAlignment="1">
      <alignment vertical="top"/>
    </xf>
    <xf numFmtId="0" fontId="12" fillId="0" borderId="0" xfId="0" applyFont="1" applyAlignment="1">
      <alignment vertical="top" wrapText="1"/>
    </xf>
    <xf numFmtId="0" fontId="6"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vertical="top"/>
    </xf>
    <xf numFmtId="0" fontId="2" fillId="0" borderId="0" xfId="21" applyFont="1">
      <alignment/>
      <protection/>
    </xf>
    <xf numFmtId="0" fontId="0" fillId="0" borderId="0" xfId="0" applyAlignment="1">
      <alignment horizontal="justify" wrapText="1"/>
    </xf>
    <xf numFmtId="0" fontId="12" fillId="0" borderId="0" xfId="21" applyFont="1" applyAlignment="1">
      <alignment horizontal="justify"/>
      <protection/>
    </xf>
    <xf numFmtId="37" fontId="12" fillId="0" borderId="0" xfId="21" applyNumberFormat="1" applyFont="1" applyBorder="1" applyAlignment="1" applyProtection="1">
      <alignment vertical="top"/>
      <protection/>
    </xf>
    <xf numFmtId="0" fontId="12" fillId="0" borderId="0" xfId="20" applyFont="1">
      <alignment/>
      <protection/>
    </xf>
    <xf numFmtId="0" fontId="4" fillId="0" borderId="0" xfId="20" applyFont="1" applyAlignment="1">
      <alignment horizontal="right"/>
      <protection/>
    </xf>
    <xf numFmtId="0" fontId="12" fillId="0" borderId="0" xfId="20" applyFont="1" applyFill="1">
      <alignment/>
      <protection/>
    </xf>
    <xf numFmtId="0" fontId="0" fillId="0" borderId="1" xfId="0" applyBorder="1" applyAlignment="1">
      <alignment/>
    </xf>
    <xf numFmtId="0" fontId="0" fillId="0" borderId="0" xfId="0" applyBorder="1" applyAlignment="1">
      <alignment/>
    </xf>
    <xf numFmtId="0" fontId="0" fillId="0" borderId="3" xfId="0" applyBorder="1" applyAlignment="1">
      <alignment/>
    </xf>
    <xf numFmtId="0" fontId="18" fillId="0" borderId="0" xfId="0" applyFont="1" applyAlignment="1">
      <alignment/>
    </xf>
    <xf numFmtId="171" fontId="0" fillId="0" borderId="1" xfId="0" applyNumberFormat="1" applyFont="1" applyBorder="1" applyAlignment="1">
      <alignment vertical="top"/>
    </xf>
    <xf numFmtId="171" fontId="14" fillId="0" borderId="0" xfId="0" applyNumberFormat="1" applyFont="1" applyAlignment="1">
      <alignment vertical="top"/>
    </xf>
    <xf numFmtId="171" fontId="0" fillId="0" borderId="0" xfId="0" applyNumberFormat="1" applyFont="1" applyAlignment="1">
      <alignment vertical="top"/>
    </xf>
    <xf numFmtId="49" fontId="18" fillId="0" borderId="0" xfId="0" applyNumberFormat="1" applyFont="1" applyAlignment="1">
      <alignment horizontal="right"/>
    </xf>
    <xf numFmtId="49" fontId="18" fillId="0" borderId="1" xfId="0" applyNumberFormat="1" applyFont="1" applyBorder="1" applyAlignment="1">
      <alignment horizontal="right"/>
    </xf>
    <xf numFmtId="49" fontId="0" fillId="0" borderId="0" xfId="0" applyNumberFormat="1" applyFont="1" applyAlignment="1">
      <alignment vertical="top"/>
    </xf>
    <xf numFmtId="49" fontId="0" fillId="0" borderId="3" xfId="0" applyNumberFormat="1" applyFont="1" applyBorder="1" applyAlignment="1">
      <alignment vertical="top"/>
    </xf>
    <xf numFmtId="171" fontId="0" fillId="0" borderId="3" xfId="0" applyNumberFormat="1" applyFont="1" applyBorder="1" applyAlignment="1">
      <alignment vertical="top"/>
    </xf>
    <xf numFmtId="0" fontId="12" fillId="0" borderId="0" xfId="20" applyFont="1" applyBorder="1">
      <alignment/>
      <protection/>
    </xf>
    <xf numFmtId="0" fontId="12" fillId="0" borderId="0" xfId="0" applyFont="1" applyBorder="1" applyAlignment="1">
      <alignment/>
    </xf>
    <xf numFmtId="0" fontId="6" fillId="0" borderId="0" xfId="0" applyFont="1" applyBorder="1" applyAlignment="1">
      <alignment horizontal="center"/>
    </xf>
    <xf numFmtId="0" fontId="6" fillId="0" borderId="0" xfId="20" applyFont="1" applyBorder="1" applyAlignment="1">
      <alignment horizontal="center"/>
      <protection/>
    </xf>
    <xf numFmtId="0" fontId="1" fillId="0" borderId="0" xfId="20" applyFont="1" applyAlignment="1">
      <alignment horizontal="right"/>
      <protection/>
    </xf>
    <xf numFmtId="0" fontId="1" fillId="0" borderId="1" xfId="20" applyFont="1" applyBorder="1">
      <alignment/>
      <protection/>
    </xf>
    <xf numFmtId="0" fontId="2" fillId="0" borderId="1" xfId="20" applyFont="1" applyBorder="1">
      <alignment/>
      <protection/>
    </xf>
    <xf numFmtId="167" fontId="2" fillId="0" borderId="0" xfId="20" applyNumberFormat="1" applyFont="1">
      <alignment/>
      <protection/>
    </xf>
    <xf numFmtId="0" fontId="2" fillId="0" borderId="0" xfId="20" applyFont="1" applyFill="1">
      <alignment/>
      <protection/>
    </xf>
    <xf numFmtId="0" fontId="2" fillId="0" borderId="2" xfId="20" applyFont="1" applyFill="1" applyBorder="1">
      <alignment/>
      <protection/>
    </xf>
    <xf numFmtId="0" fontId="2" fillId="0" borderId="0" xfId="20" applyFont="1" applyBorder="1">
      <alignment/>
      <protection/>
    </xf>
    <xf numFmtId="174" fontId="1" fillId="0" borderId="0" xfId="20" applyNumberFormat="1" applyFont="1" applyBorder="1">
      <alignment/>
      <protection/>
    </xf>
    <xf numFmtId="174" fontId="2" fillId="0" borderId="0" xfId="20" applyNumberFormat="1" applyFont="1" applyBorder="1">
      <alignment/>
      <protection/>
    </xf>
    <xf numFmtId="0" fontId="2" fillId="0" borderId="1" xfId="20" applyFont="1" applyFill="1" applyBorder="1">
      <alignment/>
      <protection/>
    </xf>
    <xf numFmtId="174" fontId="2" fillId="0" borderId="1" xfId="20" applyNumberFormat="1" applyFont="1" applyBorder="1">
      <alignment/>
      <protection/>
    </xf>
    <xf numFmtId="167" fontId="2" fillId="0" borderId="0" xfId="0" applyNumberFormat="1" applyFont="1" applyBorder="1" applyAlignment="1">
      <alignment/>
    </xf>
    <xf numFmtId="0" fontId="2" fillId="0" borderId="0" xfId="0" applyFont="1" applyBorder="1" applyAlignment="1">
      <alignment/>
    </xf>
    <xf numFmtId="0" fontId="4" fillId="0" borderId="0" xfId="20" applyFont="1" applyBorder="1">
      <alignment/>
      <protection/>
    </xf>
    <xf numFmtId="0" fontId="19" fillId="0" borderId="0" xfId="0" applyFont="1" applyFill="1" applyBorder="1" applyAlignment="1">
      <alignment vertical="top"/>
    </xf>
    <xf numFmtId="171" fontId="13" fillId="0" borderId="0" xfId="0" applyNumberFormat="1" applyFont="1" applyFill="1" applyBorder="1" applyAlignment="1">
      <alignment vertical="top"/>
    </xf>
    <xf numFmtId="171" fontId="14" fillId="0" borderId="0" xfId="0" applyNumberFormat="1" applyFont="1" applyFill="1" applyBorder="1" applyAlignment="1">
      <alignment vertical="top"/>
    </xf>
    <xf numFmtId="0" fontId="1" fillId="0" borderId="0" xfId="0" applyFont="1" applyAlignment="1">
      <alignment horizontal="right" wrapText="1"/>
    </xf>
    <xf numFmtId="0" fontId="1" fillId="0" borderId="1" xfId="0" applyFont="1" applyBorder="1" applyAlignment="1">
      <alignment horizontal="right"/>
    </xf>
    <xf numFmtId="171" fontId="2" fillId="0" borderId="1" xfId="0" applyNumberFormat="1" applyFont="1" applyBorder="1" applyAlignment="1">
      <alignment vertical="top"/>
    </xf>
    <xf numFmtId="0" fontId="2" fillId="0" borderId="4" xfId="20" applyFont="1" applyBorder="1">
      <alignment/>
      <protection/>
    </xf>
    <xf numFmtId="174" fontId="2" fillId="0" borderId="4" xfId="20" applyNumberFormat="1" applyFont="1" applyBorder="1">
      <alignment/>
      <protection/>
    </xf>
    <xf numFmtId="0" fontId="0" fillId="0" borderId="1" xfId="0" applyBorder="1" applyAlignment="1">
      <alignment wrapText="1"/>
    </xf>
    <xf numFmtId="0" fontId="2" fillId="0" borderId="0" xfId="20" applyFont="1" applyFill="1" applyAlignment="1">
      <alignment vertical="top"/>
      <protection/>
    </xf>
    <xf numFmtId="0" fontId="2" fillId="0" borderId="0" xfId="0" applyFont="1" applyAlignment="1">
      <alignment horizontal="justify" vertical="top" wrapText="1"/>
    </xf>
    <xf numFmtId="0" fontId="12" fillId="0" borderId="0" xfId="0" applyFont="1" applyAlignment="1">
      <alignment horizontal="justify"/>
    </xf>
    <xf numFmtId="0" fontId="0" fillId="0" borderId="0" xfId="0" applyBorder="1" applyAlignment="1">
      <alignment wrapText="1"/>
    </xf>
    <xf numFmtId="0" fontId="17" fillId="0" borderId="0" xfId="0" applyFont="1" applyBorder="1" applyAlignment="1">
      <alignment horizontal="right" wrapText="1"/>
    </xf>
    <xf numFmtId="0" fontId="14" fillId="0" borderId="0" xfId="0" applyFont="1" applyBorder="1" applyAlignment="1">
      <alignment wrapText="1"/>
    </xf>
    <xf numFmtId="49" fontId="14" fillId="0" borderId="0" xfId="0" applyNumberFormat="1" applyFont="1" applyAlignment="1">
      <alignment vertical="top" wrapText="1"/>
    </xf>
    <xf numFmtId="0" fontId="20" fillId="0" borderId="0" xfId="0" applyFont="1" applyAlignment="1">
      <alignment horizontal="right" wrapText="1"/>
    </xf>
    <xf numFmtId="0" fontId="21" fillId="0" borderId="0" xfId="0" applyFont="1" applyAlignment="1">
      <alignment horizontal="right" wrapText="1"/>
    </xf>
    <xf numFmtId="0" fontId="14" fillId="0" borderId="0" xfId="0" applyFont="1" applyFill="1" applyBorder="1" applyAlignment="1">
      <alignment vertical="top"/>
    </xf>
    <xf numFmtId="167" fontId="1" fillId="0" borderId="0" xfId="20" applyNumberFormat="1" applyFont="1" applyAlignment="1">
      <alignment horizontal="right"/>
      <protection/>
    </xf>
    <xf numFmtId="167" fontId="2" fillId="0" borderId="0" xfId="20" applyNumberFormat="1" applyFont="1" applyAlignment="1">
      <alignment horizontal="right"/>
      <protection/>
    </xf>
    <xf numFmtId="0" fontId="2" fillId="0" borderId="4" xfId="20" applyBorder="1">
      <alignment/>
      <protection/>
    </xf>
    <xf numFmtId="167" fontId="2" fillId="0" borderId="4" xfId="20" applyNumberFormat="1" applyBorder="1">
      <alignment/>
      <protection/>
    </xf>
    <xf numFmtId="0" fontId="0" fillId="0" borderId="0" xfId="0" applyFill="1" applyAlignment="1">
      <alignment/>
    </xf>
    <xf numFmtId="167" fontId="2" fillId="0" borderId="0" xfId="20" applyNumberFormat="1" applyBorder="1">
      <alignment/>
      <protection/>
    </xf>
    <xf numFmtId="0" fontId="2" fillId="0" borderId="1" xfId="20" applyFill="1" applyBorder="1">
      <alignment/>
      <protection/>
    </xf>
    <xf numFmtId="165" fontId="2" fillId="0" borderId="0" xfId="20" applyNumberFormat="1" applyBorder="1">
      <alignment/>
      <protection/>
    </xf>
    <xf numFmtId="0" fontId="2" fillId="0" borderId="0" xfId="20" applyFill="1" applyAlignment="1">
      <alignment horizontal="left"/>
      <protection/>
    </xf>
    <xf numFmtId="0" fontId="12" fillId="0" borderId="0" xfId="20" applyFont="1" applyAlignment="1">
      <alignment horizontal="right"/>
      <protection/>
    </xf>
    <xf numFmtId="0" fontId="1" fillId="0" borderId="0" xfId="20" applyFont="1" applyBorder="1" applyAlignment="1">
      <alignment horizontal="right"/>
      <protection/>
    </xf>
    <xf numFmtId="0" fontId="1" fillId="0" borderId="0" xfId="20" applyFont="1" applyBorder="1" applyAlignment="1" quotePrefix="1">
      <alignment horizontal="right"/>
      <protection/>
    </xf>
    <xf numFmtId="0" fontId="2" fillId="0" borderId="1" xfId="20" applyBorder="1" applyAlignment="1">
      <alignment horizontal="right"/>
      <protection/>
    </xf>
    <xf numFmtId="167" fontId="2" fillId="0" borderId="0" xfId="20" applyNumberFormat="1" applyAlignment="1">
      <alignment horizontal="right" vertical="center"/>
      <protection/>
    </xf>
    <xf numFmtId="0" fontId="2" fillId="0" borderId="0" xfId="20" applyFont="1" applyFill="1" applyAlignment="1">
      <alignment horizontal="left" vertical="top" wrapText="1"/>
      <protection/>
    </xf>
    <xf numFmtId="0" fontId="2" fillId="0" borderId="0" xfId="20" applyFont="1" applyAlignment="1">
      <alignment horizontal="left" vertical="top" wrapText="1"/>
      <protection/>
    </xf>
    <xf numFmtId="167" fontId="2" fillId="0" borderId="0" xfId="20" applyNumberFormat="1" applyFont="1" applyAlignment="1" quotePrefix="1">
      <alignment horizontal="right" vertical="center"/>
      <protection/>
    </xf>
    <xf numFmtId="0" fontId="2" fillId="0" borderId="0" xfId="20" applyFont="1" applyFill="1" applyAlignment="1">
      <alignment horizontal="left" wrapText="1"/>
      <protection/>
    </xf>
    <xf numFmtId="0" fontId="2" fillId="0" borderId="0" xfId="20" applyFont="1" applyAlignment="1">
      <alignment horizontal="left" wrapText="1"/>
      <protection/>
    </xf>
    <xf numFmtId="0" fontId="2" fillId="0" borderId="4" xfId="20" applyFont="1" applyFill="1" applyBorder="1">
      <alignment/>
      <protection/>
    </xf>
    <xf numFmtId="167" fontId="2" fillId="0" borderId="4" xfId="20" applyNumberFormat="1" applyBorder="1" applyAlignment="1">
      <alignment horizontal="right" vertical="center"/>
      <protection/>
    </xf>
    <xf numFmtId="167" fontId="1" fillId="0" borderId="0" xfId="20" applyNumberFormat="1" applyFont="1">
      <alignment/>
      <protection/>
    </xf>
    <xf numFmtId="0" fontId="1" fillId="0" borderId="1" xfId="20" applyFont="1" applyFill="1" applyBorder="1" applyAlignment="1">
      <alignment horizontal="right"/>
      <protection/>
    </xf>
    <xf numFmtId="0" fontId="1" fillId="0" borderId="1" xfId="20" applyFont="1" applyBorder="1" applyAlignment="1">
      <alignment horizontal="right" wrapText="1"/>
      <protection/>
    </xf>
    <xf numFmtId="0" fontId="1" fillId="0" borderId="0" xfId="20" applyFont="1" applyFill="1" applyBorder="1" applyAlignment="1">
      <alignment horizontal="right"/>
      <protection/>
    </xf>
    <xf numFmtId="174" fontId="2" fillId="0" borderId="0" xfId="20" applyNumberFormat="1" applyFont="1" applyFill="1" applyBorder="1" applyAlignment="1">
      <alignment vertical="center"/>
      <protection/>
    </xf>
    <xf numFmtId="174" fontId="1" fillId="0" borderId="0" xfId="20" applyNumberFormat="1" applyFont="1" applyAlignment="1">
      <alignment vertical="center"/>
      <protection/>
    </xf>
    <xf numFmtId="174" fontId="2" fillId="0" borderId="0" xfId="20" applyNumberFormat="1" applyFont="1" applyAlignment="1">
      <alignment vertical="center"/>
      <protection/>
    </xf>
    <xf numFmtId="174" fontId="2" fillId="0" borderId="1" xfId="20" applyNumberFormat="1" applyFont="1" applyFill="1" applyBorder="1" applyAlignment="1">
      <alignment vertical="center"/>
      <protection/>
    </xf>
    <xf numFmtId="174" fontId="2" fillId="0" borderId="4" xfId="20" applyNumberFormat="1" applyFont="1" applyBorder="1" applyAlignment="1">
      <alignment/>
      <protection/>
    </xf>
    <xf numFmtId="0" fontId="2" fillId="0" borderId="3" xfId="20" applyBorder="1">
      <alignment/>
      <protection/>
    </xf>
    <xf numFmtId="0" fontId="2" fillId="0" borderId="0" xfId="20" applyFont="1" applyBorder="1" applyAlignment="1" quotePrefix="1">
      <alignment horizontal="left"/>
      <protection/>
    </xf>
    <xf numFmtId="0" fontId="2" fillId="0" borderId="0" xfId="20" applyFont="1" applyBorder="1" applyAlignment="1">
      <alignment horizontal="center"/>
      <protection/>
    </xf>
    <xf numFmtId="0" fontId="4" fillId="0" borderId="0" xfId="20" applyFont="1" applyFill="1">
      <alignment/>
      <protection/>
    </xf>
    <xf numFmtId="167" fontId="2" fillId="0" borderId="4" xfId="20" applyNumberFormat="1" applyFont="1" applyBorder="1">
      <alignment/>
      <protection/>
    </xf>
    <xf numFmtId="167" fontId="1" fillId="0" borderId="0" xfId="20" applyNumberFormat="1" applyFont="1" applyBorder="1">
      <alignment/>
      <protection/>
    </xf>
    <xf numFmtId="167" fontId="2" fillId="0" borderId="0" xfId="20" applyNumberFormat="1" applyFont="1" applyBorder="1">
      <alignment/>
      <protection/>
    </xf>
    <xf numFmtId="0" fontId="1" fillId="0" borderId="0" xfId="20" applyFont="1" applyAlignment="1" quotePrefix="1">
      <alignment horizontal="right"/>
      <protection/>
    </xf>
    <xf numFmtId="176" fontId="2" fillId="0" borderId="0" xfId="20" applyNumberFormat="1" applyFont="1">
      <alignment/>
      <protection/>
    </xf>
    <xf numFmtId="176" fontId="2" fillId="0" borderId="0" xfId="20" applyNumberFormat="1" applyFont="1" applyBorder="1">
      <alignment/>
      <protection/>
    </xf>
    <xf numFmtId="0" fontId="2" fillId="0" borderId="4" xfId="20" applyFont="1" applyBorder="1">
      <alignment/>
      <protection/>
    </xf>
    <xf numFmtId="0" fontId="2" fillId="0" borderId="0" xfId="20" applyFont="1" applyBorder="1">
      <alignment/>
      <protection/>
    </xf>
    <xf numFmtId="174" fontId="2" fillId="0" borderId="5" xfId="20" applyNumberFormat="1" applyFont="1" applyBorder="1">
      <alignment/>
      <protection/>
    </xf>
    <xf numFmtId="0" fontId="2" fillId="0" borderId="0" xfId="20" applyFont="1" applyAlignment="1">
      <alignment horizontal="justify" vertical="top" wrapText="1"/>
      <protection/>
    </xf>
    <xf numFmtId="165" fontId="1" fillId="0" borderId="1" xfId="20" applyNumberFormat="1" applyFont="1" applyBorder="1" applyAlignment="1">
      <alignment horizontal="right" wrapText="1"/>
      <protection/>
    </xf>
    <xf numFmtId="0" fontId="2" fillId="0" borderId="1" xfId="20" applyFont="1" applyBorder="1">
      <alignment/>
      <protection/>
    </xf>
    <xf numFmtId="0" fontId="2" fillId="0" borderId="4" xfId="20" applyFont="1" applyFill="1" applyBorder="1">
      <alignment/>
      <protection/>
    </xf>
    <xf numFmtId="0" fontId="0" fillId="0" borderId="4" xfId="0" applyBorder="1" applyAlignment="1">
      <alignment/>
    </xf>
    <xf numFmtId="0" fontId="0" fillId="0" borderId="1" xfId="0" applyFill="1" applyBorder="1" applyAlignment="1">
      <alignment/>
    </xf>
    <xf numFmtId="0" fontId="2" fillId="0" borderId="0" xfId="20" applyFont="1" applyFill="1" applyAlignment="1">
      <alignment vertical="top" wrapText="1"/>
      <protection/>
    </xf>
    <xf numFmtId="14" fontId="2" fillId="0" borderId="0" xfId="20" applyNumberFormat="1" applyFill="1">
      <alignment/>
      <protection/>
    </xf>
    <xf numFmtId="0" fontId="12" fillId="0" borderId="0" xfId="20" applyFont="1" applyFill="1" applyBorder="1">
      <alignment/>
      <protection/>
    </xf>
    <xf numFmtId="0" fontId="12" fillId="0" borderId="0" xfId="0" applyFont="1" applyFill="1" applyBorder="1" applyAlignment="1">
      <alignment/>
    </xf>
    <xf numFmtId="0" fontId="1" fillId="0" borderId="0" xfId="20" applyFont="1" applyFill="1" applyAlignment="1">
      <alignment horizontal="right"/>
      <protection/>
    </xf>
    <xf numFmtId="0" fontId="1" fillId="0" borderId="0" xfId="20" applyFont="1" applyFill="1" applyBorder="1" applyAlignment="1">
      <alignment horizontal="left"/>
      <protection/>
    </xf>
    <xf numFmtId="0" fontId="1" fillId="0" borderId="0" xfId="0" applyFont="1" applyFill="1" applyBorder="1" applyAlignment="1">
      <alignment horizontal="left"/>
    </xf>
    <xf numFmtId="0" fontId="2" fillId="0" borderId="0" xfId="0" applyFont="1" applyFill="1" applyBorder="1" applyAlignment="1">
      <alignment/>
    </xf>
    <xf numFmtId="167" fontId="1" fillId="0" borderId="0" xfId="20" applyNumberFormat="1" applyFont="1" applyFill="1" applyBorder="1">
      <alignment/>
      <protection/>
    </xf>
    <xf numFmtId="0" fontId="1" fillId="0" borderId="0" xfId="0" applyFont="1" applyFill="1" applyBorder="1" applyAlignment="1">
      <alignment/>
    </xf>
    <xf numFmtId="167" fontId="2" fillId="0" borderId="0" xfId="20" applyNumberFormat="1" applyFill="1" applyBorder="1">
      <alignment/>
      <protection/>
    </xf>
    <xf numFmtId="0" fontId="2" fillId="0" borderId="0" xfId="20" applyFill="1" applyBorder="1" quotePrefix="1">
      <alignment/>
      <protection/>
    </xf>
    <xf numFmtId="0" fontId="1" fillId="0" borderId="3" xfId="20" applyFont="1" applyFill="1" applyBorder="1">
      <alignment/>
      <protection/>
    </xf>
    <xf numFmtId="167" fontId="1" fillId="0" borderId="3" xfId="20" applyNumberFormat="1" applyFont="1" applyFill="1" applyBorder="1">
      <alignment/>
      <protection/>
    </xf>
    <xf numFmtId="0" fontId="2" fillId="0" borderId="0" xfId="20" applyFont="1" applyFill="1" applyBorder="1" applyAlignment="1">
      <alignment horizontal="justify" vertical="top" wrapText="1"/>
      <protection/>
    </xf>
    <xf numFmtId="0" fontId="2" fillId="0" borderId="0" xfId="20" applyFill="1" applyBorder="1" applyAlignment="1">
      <alignment wrapText="1"/>
      <protection/>
    </xf>
    <xf numFmtId="167" fontId="2" fillId="0" borderId="0" xfId="20" applyNumberFormat="1" applyFill="1" applyBorder="1" applyAlignment="1">
      <alignment wrapText="1"/>
      <protection/>
    </xf>
    <xf numFmtId="0" fontId="1" fillId="0" borderId="0" xfId="0" applyFont="1" applyAlignment="1" quotePrefix="1">
      <alignment horizontal="right" wrapText="1"/>
    </xf>
    <xf numFmtId="0" fontId="2" fillId="0" borderId="0" xfId="0" applyFont="1" applyAlignment="1">
      <alignment wrapText="1"/>
    </xf>
    <xf numFmtId="0" fontId="2" fillId="0" borderId="0" xfId="0" applyFont="1" applyAlignment="1" quotePrefix="1">
      <alignment horizontal="right" wrapText="1"/>
    </xf>
    <xf numFmtId="0" fontId="2" fillId="0" borderId="1" xfId="20" applyFont="1" applyFill="1" applyBorder="1" applyAlignment="1">
      <alignment wrapText="1"/>
      <protection/>
    </xf>
    <xf numFmtId="0" fontId="1" fillId="0" borderId="1" xfId="0" applyFont="1" applyBorder="1" applyAlignment="1">
      <alignment horizontal="right" wrapText="1"/>
    </xf>
    <xf numFmtId="0" fontId="2" fillId="0" borderId="1" xfId="0" applyFont="1" applyBorder="1" applyAlignment="1">
      <alignment wrapText="1"/>
    </xf>
    <xf numFmtId="0" fontId="2" fillId="0" borderId="1" xfId="0" applyFont="1" applyBorder="1" applyAlignment="1">
      <alignment horizontal="right" wrapText="1"/>
    </xf>
    <xf numFmtId="0" fontId="2" fillId="0" borderId="1" xfId="0" applyFont="1" applyFill="1" applyBorder="1" applyAlignment="1">
      <alignment/>
    </xf>
    <xf numFmtId="0" fontId="2" fillId="0" borderId="3" xfId="0" applyFont="1" applyFill="1" applyBorder="1" applyAlignment="1">
      <alignment/>
    </xf>
    <xf numFmtId="0" fontId="0" fillId="0" borderId="3" xfId="0" applyFill="1" applyBorder="1" applyAlignment="1">
      <alignment/>
    </xf>
    <xf numFmtId="0" fontId="0" fillId="0" borderId="0" xfId="0" applyAlignment="1">
      <alignment/>
    </xf>
    <xf numFmtId="0" fontId="2" fillId="0" borderId="0" xfId="0" applyFont="1" applyAlignment="1">
      <alignment/>
    </xf>
    <xf numFmtId="49" fontId="2" fillId="0" borderId="0" xfId="0" applyNumberFormat="1" applyFont="1" applyAlignment="1">
      <alignment vertical="top"/>
    </xf>
    <xf numFmtId="49" fontId="2" fillId="0" borderId="0" xfId="0" applyNumberFormat="1" applyFont="1" applyBorder="1" applyAlignment="1">
      <alignment vertical="top"/>
    </xf>
    <xf numFmtId="49" fontId="2" fillId="0" borderId="1" xfId="0" applyNumberFormat="1" applyFont="1" applyBorder="1" applyAlignment="1">
      <alignment vertical="top"/>
    </xf>
    <xf numFmtId="0" fontId="2" fillId="2" borderId="0" xfId="0" applyFont="1" applyFill="1" applyAlignment="1">
      <alignment/>
    </xf>
    <xf numFmtId="0" fontId="6" fillId="0" borderId="0" xfId="20" applyFont="1">
      <alignment/>
      <protection/>
    </xf>
    <xf numFmtId="0" fontId="5" fillId="0" borderId="0" xfId="20" applyFont="1">
      <alignment/>
      <protection/>
    </xf>
    <xf numFmtId="175" fontId="2" fillId="0" borderId="0" xfId="20" applyNumberFormat="1">
      <alignment/>
      <protection/>
    </xf>
    <xf numFmtId="168" fontId="1" fillId="0" borderId="0" xfId="21" applyNumberFormat="1" applyFont="1" applyFill="1" applyBorder="1" applyAlignment="1">
      <alignment horizontal="right"/>
      <protection/>
    </xf>
    <xf numFmtId="181" fontId="1" fillId="0" borderId="0" xfId="20" applyNumberFormat="1" applyFont="1">
      <alignment/>
      <protection/>
    </xf>
    <xf numFmtId="0" fontId="2" fillId="0" borderId="2" xfId="20" applyFont="1" applyBorder="1">
      <alignment/>
      <protection/>
    </xf>
    <xf numFmtId="181" fontId="1" fillId="0" borderId="2" xfId="20" applyNumberFormat="1" applyFont="1" applyBorder="1">
      <alignment/>
      <protection/>
    </xf>
    <xf numFmtId="183" fontId="2" fillId="0" borderId="1" xfId="20" applyNumberFormat="1" applyBorder="1">
      <alignment/>
      <protection/>
    </xf>
    <xf numFmtId="0" fontId="9" fillId="0" borderId="0" xfId="20" applyFont="1">
      <alignment/>
      <protection/>
    </xf>
    <xf numFmtId="180" fontId="2" fillId="0" borderId="0" xfId="20" applyNumberFormat="1" applyFont="1">
      <alignment/>
      <protection/>
    </xf>
    <xf numFmtId="181" fontId="2" fillId="0" borderId="0" xfId="20" applyNumberFormat="1" applyFont="1">
      <alignment/>
      <protection/>
    </xf>
    <xf numFmtId="180" fontId="2" fillId="0" borderId="1" xfId="20" applyNumberFormat="1" applyFont="1" applyBorder="1">
      <alignment/>
      <protection/>
    </xf>
    <xf numFmtId="180" fontId="2" fillId="0" borderId="2" xfId="20" applyNumberFormat="1" applyFont="1" applyBorder="1">
      <alignment/>
      <protection/>
    </xf>
    <xf numFmtId="180" fontId="2" fillId="0" borderId="0" xfId="20" applyNumberFormat="1" applyFont="1" applyBorder="1">
      <alignment/>
      <protection/>
    </xf>
    <xf numFmtId="175" fontId="1" fillId="0" borderId="0" xfId="20" applyNumberFormat="1" applyFont="1">
      <alignment/>
      <protection/>
    </xf>
    <xf numFmtId="0" fontId="2" fillId="0" borderId="0" xfId="20" applyFont="1" applyAlignment="1">
      <alignment horizontal="left" indent="1"/>
      <protection/>
    </xf>
    <xf numFmtId="180" fontId="2" fillId="0" borderId="0" xfId="20" applyNumberFormat="1" applyBorder="1">
      <alignment/>
      <protection/>
    </xf>
    <xf numFmtId="0" fontId="1" fillId="0" borderId="0" xfId="20" applyFont="1" applyBorder="1" applyAlignment="1">
      <alignment horizontal="center"/>
      <protection/>
    </xf>
    <xf numFmtId="0" fontId="1" fillId="0" borderId="0" xfId="20" applyFont="1" applyBorder="1">
      <alignment/>
      <protection/>
    </xf>
    <xf numFmtId="0" fontId="1" fillId="0" borderId="4" xfId="20" applyFont="1" applyBorder="1">
      <alignment/>
      <protection/>
    </xf>
    <xf numFmtId="180" fontId="2" fillId="0" borderId="0" xfId="20" applyNumberFormat="1" applyFont="1" applyFill="1" applyBorder="1">
      <alignment/>
      <protection/>
    </xf>
    <xf numFmtId="0" fontId="1" fillId="0" borderId="0" xfId="20" applyFont="1" applyAlignment="1">
      <alignment horizontal="left" wrapText="1"/>
      <protection/>
    </xf>
    <xf numFmtId="0" fontId="2" fillId="0" borderId="0" xfId="20" applyAlignment="1">
      <alignment wrapText="1"/>
      <protection/>
    </xf>
    <xf numFmtId="167" fontId="2" fillId="0" borderId="0" xfId="20" applyNumberFormat="1" applyBorder="1" applyAlignment="1">
      <alignment vertical="center"/>
      <protection/>
    </xf>
    <xf numFmtId="0" fontId="2" fillId="0" borderId="0" xfId="20" applyFont="1" applyBorder="1" applyAlignment="1">
      <alignment horizontal="left" indent="2"/>
      <protection/>
    </xf>
    <xf numFmtId="0" fontId="2" fillId="0" borderId="0" xfId="20" applyFont="1" applyBorder="1" applyAlignment="1">
      <alignment wrapText="1"/>
      <protection/>
    </xf>
    <xf numFmtId="0" fontId="2" fillId="0" borderId="6" xfId="20" applyBorder="1">
      <alignment/>
      <protection/>
    </xf>
    <xf numFmtId="167" fontId="1" fillId="0" borderId="6" xfId="20" applyNumberFormat="1" applyFont="1" applyBorder="1" applyAlignment="1">
      <alignment vertical="center"/>
      <protection/>
    </xf>
    <xf numFmtId="167" fontId="2" fillId="0" borderId="6" xfId="20" applyNumberFormat="1" applyBorder="1" applyAlignment="1">
      <alignment vertical="center"/>
      <protection/>
    </xf>
    <xf numFmtId="0" fontId="2" fillId="0" borderId="0" xfId="20" applyAlignment="1">
      <alignment/>
      <protection/>
    </xf>
    <xf numFmtId="0" fontId="18" fillId="0" borderId="0" xfId="0" applyFont="1" applyAlignment="1">
      <alignment horizontal="right"/>
    </xf>
    <xf numFmtId="0" fontId="5" fillId="0" borderId="0" xfId="20" applyFont="1" applyAlignment="1">
      <alignment horizontal="right"/>
      <protection/>
    </xf>
    <xf numFmtId="0" fontId="2" fillId="0" borderId="0" xfId="20" applyFont="1" applyAlignment="1">
      <alignment horizontal="right"/>
      <protection/>
    </xf>
    <xf numFmtId="0" fontId="1" fillId="0" borderId="0" xfId="20" applyFont="1" applyAlignment="1">
      <alignment horizontal="center"/>
      <protection/>
    </xf>
    <xf numFmtId="0" fontId="2" fillId="0" borderId="0" xfId="20" applyFont="1" applyBorder="1" applyAlignment="1">
      <alignment horizontal="right"/>
      <protection/>
    </xf>
    <xf numFmtId="0" fontId="2" fillId="0" borderId="1" xfId="20" applyFont="1" applyBorder="1" applyAlignment="1">
      <alignment horizontal="right"/>
      <protection/>
    </xf>
    <xf numFmtId="186" fontId="2" fillId="0" borderId="0" xfId="20" applyNumberFormat="1" applyFont="1" applyBorder="1">
      <alignment/>
      <protection/>
    </xf>
    <xf numFmtId="186" fontId="2" fillId="0" borderId="0" xfId="20" applyNumberFormat="1" applyFont="1">
      <alignment/>
      <protection/>
    </xf>
    <xf numFmtId="0" fontId="1" fillId="0" borderId="0" xfId="20" applyFont="1" applyAlignment="1">
      <alignment horizontal="left"/>
      <protection/>
    </xf>
    <xf numFmtId="0" fontId="1" fillId="0" borderId="0" xfId="20" applyFont="1" applyAlignment="1">
      <alignment/>
      <protection/>
    </xf>
    <xf numFmtId="0" fontId="1" fillId="0" borderId="0" xfId="20" applyFont="1" applyAlignment="1">
      <alignment horizontal="centerContinuous"/>
      <protection/>
    </xf>
    <xf numFmtId="0" fontId="1" fillId="0" borderId="0" xfId="20" applyFont="1" applyAlignment="1">
      <alignment horizontal="centerContinuous" vertical="center"/>
      <protection/>
    </xf>
    <xf numFmtId="0" fontId="1" fillId="0" borderId="0" xfId="20" applyFont="1" applyAlignment="1">
      <alignment horizontal="left" vertical="center"/>
      <protection/>
    </xf>
    <xf numFmtId="0" fontId="2" fillId="0" borderId="0" xfId="20" applyFont="1" applyAlignment="1">
      <alignment horizontal="centerContinuous"/>
      <protection/>
    </xf>
    <xf numFmtId="0" fontId="4" fillId="0" borderId="0" xfId="20" applyFont="1" applyAlignment="1">
      <alignment/>
      <protection/>
    </xf>
    <xf numFmtId="0" fontId="2" fillId="0" borderId="0" xfId="20" applyFont="1" applyBorder="1" applyAlignment="1" quotePrefix="1">
      <alignment horizontal="right"/>
      <protection/>
    </xf>
    <xf numFmtId="0" fontId="4" fillId="0" borderId="0" xfId="20" applyFont="1" applyAlignment="1">
      <alignment horizontal="center"/>
      <protection/>
    </xf>
    <xf numFmtId="0" fontId="2" fillId="0" borderId="0" xfId="20" applyFont="1" applyAlignment="1">
      <alignment/>
      <protection/>
    </xf>
    <xf numFmtId="187" fontId="1" fillId="0" borderId="0" xfId="20" applyNumberFormat="1" applyFont="1" applyAlignment="1">
      <alignment horizontal="right"/>
      <protection/>
    </xf>
    <xf numFmtId="187" fontId="2" fillId="0" borderId="0" xfId="20" applyNumberFormat="1" applyFont="1" applyAlignment="1">
      <alignment horizontal="right"/>
      <protection/>
    </xf>
    <xf numFmtId="187" fontId="2" fillId="0" borderId="0" xfId="20" applyNumberFormat="1" applyFont="1" applyFill="1" applyAlignment="1" quotePrefix="1">
      <alignment horizontal="right"/>
      <protection/>
    </xf>
    <xf numFmtId="187" fontId="26" fillId="0" borderId="0" xfId="20" applyNumberFormat="1" applyFont="1" applyFill="1" applyAlignment="1" quotePrefix="1">
      <alignment horizontal="right"/>
      <protection/>
    </xf>
    <xf numFmtId="187" fontId="27" fillId="0" borderId="0" xfId="20" applyNumberFormat="1" applyFont="1" applyFill="1" applyAlignment="1" quotePrefix="1">
      <alignment horizontal="right"/>
      <protection/>
    </xf>
    <xf numFmtId="184" fontId="2" fillId="0" borderId="0" xfId="20" applyNumberFormat="1" applyFont="1">
      <alignment/>
      <protection/>
    </xf>
    <xf numFmtId="187" fontId="2" fillId="0" borderId="0" xfId="20" applyNumberFormat="1" applyFont="1" applyFill="1" applyAlignment="1">
      <alignment horizontal="right"/>
      <protection/>
    </xf>
    <xf numFmtId="187" fontId="26" fillId="0" borderId="0" xfId="20" applyNumberFormat="1" applyFont="1" applyAlignment="1">
      <alignment horizontal="right"/>
      <protection/>
    </xf>
    <xf numFmtId="187" fontId="27" fillId="0" borderId="0" xfId="20" applyNumberFormat="1" applyFont="1" applyAlignment="1">
      <alignment horizontal="right"/>
      <protection/>
    </xf>
    <xf numFmtId="187" fontId="22" fillId="0" borderId="0" xfId="20" applyNumberFormat="1" applyFont="1" applyAlignment="1">
      <alignment horizontal="right"/>
      <protection/>
    </xf>
    <xf numFmtId="187" fontId="24" fillId="0" borderId="0" xfId="20" applyNumberFormat="1" applyFont="1" applyAlignment="1">
      <alignment horizontal="right"/>
      <protection/>
    </xf>
    <xf numFmtId="187" fontId="24" fillId="0" borderId="0" xfId="20" applyNumberFormat="1" applyFont="1" applyFill="1" applyAlignment="1" quotePrefix="1">
      <alignment horizontal="right"/>
      <protection/>
    </xf>
    <xf numFmtId="187" fontId="1" fillId="0" borderId="4" xfId="20" applyNumberFormat="1" applyFont="1" applyBorder="1" applyAlignment="1">
      <alignment horizontal="right"/>
      <protection/>
    </xf>
    <xf numFmtId="187" fontId="2" fillId="0" borderId="4" xfId="20" applyNumberFormat="1" applyFont="1" applyBorder="1" applyAlignment="1">
      <alignment horizontal="right"/>
      <protection/>
    </xf>
    <xf numFmtId="184" fontId="2" fillId="0" borderId="0" xfId="20" applyNumberFormat="1" applyFont="1" applyBorder="1">
      <alignment/>
      <protection/>
    </xf>
    <xf numFmtId="184" fontId="2" fillId="0" borderId="7" xfId="20" applyNumberFormat="1" applyFont="1" applyBorder="1">
      <alignment/>
      <protection/>
    </xf>
    <xf numFmtId="167" fontId="2" fillId="0" borderId="7" xfId="20" applyNumberFormat="1" applyFont="1" applyBorder="1">
      <alignment/>
      <protection/>
    </xf>
    <xf numFmtId="175" fontId="2" fillId="0" borderId="0" xfId="20" applyNumberFormat="1" applyFont="1">
      <alignment/>
      <protection/>
    </xf>
    <xf numFmtId="167" fontId="2" fillId="0" borderId="0" xfId="20" applyNumberFormat="1" applyFont="1" applyAlignment="1">
      <alignment/>
      <protection/>
    </xf>
    <xf numFmtId="167" fontId="2" fillId="0" borderId="0" xfId="20" applyNumberFormat="1" applyFont="1" applyAlignment="1">
      <alignment horizontal="center"/>
      <protection/>
    </xf>
    <xf numFmtId="186" fontId="24" fillId="0" borderId="0" xfId="20" applyNumberFormat="1" applyFont="1" applyFill="1" applyAlignment="1" quotePrefix="1">
      <alignment horizontal="right"/>
      <protection/>
    </xf>
    <xf numFmtId="0" fontId="24" fillId="0" borderId="0" xfId="20" applyNumberFormat="1" applyFont="1" applyFill="1" applyAlignment="1" quotePrefix="1">
      <alignment horizontal="right"/>
      <protection/>
    </xf>
    <xf numFmtId="0" fontId="2" fillId="0" borderId="0" xfId="20" applyFont="1" applyAlignment="1" quotePrefix="1">
      <alignment/>
      <protection/>
    </xf>
    <xf numFmtId="2" fontId="1" fillId="0" borderId="0" xfId="20" applyNumberFormat="1" applyFont="1">
      <alignment/>
      <protection/>
    </xf>
    <xf numFmtId="0" fontId="2" fillId="0" borderId="0" xfId="19" applyFont="1" applyAlignment="1">
      <alignment vertical="center"/>
      <protection/>
    </xf>
    <xf numFmtId="0" fontId="2" fillId="0" borderId="0" xfId="19" applyFont="1" applyBorder="1" applyAlignment="1">
      <alignment vertical="center"/>
      <protection/>
    </xf>
    <xf numFmtId="0" fontId="1" fillId="0" borderId="0" xfId="19" applyFont="1" applyAlignment="1">
      <alignment vertical="center"/>
      <protection/>
    </xf>
    <xf numFmtId="0" fontId="2" fillId="0" borderId="0" xfId="19" applyFont="1" applyFill="1">
      <alignment/>
      <protection/>
    </xf>
    <xf numFmtId="0" fontId="2" fillId="0" borderId="0" xfId="19" applyFont="1">
      <alignment/>
      <protection/>
    </xf>
    <xf numFmtId="0" fontId="2" fillId="0" borderId="0" xfId="19" applyFont="1" applyFill="1" applyAlignment="1">
      <alignment horizontal="right"/>
      <protection/>
    </xf>
    <xf numFmtId="0" fontId="2" fillId="0" borderId="0" xfId="19" applyFont="1" applyBorder="1">
      <alignment/>
      <protection/>
    </xf>
    <xf numFmtId="0" fontId="1" fillId="0" borderId="0" xfId="19" applyFont="1" applyAlignment="1">
      <alignment horizontal="right"/>
      <protection/>
    </xf>
    <xf numFmtId="0" fontId="1" fillId="0" borderId="0" xfId="19" applyFont="1">
      <alignment/>
      <protection/>
    </xf>
    <xf numFmtId="0" fontId="2" fillId="0" borderId="0" xfId="19" applyFont="1" applyAlignment="1">
      <alignment horizontal="right"/>
      <protection/>
    </xf>
    <xf numFmtId="170" fontId="4" fillId="0" borderId="0" xfId="19" applyNumberFormat="1" applyFont="1" applyFill="1" applyBorder="1" applyAlignment="1" applyProtection="1">
      <alignment horizontal="left"/>
      <protection/>
    </xf>
    <xf numFmtId="170" fontId="4" fillId="0" borderId="0" xfId="19" applyNumberFormat="1" applyFont="1" applyFill="1" applyBorder="1" applyAlignment="1" applyProtection="1">
      <alignment horizontal="right"/>
      <protection/>
    </xf>
    <xf numFmtId="0" fontId="5" fillId="0" borderId="0" xfId="19" applyFont="1" applyBorder="1">
      <alignment/>
      <protection/>
    </xf>
    <xf numFmtId="0" fontId="2" fillId="0" borderId="1" xfId="19" applyFont="1" applyBorder="1">
      <alignment/>
      <protection/>
    </xf>
    <xf numFmtId="0" fontId="1" fillId="0" borderId="1" xfId="19" applyFont="1" applyBorder="1">
      <alignment/>
      <protection/>
    </xf>
    <xf numFmtId="0" fontId="1" fillId="0" borderId="1" xfId="19" applyFont="1" applyBorder="1" applyAlignment="1">
      <alignment horizontal="right"/>
      <protection/>
    </xf>
    <xf numFmtId="170" fontId="2" fillId="0" borderId="1" xfId="19" applyNumberFormat="1" applyFont="1" applyFill="1" applyBorder="1" applyAlignment="1" applyProtection="1">
      <alignment horizontal="right"/>
      <protection/>
    </xf>
    <xf numFmtId="188" fontId="2" fillId="0" borderId="0" xfId="19" applyNumberFormat="1" applyFont="1" applyAlignment="1" applyProtection="1">
      <alignment horizontal="right"/>
      <protection/>
    </xf>
    <xf numFmtId="0" fontId="2" fillId="0" borderId="0" xfId="19" applyFont="1" applyFill="1" applyBorder="1">
      <alignment/>
      <protection/>
    </xf>
    <xf numFmtId="0" fontId="1" fillId="0" borderId="0" xfId="19" applyFont="1" applyFill="1" applyBorder="1">
      <alignment/>
      <protection/>
    </xf>
    <xf numFmtId="167" fontId="1" fillId="0" borderId="0" xfId="19" applyNumberFormat="1" applyFont="1" applyFill="1" applyBorder="1">
      <alignment/>
      <protection/>
    </xf>
    <xf numFmtId="167" fontId="2" fillId="0" borderId="0" xfId="19" applyNumberFormat="1" applyFont="1" applyFill="1" applyBorder="1">
      <alignment/>
      <protection/>
    </xf>
    <xf numFmtId="167" fontId="2" fillId="0" borderId="0" xfId="19" applyNumberFormat="1" applyFont="1" applyFill="1" applyBorder="1" applyAlignment="1">
      <alignment horizontal="right"/>
      <protection/>
    </xf>
    <xf numFmtId="167" fontId="1" fillId="0" borderId="1" xfId="19" applyNumberFormat="1" applyFont="1" applyFill="1" applyBorder="1">
      <alignment/>
      <protection/>
    </xf>
    <xf numFmtId="167" fontId="2" fillId="0" borderId="1" xfId="19" applyNumberFormat="1" applyFont="1" applyFill="1" applyBorder="1" applyAlignment="1">
      <alignment horizontal="right"/>
      <protection/>
    </xf>
    <xf numFmtId="167" fontId="1" fillId="0" borderId="0" xfId="19" applyNumberFormat="1" applyFont="1" applyFill="1" applyBorder="1" applyAlignment="1">
      <alignment horizontal="right"/>
      <protection/>
    </xf>
    <xf numFmtId="37" fontId="2" fillId="0" borderId="0" xfId="19" applyNumberFormat="1" applyFont="1" applyBorder="1" applyAlignment="1" applyProtection="1">
      <alignment horizontal="left"/>
      <protection/>
    </xf>
    <xf numFmtId="167" fontId="2" fillId="0" borderId="0" xfId="19" applyNumberFormat="1" applyFont="1">
      <alignment/>
      <protection/>
    </xf>
    <xf numFmtId="167" fontId="2" fillId="0" borderId="1" xfId="19" applyNumberFormat="1" applyFont="1" applyBorder="1">
      <alignment/>
      <protection/>
    </xf>
    <xf numFmtId="167" fontId="2" fillId="0" borderId="0" xfId="19" applyNumberFormat="1" applyFont="1" applyBorder="1" applyAlignment="1">
      <alignment horizontal="right"/>
      <protection/>
    </xf>
    <xf numFmtId="167" fontId="2" fillId="0" borderId="0" xfId="19" applyNumberFormat="1" applyFont="1" applyFill="1" applyBorder="1" applyProtection="1">
      <alignment/>
      <protection/>
    </xf>
    <xf numFmtId="167" fontId="2" fillId="0" borderId="1" xfId="19" applyNumberFormat="1" applyFont="1" applyFill="1" applyBorder="1" applyAlignment="1" applyProtection="1">
      <alignment horizontal="right"/>
      <protection/>
    </xf>
    <xf numFmtId="188" fontId="2" fillId="0" borderId="0" xfId="19" applyNumberFormat="1" applyFont="1" applyFill="1" applyBorder="1" applyAlignment="1" applyProtection="1">
      <alignment horizontal="right"/>
      <protection/>
    </xf>
    <xf numFmtId="188" fontId="2" fillId="0" borderId="0" xfId="19" applyNumberFormat="1" applyFont="1" applyFill="1" applyBorder="1" applyAlignment="1">
      <alignment horizontal="right"/>
      <protection/>
    </xf>
    <xf numFmtId="37" fontId="2" fillId="0" borderId="0" xfId="19" applyNumberFormat="1" applyFont="1">
      <alignment/>
      <protection/>
    </xf>
    <xf numFmtId="37" fontId="2" fillId="0" borderId="0" xfId="19" applyNumberFormat="1" applyFont="1" applyAlignment="1">
      <alignment horizontal="centerContinuous"/>
      <protection/>
    </xf>
    <xf numFmtId="37" fontId="2" fillId="0" borderId="1" xfId="19" applyNumberFormat="1" applyFont="1" applyBorder="1">
      <alignment/>
      <protection/>
    </xf>
    <xf numFmtId="37" fontId="1" fillId="0" borderId="1" xfId="19" applyNumberFormat="1" applyFont="1" applyBorder="1" applyAlignment="1" applyProtection="1">
      <alignment horizontal="right"/>
      <protection/>
    </xf>
    <xf numFmtId="37" fontId="2" fillId="0" borderId="1" xfId="19" applyNumberFormat="1" applyFont="1" applyBorder="1" applyAlignment="1">
      <alignment horizontal="right"/>
      <protection/>
    </xf>
    <xf numFmtId="0" fontId="1" fillId="0" borderId="0" xfId="19" applyFont="1" applyBorder="1">
      <alignment/>
      <protection/>
    </xf>
    <xf numFmtId="37" fontId="2" fillId="0" borderId="0" xfId="19" applyNumberFormat="1" applyFont="1" applyBorder="1">
      <alignment/>
      <protection/>
    </xf>
    <xf numFmtId="37" fontId="1" fillId="0" borderId="0" xfId="19" applyNumberFormat="1" applyFont="1" applyBorder="1" applyAlignment="1" applyProtection="1">
      <alignment horizontal="right"/>
      <protection/>
    </xf>
    <xf numFmtId="37" fontId="2" fillId="0" borderId="0" xfId="19" applyNumberFormat="1" applyFont="1" applyBorder="1" applyAlignment="1">
      <alignment horizontal="right"/>
      <protection/>
    </xf>
    <xf numFmtId="170" fontId="2" fillId="0" borderId="0" xfId="19" applyNumberFormat="1" applyFont="1" applyFill="1" applyBorder="1" applyAlignment="1" applyProtection="1">
      <alignment horizontal="right"/>
      <protection/>
    </xf>
    <xf numFmtId="37" fontId="2" fillId="0" borderId="0" xfId="19" applyNumberFormat="1" applyFont="1" applyBorder="1" applyProtection="1">
      <alignment/>
      <protection/>
    </xf>
    <xf numFmtId="37" fontId="2" fillId="0" borderId="0" xfId="19" applyNumberFormat="1" applyFont="1" applyBorder="1" applyAlignment="1" applyProtection="1">
      <alignment horizontal="right"/>
      <protection/>
    </xf>
    <xf numFmtId="188" fontId="2" fillId="0" borderId="0" xfId="19" applyNumberFormat="1" applyFont="1" applyBorder="1" applyAlignment="1" applyProtection="1">
      <alignment/>
      <protection/>
    </xf>
    <xf numFmtId="188" fontId="2" fillId="0" borderId="0" xfId="19" applyNumberFormat="1" applyFont="1" applyBorder="1" applyProtection="1">
      <alignment/>
      <protection/>
    </xf>
    <xf numFmtId="189" fontId="1" fillId="0" borderId="0" xfId="19" applyNumberFormat="1" applyFont="1" applyBorder="1" applyProtection="1">
      <alignment/>
      <protection/>
    </xf>
    <xf numFmtId="167" fontId="1" fillId="0" borderId="0" xfId="19" applyNumberFormat="1" applyFont="1" applyBorder="1" applyProtection="1">
      <alignment/>
      <protection/>
    </xf>
    <xf numFmtId="167" fontId="2" fillId="0" borderId="0" xfId="19" applyNumberFormat="1" applyFont="1" applyBorder="1" applyProtection="1">
      <alignment/>
      <protection/>
    </xf>
    <xf numFmtId="37" fontId="2" fillId="0" borderId="0" xfId="19" applyNumberFormat="1" applyFont="1" applyBorder="1" applyAlignment="1">
      <alignment horizontal="left"/>
      <protection/>
    </xf>
    <xf numFmtId="167" fontId="2" fillId="0" borderId="1" xfId="19" applyNumberFormat="1" applyFont="1" applyBorder="1" applyAlignment="1" applyProtection="1" quotePrefix="1">
      <alignment horizontal="right"/>
      <protection/>
    </xf>
    <xf numFmtId="167" fontId="2" fillId="0" borderId="0" xfId="19" applyNumberFormat="1" applyFont="1" applyBorder="1" applyAlignment="1" applyProtection="1">
      <alignment horizontal="right"/>
      <protection/>
    </xf>
    <xf numFmtId="167" fontId="2" fillId="0" borderId="0" xfId="19" applyNumberFormat="1" applyFont="1" applyBorder="1" applyAlignment="1" applyProtection="1">
      <alignment/>
      <protection/>
    </xf>
    <xf numFmtId="167" fontId="1" fillId="0" borderId="0" xfId="19" applyNumberFormat="1" applyFont="1" applyBorder="1" applyAlignment="1" applyProtection="1">
      <alignment horizontal="right"/>
      <protection/>
    </xf>
    <xf numFmtId="167" fontId="2" fillId="0" borderId="0" xfId="19" applyNumberFormat="1" applyFont="1" applyFill="1" applyBorder="1" applyAlignment="1" applyProtection="1">
      <alignment horizontal="right"/>
      <protection/>
    </xf>
    <xf numFmtId="167" fontId="2" fillId="0" borderId="0" xfId="19" applyNumberFormat="1" applyFont="1" applyProtection="1" quotePrefix="1">
      <alignment/>
      <protection/>
    </xf>
    <xf numFmtId="167" fontId="1" fillId="0" borderId="1" xfId="19" applyNumberFormat="1" applyFont="1" applyBorder="1" applyProtection="1">
      <alignment/>
      <protection/>
    </xf>
    <xf numFmtId="167" fontId="2" fillId="0" borderId="1" xfId="19" applyNumberFormat="1" applyFont="1" applyBorder="1" applyProtection="1" quotePrefix="1">
      <alignment/>
      <protection/>
    </xf>
    <xf numFmtId="170" fontId="2" fillId="0" borderId="0" xfId="19" applyNumberFormat="1" applyFont="1" applyBorder="1" applyProtection="1">
      <alignment/>
      <protection/>
    </xf>
    <xf numFmtId="170" fontId="2" fillId="0" borderId="0" xfId="19" applyNumberFormat="1" applyFont="1" applyBorder="1" applyAlignment="1" applyProtection="1">
      <alignment horizontal="left"/>
      <protection/>
    </xf>
    <xf numFmtId="188" fontId="2" fillId="0" borderId="0" xfId="19" applyNumberFormat="1" applyFont="1" applyBorder="1" applyAlignment="1" applyProtection="1">
      <alignment horizontal="right"/>
      <protection/>
    </xf>
    <xf numFmtId="170" fontId="5" fillId="0" borderId="0" xfId="19" applyNumberFormat="1" applyFont="1" applyBorder="1" applyProtection="1">
      <alignment/>
      <protection/>
    </xf>
    <xf numFmtId="188" fontId="1" fillId="0" borderId="0" xfId="19" applyNumberFormat="1" applyFont="1" applyBorder="1" applyAlignment="1" applyProtection="1" quotePrefix="1">
      <alignment horizontal="left"/>
      <protection/>
    </xf>
    <xf numFmtId="188" fontId="2" fillId="0" borderId="0" xfId="19" applyNumberFormat="1" applyFont="1" applyBorder="1" applyAlignment="1" applyProtection="1" quotePrefix="1">
      <alignment horizontal="right"/>
      <protection/>
    </xf>
    <xf numFmtId="188" fontId="2" fillId="0" borderId="0" xfId="19" applyNumberFormat="1" applyFont="1" applyFill="1" applyBorder="1" applyAlignment="1" applyProtection="1" quotePrefix="1">
      <alignment horizontal="right"/>
      <protection/>
    </xf>
    <xf numFmtId="0" fontId="2" fillId="0" borderId="0" xfId="19" applyFont="1" applyFill="1" applyBorder="1" applyAlignment="1">
      <alignment horizontal="justify" vertical="top"/>
      <protection/>
    </xf>
    <xf numFmtId="0" fontId="2" fillId="0" borderId="0" xfId="19" applyFont="1" applyBorder="1" applyAlignment="1">
      <alignment horizontal="justify" vertical="top"/>
      <protection/>
    </xf>
    <xf numFmtId="0" fontId="2" fillId="0" borderId="0" xfId="19" applyFont="1" applyAlignment="1">
      <alignment horizontal="justify" vertical="top"/>
      <protection/>
    </xf>
    <xf numFmtId="171" fontId="2" fillId="0" borderId="0" xfId="19" applyNumberFormat="1" applyFont="1" applyFill="1" applyBorder="1" applyAlignment="1">
      <alignment horizontal="right"/>
      <protection/>
    </xf>
    <xf numFmtId="171" fontId="26" fillId="0" borderId="7" xfId="19" applyNumberFormat="1" applyFont="1" applyFill="1" applyBorder="1" applyAlignment="1">
      <alignment horizontal="right"/>
      <protection/>
    </xf>
    <xf numFmtId="171" fontId="27" fillId="0" borderId="7" xfId="19" applyNumberFormat="1" applyFont="1" applyFill="1" applyBorder="1" applyAlignment="1">
      <alignment horizontal="right"/>
      <protection/>
    </xf>
    <xf numFmtId="37" fontId="2" fillId="0" borderId="1" xfId="19" applyNumberFormat="1" applyFont="1" applyBorder="1" applyAlignment="1" applyProtection="1">
      <alignment horizontal="left"/>
      <protection/>
    </xf>
    <xf numFmtId="0" fontId="2" fillId="0" borderId="1" xfId="19" applyFont="1" applyFill="1" applyBorder="1">
      <alignment/>
      <protection/>
    </xf>
    <xf numFmtId="0" fontId="1" fillId="0" borderId="1" xfId="19" applyFont="1" applyFill="1" applyBorder="1">
      <alignment/>
      <protection/>
    </xf>
    <xf numFmtId="171" fontId="1" fillId="0" borderId="1" xfId="19" applyNumberFormat="1" applyFont="1" applyFill="1" applyBorder="1" applyAlignment="1">
      <alignment horizontal="right"/>
      <protection/>
    </xf>
    <xf numFmtId="171" fontId="2" fillId="0" borderId="1" xfId="19" applyNumberFormat="1" applyFont="1" applyFill="1" applyBorder="1" applyAlignment="1">
      <alignment horizontal="right"/>
      <protection/>
    </xf>
    <xf numFmtId="171" fontId="2" fillId="0" borderId="0" xfId="19" applyNumberFormat="1" applyFont="1" applyBorder="1" applyAlignment="1">
      <alignment horizontal="right"/>
      <protection/>
    </xf>
    <xf numFmtId="171" fontId="1" fillId="0" borderId="0" xfId="19" applyNumberFormat="1" applyFont="1" applyFill="1" applyBorder="1" applyAlignment="1">
      <alignment horizontal="right"/>
      <protection/>
    </xf>
    <xf numFmtId="0" fontId="2" fillId="0" borderId="0" xfId="19" applyFont="1" applyBorder="1" applyAlignment="1">
      <alignment horizontal="left"/>
      <protection/>
    </xf>
    <xf numFmtId="0" fontId="14" fillId="0" borderId="0" xfId="0" applyFont="1" applyAlignment="1">
      <alignment vertical="top"/>
    </xf>
    <xf numFmtId="0" fontId="2" fillId="0" borderId="1" xfId="0" applyFont="1" applyBorder="1" applyAlignment="1">
      <alignment/>
    </xf>
    <xf numFmtId="0" fontId="0" fillId="0" borderId="5" xfId="0" applyFill="1" applyBorder="1" applyAlignment="1">
      <alignment/>
    </xf>
    <xf numFmtId="0" fontId="2" fillId="0" borderId="0" xfId="0" applyFont="1" applyBorder="1" applyAlignment="1">
      <alignment horizontal="left"/>
    </xf>
    <xf numFmtId="0" fontId="2" fillId="0" borderId="0" xfId="20" applyFont="1" quotePrefix="1">
      <alignment/>
      <protection/>
    </xf>
    <xf numFmtId="167" fontId="2" fillId="0" borderId="1" xfId="20" applyNumberFormat="1" applyBorder="1">
      <alignment/>
      <protection/>
    </xf>
    <xf numFmtId="165" fontId="1" fillId="0" borderId="0" xfId="20" applyNumberFormat="1" applyFont="1" applyAlignment="1" quotePrefix="1">
      <alignment horizontal="right"/>
      <protection/>
    </xf>
    <xf numFmtId="0" fontId="17" fillId="0" borderId="0" xfId="0" applyNumberFormat="1" applyFont="1" applyFill="1" applyBorder="1" applyAlignment="1">
      <alignment horizontal="right" wrapText="1"/>
    </xf>
    <xf numFmtId="174" fontId="2" fillId="0" borderId="0" xfId="20" applyNumberFormat="1" applyFont="1" applyBorder="1" applyAlignment="1">
      <alignment vertical="center"/>
      <protection/>
    </xf>
    <xf numFmtId="0" fontId="2" fillId="0" borderId="4" xfId="20" applyFill="1" applyBorder="1" applyAlignment="1">
      <alignment horizontal="left"/>
      <protection/>
    </xf>
    <xf numFmtId="49" fontId="2" fillId="0" borderId="0" xfId="0" applyNumberFormat="1" applyFont="1" applyAlignment="1">
      <alignment horizontal="justify" wrapText="1"/>
    </xf>
    <xf numFmtId="0" fontId="2" fillId="0" borderId="0" xfId="0" applyFont="1" applyAlignment="1">
      <alignment horizontal="justify"/>
    </xf>
    <xf numFmtId="171" fontId="1" fillId="0" borderId="0" xfId="0" applyNumberFormat="1" applyFont="1" applyAlignment="1">
      <alignment horizontal="right" wrapText="1"/>
    </xf>
    <xf numFmtId="49" fontId="2" fillId="0" borderId="0" xfId="0" applyNumberFormat="1" applyFont="1" applyAlignment="1">
      <alignment vertical="top"/>
    </xf>
    <xf numFmtId="171" fontId="2" fillId="0" borderId="0" xfId="0" applyNumberFormat="1" applyFont="1" applyAlignment="1">
      <alignment vertical="top"/>
    </xf>
    <xf numFmtId="171" fontId="1" fillId="0" borderId="0" xfId="0" applyNumberFormat="1" applyFont="1" applyAlignment="1">
      <alignment/>
    </xf>
    <xf numFmtId="49" fontId="2" fillId="0" borderId="3" xfId="0" applyNumberFormat="1" applyFont="1" applyBorder="1" applyAlignment="1">
      <alignment/>
    </xf>
    <xf numFmtId="171" fontId="2" fillId="0" borderId="3" xfId="0" applyNumberFormat="1" applyFont="1" applyBorder="1" applyAlignment="1">
      <alignment vertical="top"/>
    </xf>
    <xf numFmtId="0" fontId="2" fillId="0" borderId="3" xfId="20" applyFont="1" applyBorder="1">
      <alignment/>
      <protection/>
    </xf>
    <xf numFmtId="0" fontId="2" fillId="0" borderId="0" xfId="20" applyFont="1" applyAlignment="1">
      <alignment vertical="top"/>
      <protection/>
    </xf>
    <xf numFmtId="0" fontId="2" fillId="0" borderId="0" xfId="21" applyFont="1" applyAlignment="1">
      <alignment horizontal="justify" vertical="top" wrapText="1"/>
      <protection/>
    </xf>
    <xf numFmtId="0" fontId="12" fillId="0" borderId="0" xfId="0" applyFont="1" applyAlignment="1">
      <alignment horizontal="justify" vertical="top"/>
    </xf>
    <xf numFmtId="0" fontId="13" fillId="0" borderId="0" xfId="0" applyFont="1" applyFill="1" applyAlignment="1">
      <alignment vertical="top"/>
    </xf>
    <xf numFmtId="49" fontId="6" fillId="0" borderId="0" xfId="0" applyNumberFormat="1" applyFont="1" applyBorder="1" applyAlignment="1">
      <alignment horizontal="right" wrapText="1"/>
    </xf>
    <xf numFmtId="0" fontId="12" fillId="0" borderId="0" xfId="0" applyFont="1" applyBorder="1" applyAlignment="1">
      <alignment horizontal="left"/>
    </xf>
    <xf numFmtId="0" fontId="12" fillId="0" borderId="1" xfId="0" applyFont="1" applyBorder="1" applyAlignment="1">
      <alignment horizontal="right" vertical="top"/>
    </xf>
    <xf numFmtId="49" fontId="6" fillId="0" borderId="1" xfId="0" applyNumberFormat="1" applyFont="1" applyBorder="1" applyAlignment="1">
      <alignment horizontal="right"/>
    </xf>
    <xf numFmtId="175" fontId="12" fillId="0" borderId="0" xfId="0" applyNumberFormat="1" applyFont="1" applyAlignment="1">
      <alignment vertical="top"/>
    </xf>
    <xf numFmtId="0" fontId="12" fillId="0" borderId="0" xfId="0" applyFont="1" applyAlignment="1">
      <alignment horizontal="right" vertical="top"/>
    </xf>
    <xf numFmtId="190" fontId="12" fillId="0" borderId="0" xfId="0" applyNumberFormat="1" applyFont="1" applyAlignment="1">
      <alignment horizontal="right" vertical="top"/>
    </xf>
    <xf numFmtId="0" fontId="18" fillId="0" borderId="0" xfId="0" applyFont="1" applyAlignment="1">
      <alignment vertical="top"/>
    </xf>
    <xf numFmtId="0" fontId="2"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72" fontId="2" fillId="0" borderId="0" xfId="22" applyNumberFormat="1" applyFont="1" applyFill="1" applyAlignment="1">
      <alignment horizontal="right" vertical="top"/>
    </xf>
    <xf numFmtId="0" fontId="6" fillId="0" borderId="0" xfId="21" applyFont="1" applyAlignment="1" quotePrefix="1">
      <alignment/>
      <protection/>
    </xf>
    <xf numFmtId="49" fontId="2" fillId="0" borderId="0" xfId="0" applyNumberFormat="1" applyFont="1" applyAlignment="1">
      <alignment/>
    </xf>
    <xf numFmtId="49" fontId="1" fillId="0" borderId="0" xfId="0" applyNumberFormat="1" applyFont="1" applyAlignment="1">
      <alignment horizontal="right"/>
    </xf>
    <xf numFmtId="0" fontId="0" fillId="0" borderId="0" xfId="0" applyFont="1" applyAlignment="1">
      <alignment/>
    </xf>
    <xf numFmtId="171" fontId="0" fillId="0" borderId="0" xfId="0" applyNumberFormat="1" applyFont="1" applyAlignment="1">
      <alignment horizontal="right"/>
    </xf>
    <xf numFmtId="0" fontId="0" fillId="0" borderId="0" xfId="0" applyFont="1" applyFill="1" applyAlignment="1">
      <alignment/>
    </xf>
    <xf numFmtId="0" fontId="0" fillId="0" borderId="0" xfId="0" applyFont="1" applyFill="1" applyAlignment="1">
      <alignment vertical="top"/>
    </xf>
    <xf numFmtId="49" fontId="18" fillId="0" borderId="0" xfId="0" applyNumberFormat="1" applyFont="1" applyAlignment="1">
      <alignment horizontal="right" vertical="top"/>
    </xf>
    <xf numFmtId="49" fontId="18" fillId="0" borderId="1" xfId="0" applyNumberFormat="1" applyFont="1" applyBorder="1" applyAlignment="1">
      <alignment horizontal="right" vertical="top"/>
    </xf>
    <xf numFmtId="0" fontId="0" fillId="0" borderId="1" xfId="0" applyFont="1" applyFill="1" applyBorder="1" applyAlignment="1">
      <alignment vertical="top"/>
    </xf>
    <xf numFmtId="0" fontId="0" fillId="0" borderId="0" xfId="0" applyFont="1" applyAlignment="1">
      <alignment vertical="top"/>
    </xf>
    <xf numFmtId="0" fontId="18" fillId="0" borderId="0" xfId="0" applyFont="1" applyAlignment="1">
      <alignment horizontal="right" vertical="top"/>
    </xf>
    <xf numFmtId="0" fontId="0" fillId="0" borderId="0" xfId="0" applyFont="1" applyAlignment="1">
      <alignment horizontal="left" vertical="top" indent="1"/>
    </xf>
    <xf numFmtId="173" fontId="0" fillId="0" borderId="0" xfId="0" applyNumberFormat="1" applyFont="1" applyFill="1" applyAlignment="1">
      <alignment horizontal="right" vertical="top"/>
    </xf>
    <xf numFmtId="173" fontId="18" fillId="0" borderId="0" xfId="0" applyNumberFormat="1" applyFont="1" applyFill="1" applyAlignment="1">
      <alignment horizontal="right" vertical="top"/>
    </xf>
    <xf numFmtId="0" fontId="18" fillId="0" borderId="0" xfId="0" applyFont="1" applyFill="1" applyAlignment="1">
      <alignment horizontal="right" vertical="top"/>
    </xf>
    <xf numFmtId="0" fontId="0" fillId="0" borderId="1" xfId="0" applyFont="1" applyBorder="1" applyAlignment="1">
      <alignment vertical="top"/>
    </xf>
    <xf numFmtId="10" fontId="18" fillId="0" borderId="0" xfId="0" applyNumberFormat="1" applyFont="1" applyFill="1" applyAlignment="1">
      <alignment vertical="top"/>
    </xf>
    <xf numFmtId="49" fontId="18" fillId="0" borderId="0" xfId="0" applyNumberFormat="1" applyFont="1" applyFill="1" applyAlignment="1">
      <alignment horizontal="right"/>
    </xf>
    <xf numFmtId="49" fontId="0" fillId="0" borderId="0" xfId="0" applyNumberFormat="1" applyFont="1" applyAlignment="1">
      <alignment horizontal="right"/>
    </xf>
    <xf numFmtId="49" fontId="0" fillId="0" borderId="0" xfId="0" applyNumberFormat="1" applyFont="1" applyAlignment="1">
      <alignment horizontal="right" vertical="top"/>
    </xf>
    <xf numFmtId="49" fontId="0" fillId="0" borderId="1" xfId="0" applyNumberFormat="1" applyFont="1" applyBorder="1" applyAlignment="1">
      <alignment vertical="top"/>
    </xf>
    <xf numFmtId="49" fontId="0" fillId="0" borderId="1" xfId="0" applyNumberFormat="1" applyFont="1" applyBorder="1" applyAlignment="1">
      <alignment horizontal="right" vertical="top"/>
    </xf>
    <xf numFmtId="0" fontId="0" fillId="0" borderId="0" xfId="0" applyFont="1" applyAlignment="1">
      <alignment horizontal="right" vertical="top"/>
    </xf>
    <xf numFmtId="0" fontId="0" fillId="0" borderId="0" xfId="0" applyFont="1" applyFill="1" applyAlignment="1">
      <alignment horizontal="right" vertical="top"/>
    </xf>
    <xf numFmtId="173" fontId="0" fillId="0" borderId="0" xfId="0" applyNumberFormat="1" applyFont="1" applyAlignment="1">
      <alignment horizontal="right" vertical="top"/>
    </xf>
    <xf numFmtId="0" fontId="0" fillId="0" borderId="0" xfId="0" applyFont="1" applyBorder="1" applyAlignment="1">
      <alignment horizontal="right" vertical="top"/>
    </xf>
    <xf numFmtId="173" fontId="0" fillId="0" borderId="1" xfId="0" applyNumberFormat="1" applyFont="1" applyBorder="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wrapText="1"/>
    </xf>
    <xf numFmtId="0" fontId="0" fillId="0" borderId="1" xfId="0" applyFont="1" applyBorder="1" applyAlignment="1">
      <alignment horizontal="left" vertical="top" indent="1"/>
    </xf>
    <xf numFmtId="0" fontId="18" fillId="0" borderId="1" xfId="0" applyFont="1" applyBorder="1" applyAlignment="1">
      <alignment vertical="top"/>
    </xf>
    <xf numFmtId="0" fontId="0" fillId="0" borderId="1" xfId="0" applyFont="1" applyBorder="1" applyAlignment="1">
      <alignment horizontal="justify" wrapText="1"/>
    </xf>
    <xf numFmtId="0" fontId="10" fillId="0" borderId="0" xfId="0" applyFont="1" applyBorder="1" applyAlignment="1">
      <alignment vertical="top"/>
    </xf>
    <xf numFmtId="0" fontId="12" fillId="0" borderId="0" xfId="0" applyFont="1" applyAlignment="1">
      <alignment horizontal="right" vertical="top" wrapText="1"/>
    </xf>
    <xf numFmtId="9" fontId="12" fillId="0" borderId="1" xfId="0" applyNumberFormat="1" applyFont="1" applyBorder="1" applyAlignment="1">
      <alignment horizontal="right" vertical="top" wrapText="1"/>
    </xf>
    <xf numFmtId="173" fontId="12" fillId="0" borderId="0" xfId="22" applyNumberFormat="1" applyFont="1" applyFill="1" applyAlignment="1">
      <alignment horizontal="right" vertical="top"/>
    </xf>
    <xf numFmtId="0" fontId="12" fillId="0" borderId="0" xfId="0" applyFont="1" applyAlignment="1">
      <alignment horizontal="left" vertical="top" indent="1"/>
    </xf>
    <xf numFmtId="173" fontId="12" fillId="0" borderId="1" xfId="22" applyNumberFormat="1" applyFont="1" applyFill="1" applyBorder="1" applyAlignment="1">
      <alignment horizontal="right" vertical="top"/>
    </xf>
    <xf numFmtId="0" fontId="12" fillId="0" borderId="0" xfId="21" applyFont="1" applyAlignment="1">
      <alignment/>
      <protection/>
    </xf>
    <xf numFmtId="0" fontId="12" fillId="0" borderId="0" xfId="21" applyFont="1" applyAlignment="1">
      <alignment vertical="top" wrapText="1"/>
      <protection/>
    </xf>
    <xf numFmtId="0" fontId="12" fillId="0" borderId="0" xfId="0" applyFont="1" applyBorder="1" applyAlignment="1">
      <alignment horizontal="right" wrapText="1"/>
    </xf>
    <xf numFmtId="0" fontId="12" fillId="0" borderId="0" xfId="0" applyFont="1" applyBorder="1" applyAlignment="1">
      <alignment horizontal="justify"/>
    </xf>
    <xf numFmtId="0" fontId="12" fillId="0" borderId="0" xfId="0" applyFont="1" applyBorder="1" applyAlignment="1">
      <alignment horizontal="justify" vertical="top"/>
    </xf>
    <xf numFmtId="0" fontId="10" fillId="0" borderId="0" xfId="21" applyFont="1" applyBorder="1" applyAlignment="1">
      <alignment/>
      <protection/>
    </xf>
    <xf numFmtId="0" fontId="25" fillId="0" borderId="0" xfId="0" applyFont="1" applyAlignment="1">
      <alignment vertical="top"/>
    </xf>
    <xf numFmtId="0" fontId="2" fillId="0" borderId="0" xfId="0" applyFont="1" applyBorder="1" applyAlignment="1">
      <alignment horizontal="justify"/>
    </xf>
    <xf numFmtId="0" fontId="2" fillId="0" borderId="0" xfId="21" applyFont="1" applyBorder="1" applyAlignment="1">
      <alignment/>
      <protection/>
    </xf>
    <xf numFmtId="0" fontId="2" fillId="0" borderId="0" xfId="0" applyFont="1" applyBorder="1" applyAlignment="1">
      <alignment horizontal="justify" vertical="top"/>
    </xf>
    <xf numFmtId="0" fontId="2" fillId="0" borderId="0" xfId="21" applyFont="1" applyAlignment="1">
      <alignment/>
      <protection/>
    </xf>
    <xf numFmtId="0" fontId="2" fillId="0" borderId="0" xfId="0" applyFont="1" applyAlignment="1">
      <alignment horizontal="justify" vertical="top"/>
    </xf>
    <xf numFmtId="0" fontId="2" fillId="0" borderId="0" xfId="21" applyNumberFormat="1" applyFont="1" applyAlignment="1">
      <alignment vertical="top"/>
      <protection/>
    </xf>
    <xf numFmtId="0" fontId="2" fillId="0" borderId="0" xfId="20" applyFont="1" applyFill="1" applyBorder="1" applyAlignment="1">
      <alignment horizontal="left" wrapText="1" indent="1"/>
      <protection/>
    </xf>
    <xf numFmtId="168" fontId="1" fillId="2" borderId="0" xfId="21" applyNumberFormat="1" applyFont="1" applyFill="1" applyBorder="1" applyAlignment="1">
      <alignment horizontal="right" vertical="center"/>
      <protection/>
    </xf>
    <xf numFmtId="167" fontId="1" fillId="0" borderId="0" xfId="20" applyNumberFormat="1" applyFont="1" applyAlignment="1">
      <alignment/>
      <protection/>
    </xf>
    <xf numFmtId="166" fontId="1" fillId="0" borderId="0" xfId="20" applyNumberFormat="1" applyFont="1" applyBorder="1" applyAlignment="1">
      <alignment vertical="center"/>
      <protection/>
    </xf>
    <xf numFmtId="0" fontId="2" fillId="0" borderId="0" xfId="20" applyFont="1" applyFill="1" applyBorder="1">
      <alignment/>
      <protection/>
    </xf>
    <xf numFmtId="0" fontId="2" fillId="0" borderId="2" xfId="20" applyFont="1" applyBorder="1">
      <alignment/>
      <protection/>
    </xf>
    <xf numFmtId="166" fontId="2" fillId="0" borderId="1" xfId="20" applyNumberFormat="1" applyFont="1" applyBorder="1" applyAlignment="1">
      <alignment vertical="center"/>
      <protection/>
    </xf>
    <xf numFmtId="166" fontId="2" fillId="0" borderId="0" xfId="20" applyNumberFormat="1" applyFont="1" applyBorder="1" applyAlignment="1">
      <alignment vertical="center"/>
      <protection/>
    </xf>
    <xf numFmtId="166" fontId="2" fillId="0" borderId="2" xfId="20" applyNumberFormat="1" applyFont="1" applyBorder="1" applyAlignment="1">
      <alignment vertical="center"/>
      <protection/>
    </xf>
    <xf numFmtId="0" fontId="2" fillId="0" borderId="0" xfId="20" applyFont="1" applyAlignment="1">
      <alignment vertical="center"/>
      <protection/>
    </xf>
    <xf numFmtId="0" fontId="28" fillId="0" borderId="0" xfId="0" applyAlignment="1">
      <alignment/>
    </xf>
    <xf numFmtId="0" fontId="20" fillId="3" borderId="0" xfId="0" applyNumberFormat="1" applyFont="1" applyFill="1" applyBorder="1" applyAlignment="1">
      <alignment horizontal="center" vertical="center"/>
    </xf>
    <xf numFmtId="0" fontId="31" fillId="3" borderId="8" xfId="0" applyNumberFormat="1" applyFont="1" applyFill="1" applyBorder="1" applyAlignment="1">
      <alignment horizontal="left" vertical="center"/>
    </xf>
    <xf numFmtId="0" fontId="30" fillId="3" borderId="8" xfId="0" applyNumberFormat="1" applyFont="1" applyFill="1" applyBorder="1" applyAlignment="1">
      <alignment horizontal="left" vertical="center"/>
    </xf>
    <xf numFmtId="0" fontId="30" fillId="3" borderId="9" xfId="0" applyNumberFormat="1" applyFont="1" applyFill="1" applyBorder="1" applyAlignment="1">
      <alignment horizontal="left" vertical="center"/>
    </xf>
    <xf numFmtId="0" fontId="30" fillId="3" borderId="9" xfId="0" applyNumberFormat="1" applyFont="1" applyFill="1" applyBorder="1" applyAlignment="1">
      <alignment horizontal="center" vertical="center"/>
    </xf>
    <xf numFmtId="0" fontId="31" fillId="3" borderId="9" xfId="0" applyNumberFormat="1" applyFont="1" applyFill="1" applyBorder="1" applyAlignment="1">
      <alignment horizontal="center" vertical="center"/>
    </xf>
    <xf numFmtId="0" fontId="31" fillId="3" borderId="10" xfId="0" applyNumberFormat="1" applyFont="1" applyFill="1" applyBorder="1" applyAlignment="1">
      <alignment horizontal="center" vertical="center"/>
    </xf>
    <xf numFmtId="0" fontId="30" fillId="3" borderId="10" xfId="0" applyNumberFormat="1" applyFont="1" applyFill="1" applyBorder="1" applyAlignment="1">
      <alignment horizontal="center" vertical="center"/>
    </xf>
    <xf numFmtId="0" fontId="30" fillId="3" borderId="11" xfId="0" applyNumberFormat="1" applyFont="1" applyFill="1" applyBorder="1" applyAlignment="1">
      <alignment horizontal="left" vertical="center"/>
    </xf>
    <xf numFmtId="0" fontId="34" fillId="0" borderId="0" xfId="0" applyFont="1" applyFill="1" applyAlignment="1">
      <alignment horizontal="center"/>
    </xf>
    <xf numFmtId="0" fontId="28" fillId="0" borderId="0" xfId="0" applyFill="1" applyAlignment="1">
      <alignment/>
    </xf>
    <xf numFmtId="0" fontId="4" fillId="0" borderId="0" xfId="0" applyFont="1" applyFill="1" applyAlignment="1">
      <alignment horizontal="justify" vertical="top"/>
    </xf>
    <xf numFmtId="0" fontId="2" fillId="0" borderId="0" xfId="0" applyFont="1" applyFill="1" applyAlignment="1">
      <alignment horizontal="justify" vertical="top"/>
    </xf>
    <xf numFmtId="0" fontId="1" fillId="0" borderId="0" xfId="0" applyFont="1" applyFill="1" applyAlignment="1">
      <alignment horizontal="justify" vertical="top"/>
    </xf>
    <xf numFmtId="0" fontId="2" fillId="0" borderId="0" xfId="0" applyFont="1" applyFill="1" applyAlignment="1">
      <alignment horizontal="justify"/>
    </xf>
    <xf numFmtId="0" fontId="4" fillId="0" borderId="0" xfId="0" applyFont="1" applyFill="1" applyAlignment="1">
      <alignment horizontal="justify"/>
    </xf>
    <xf numFmtId="0" fontId="35" fillId="0" borderId="0" xfId="0" applyFont="1" applyFill="1" applyAlignment="1">
      <alignment horizontal="justify"/>
    </xf>
    <xf numFmtId="0" fontId="36" fillId="0" borderId="0" xfId="0" applyFont="1" applyFill="1" applyAlignment="1">
      <alignment/>
    </xf>
    <xf numFmtId="0" fontId="2" fillId="0" borderId="0" xfId="0" applyFont="1" applyBorder="1" applyAlignment="1">
      <alignment wrapText="1"/>
    </xf>
    <xf numFmtId="0" fontId="0" fillId="0" borderId="0" xfId="0" applyBorder="1" applyAlignment="1">
      <alignment horizontal="right"/>
    </xf>
    <xf numFmtId="0" fontId="0" fillId="0" borderId="4" xfId="0" applyBorder="1" applyAlignment="1">
      <alignment horizontal="right"/>
    </xf>
    <xf numFmtId="0" fontId="18" fillId="0" borderId="1" xfId="0" applyFont="1" applyBorder="1" applyAlignment="1">
      <alignment horizontal="left"/>
    </xf>
    <xf numFmtId="49" fontId="6" fillId="0" borderId="1" xfId="0" applyNumberFormat="1" applyFont="1" applyBorder="1" applyAlignment="1">
      <alignment vertical="top"/>
    </xf>
    <xf numFmtId="0" fontId="0" fillId="0" borderId="0" xfId="0" applyFill="1" applyBorder="1" applyAlignment="1">
      <alignment/>
    </xf>
    <xf numFmtId="167" fontId="26" fillId="0" borderId="0" xfId="20" applyNumberFormat="1" applyFont="1" applyFill="1" applyBorder="1">
      <alignment/>
      <protection/>
    </xf>
    <xf numFmtId="0" fontId="27" fillId="0" borderId="0" xfId="20" applyFont="1" applyFill="1">
      <alignment/>
      <protection/>
    </xf>
    <xf numFmtId="0" fontId="27" fillId="0" borderId="0" xfId="20" applyFont="1" applyFill="1" applyBorder="1">
      <alignment/>
      <protection/>
    </xf>
    <xf numFmtId="0" fontId="27" fillId="0" borderId="3" xfId="20" applyFont="1" applyFill="1" applyBorder="1">
      <alignment/>
      <protection/>
    </xf>
    <xf numFmtId="0" fontId="38" fillId="0" borderId="0" xfId="0" applyFont="1" applyFill="1" applyAlignment="1">
      <alignment/>
    </xf>
    <xf numFmtId="0" fontId="27" fillId="0" borderId="0" xfId="20" applyFont="1" applyFill="1" applyBorder="1" applyAlignment="1">
      <alignment wrapText="1"/>
      <protection/>
    </xf>
    <xf numFmtId="167" fontId="27" fillId="0" borderId="0" xfId="20" applyNumberFormat="1" applyFont="1" applyFill="1" applyBorder="1" applyAlignment="1">
      <alignment wrapText="1"/>
      <protection/>
    </xf>
    <xf numFmtId="0" fontId="27" fillId="0" borderId="0" xfId="20" applyFont="1" applyFill="1" applyBorder="1" applyAlignment="1">
      <alignment horizontal="justify" vertical="top" wrapText="1"/>
      <protection/>
    </xf>
    <xf numFmtId="0" fontId="26" fillId="0" borderId="0" xfId="20" applyFont="1" applyFill="1" applyBorder="1">
      <alignment/>
      <protection/>
    </xf>
    <xf numFmtId="0" fontId="26" fillId="0" borderId="0" xfId="20" applyFont="1" applyFill="1" applyAlignment="1">
      <alignment horizontal="right"/>
      <protection/>
    </xf>
    <xf numFmtId="0" fontId="26" fillId="0" borderId="0" xfId="20" applyFont="1" applyFill="1" applyBorder="1" applyAlignment="1">
      <alignment horizontal="right"/>
      <protection/>
    </xf>
    <xf numFmtId="0" fontId="26" fillId="0" borderId="0" xfId="20" applyFont="1" applyFill="1" applyBorder="1" applyAlignment="1">
      <alignment horizontal="left"/>
      <protection/>
    </xf>
    <xf numFmtId="0" fontId="27" fillId="0" borderId="1" xfId="20" applyFont="1" applyFill="1" applyBorder="1">
      <alignment/>
      <protection/>
    </xf>
    <xf numFmtId="0" fontId="26" fillId="0" borderId="1" xfId="20" applyFont="1" applyFill="1" applyBorder="1" applyAlignment="1">
      <alignment horizontal="right"/>
      <protection/>
    </xf>
    <xf numFmtId="0" fontId="1" fillId="0" borderId="0" xfId="0" applyFont="1" applyFill="1" applyAlignment="1">
      <alignment horizontal="right"/>
    </xf>
    <xf numFmtId="0" fontId="18" fillId="0" borderId="1" xfId="0" applyFont="1" applyBorder="1" applyAlignment="1">
      <alignment horizontal="right"/>
    </xf>
    <xf numFmtId="171" fontId="2" fillId="0" borderId="0" xfId="0" applyNumberFormat="1" applyFont="1" applyAlignment="1">
      <alignment horizontal="right" wrapText="1"/>
    </xf>
    <xf numFmtId="0" fontId="1" fillId="0" borderId="0" xfId="20" applyFont="1" applyFill="1" applyAlignment="1">
      <alignment horizontal="left"/>
      <protection/>
    </xf>
    <xf numFmtId="49" fontId="2" fillId="0" borderId="1" xfId="0" applyNumberFormat="1" applyFont="1" applyBorder="1" applyAlignment="1">
      <alignment horizontal="right" vertical="top"/>
    </xf>
    <xf numFmtId="49" fontId="12" fillId="0" borderId="0" xfId="0" applyNumberFormat="1" applyFont="1" applyBorder="1" applyAlignment="1">
      <alignment horizontal="right" wrapText="1"/>
    </xf>
    <xf numFmtId="0" fontId="7" fillId="0" borderId="0" xfId="0" applyFont="1" applyAlignment="1">
      <alignment vertical="top"/>
    </xf>
    <xf numFmtId="0" fontId="39" fillId="0" borderId="0" xfId="0" applyFont="1" applyAlignment="1">
      <alignment/>
    </xf>
    <xf numFmtId="0" fontId="2" fillId="0" borderId="0" xfId="20" applyFont="1" applyAlignment="1">
      <alignment horizontal="right" wrapText="1"/>
      <protection/>
    </xf>
    <xf numFmtId="0" fontId="2" fillId="0" borderId="1" xfId="20" applyFont="1" applyBorder="1" applyAlignment="1">
      <alignment horizontal="right" wrapText="1"/>
      <protection/>
    </xf>
    <xf numFmtId="165" fontId="2" fillId="0" borderId="0" xfId="20" applyNumberFormat="1" applyFont="1" applyAlignment="1" quotePrefix="1">
      <alignment horizontal="right"/>
      <protection/>
    </xf>
    <xf numFmtId="165" fontId="2" fillId="0" borderId="1" xfId="20" applyNumberFormat="1" applyFont="1" applyBorder="1" applyAlignment="1">
      <alignment horizontal="right" wrapText="1"/>
      <protection/>
    </xf>
    <xf numFmtId="0" fontId="1" fillId="0" borderId="0" xfId="0" applyFont="1" applyAlignment="1">
      <alignment/>
    </xf>
    <xf numFmtId="0" fontId="37" fillId="0" borderId="4" xfId="0" applyFont="1" applyBorder="1" applyAlignment="1">
      <alignment horizontal="center"/>
    </xf>
    <xf numFmtId="165" fontId="2" fillId="0" borderId="0" xfId="20" applyNumberFormat="1" applyFont="1">
      <alignment/>
      <protection/>
    </xf>
    <xf numFmtId="0" fontId="2" fillId="0" borderId="4" xfId="0" applyFont="1" applyBorder="1" applyAlignment="1">
      <alignment/>
    </xf>
    <xf numFmtId="171" fontId="2" fillId="0" borderId="0" xfId="0" applyNumberFormat="1" applyFont="1" applyAlignment="1">
      <alignment horizontal="right"/>
    </xf>
    <xf numFmtId="171" fontId="0" fillId="0" borderId="0" xfId="0" applyNumberFormat="1" applyFont="1" applyBorder="1" applyAlignment="1">
      <alignment vertical="top"/>
    </xf>
    <xf numFmtId="197" fontId="1" fillId="0" borderId="0" xfId="0" applyNumberFormat="1" applyFont="1" applyBorder="1" applyAlignment="1">
      <alignment horizontal="right"/>
    </xf>
    <xf numFmtId="168" fontId="1" fillId="2" borderId="0" xfId="21" applyNumberFormat="1" applyFont="1" applyFill="1" applyBorder="1" applyAlignment="1">
      <alignment horizontal="right"/>
      <protection/>
    </xf>
    <xf numFmtId="0" fontId="2" fillId="0" borderId="2" xfId="0" applyFont="1" applyFill="1" applyBorder="1" applyAlignment="1">
      <alignment vertical="top"/>
    </xf>
    <xf numFmtId="173" fontId="0" fillId="0" borderId="0" xfId="0" applyNumberFormat="1" applyFont="1" applyFill="1" applyAlignment="1" quotePrefix="1">
      <alignment horizontal="right" vertical="top"/>
    </xf>
    <xf numFmtId="173" fontId="0" fillId="0" borderId="0" xfId="22" applyNumberFormat="1" applyFont="1" applyFill="1" applyAlignment="1">
      <alignment horizontal="right" vertical="top"/>
    </xf>
    <xf numFmtId="173" fontId="0" fillId="0" borderId="0" xfId="0" applyNumberFormat="1" applyFont="1" applyFill="1" applyBorder="1" applyAlignment="1" quotePrefix="1">
      <alignment horizontal="right" vertical="top"/>
    </xf>
    <xf numFmtId="2" fontId="0" fillId="0" borderId="0" xfId="0" applyNumberFormat="1" applyFont="1" applyFill="1" applyAlignment="1" quotePrefix="1">
      <alignment horizontal="right" vertical="top"/>
    </xf>
    <xf numFmtId="173" fontId="0" fillId="0" borderId="0" xfId="15" applyNumberFormat="1" applyFont="1" applyFill="1" applyAlignment="1" quotePrefix="1">
      <alignment horizontal="right" vertical="top"/>
    </xf>
    <xf numFmtId="173" fontId="0" fillId="0" borderId="0" xfId="15" applyNumberFormat="1" applyFont="1" applyFill="1" applyBorder="1" applyAlignment="1" quotePrefix="1">
      <alignment horizontal="right" vertical="top"/>
    </xf>
    <xf numFmtId="2" fontId="0" fillId="0" borderId="0" xfId="15" applyNumberFormat="1" applyFont="1" applyFill="1" applyAlignment="1" quotePrefix="1">
      <alignment horizontal="right" vertical="top"/>
    </xf>
    <xf numFmtId="173" fontId="0" fillId="0" borderId="0" xfId="0" applyNumberFormat="1" applyFont="1" applyFill="1" applyAlignment="1" quotePrefix="1">
      <alignment horizontal="right"/>
    </xf>
    <xf numFmtId="173" fontId="0" fillId="0" borderId="0" xfId="0" applyNumberFormat="1" applyFont="1" applyFill="1" applyBorder="1" applyAlignment="1" quotePrefix="1">
      <alignment horizontal="right"/>
    </xf>
    <xf numFmtId="2" fontId="0" fillId="0" borderId="0" xfId="0" applyNumberFormat="1" applyFont="1" applyFill="1" applyAlignment="1" quotePrefix="1">
      <alignment horizontal="right"/>
    </xf>
    <xf numFmtId="2" fontId="0" fillId="0" borderId="0" xfId="15" applyNumberFormat="1" applyFont="1" applyFill="1" applyBorder="1" applyAlignment="1" quotePrefix="1">
      <alignment horizontal="right" vertical="top"/>
    </xf>
    <xf numFmtId="173" fontId="0" fillId="0" borderId="1" xfId="15" applyNumberFormat="1" applyFont="1" applyFill="1" applyBorder="1" applyAlignment="1" quotePrefix="1">
      <alignment horizontal="right" vertical="top"/>
    </xf>
    <xf numFmtId="173" fontId="0" fillId="0" borderId="1" xfId="15" applyNumberFormat="1" applyFont="1" applyFill="1" applyBorder="1" applyAlignment="1">
      <alignment horizontal="right" vertical="top"/>
    </xf>
    <xf numFmtId="173" fontId="0" fillId="0" borderId="1" xfId="0" applyNumberFormat="1" applyFont="1" applyFill="1" applyBorder="1" applyAlignment="1">
      <alignment horizontal="right" vertical="top"/>
    </xf>
    <xf numFmtId="2" fontId="0" fillId="0" borderId="1" xfId="15" applyNumberFormat="1" applyFont="1" applyFill="1" applyBorder="1" applyAlignment="1" quotePrefix="1">
      <alignment horizontal="right" vertical="top"/>
    </xf>
    <xf numFmtId="168" fontId="2" fillId="2" borderId="0" xfId="21" applyNumberFormat="1" applyFont="1" applyFill="1" applyBorder="1" applyAlignment="1">
      <alignment horizontal="right" vertical="center"/>
      <protection/>
    </xf>
    <xf numFmtId="166" fontId="2" fillId="0" borderId="0" xfId="20" applyNumberFormat="1" applyFont="1" applyAlignment="1">
      <alignment/>
      <protection/>
    </xf>
    <xf numFmtId="168" fontId="2" fillId="2" borderId="0" xfId="21" applyNumberFormat="1" applyFont="1" applyFill="1" applyBorder="1" applyAlignment="1">
      <alignment horizontal="right"/>
      <protection/>
    </xf>
    <xf numFmtId="0" fontId="2" fillId="0" borderId="0" xfId="0" applyFont="1" applyAlignment="1">
      <alignment/>
    </xf>
    <xf numFmtId="168" fontId="2" fillId="0" borderId="0" xfId="21" applyNumberFormat="1" applyFont="1" applyFill="1" applyBorder="1" applyAlignment="1">
      <alignment horizontal="right"/>
      <protection/>
    </xf>
    <xf numFmtId="167" fontId="2" fillId="0" borderId="6" xfId="20" applyNumberFormat="1" applyFont="1" applyBorder="1" applyAlignment="1">
      <alignment vertical="center"/>
      <protection/>
    </xf>
    <xf numFmtId="167" fontId="2" fillId="0" borderId="1" xfId="19" applyNumberFormat="1" applyFont="1" applyBorder="1" applyAlignment="1">
      <alignment horizontal="right"/>
      <protection/>
    </xf>
    <xf numFmtId="167" fontId="2" fillId="0" borderId="1" xfId="19" applyNumberFormat="1" applyFont="1" applyBorder="1" applyAlignment="1" applyProtection="1">
      <alignment horizontal="right"/>
      <protection/>
    </xf>
    <xf numFmtId="2" fontId="2" fillId="0" borderId="0" xfId="20" applyNumberFormat="1" applyFont="1">
      <alignment/>
      <protection/>
    </xf>
    <xf numFmtId="0" fontId="0" fillId="0" borderId="0" xfId="20" applyFont="1" applyFill="1">
      <alignment/>
      <protection/>
    </xf>
    <xf numFmtId="0" fontId="0" fillId="0" borderId="0" xfId="20" applyFont="1">
      <alignment/>
      <protection/>
    </xf>
    <xf numFmtId="0" fontId="18" fillId="0" borderId="1" xfId="20" applyFont="1" applyBorder="1" applyAlignment="1">
      <alignment horizontal="right"/>
      <protection/>
    </xf>
    <xf numFmtId="0" fontId="0" fillId="0" borderId="0" xfId="20" applyFont="1" applyBorder="1">
      <alignment/>
      <protection/>
    </xf>
    <xf numFmtId="0" fontId="0" fillId="0" borderId="1" xfId="20" applyFont="1" applyBorder="1">
      <alignment/>
      <protection/>
    </xf>
    <xf numFmtId="0" fontId="39" fillId="0" borderId="0" xfId="20" applyFont="1" applyBorder="1">
      <alignment/>
      <protection/>
    </xf>
    <xf numFmtId="0" fontId="0" fillId="0" borderId="0" xfId="0" applyNumberFormat="1" applyFont="1" applyBorder="1" applyAlignment="1">
      <alignment horizontal="justify" vertical="top" wrapText="1"/>
    </xf>
    <xf numFmtId="49" fontId="0" fillId="0" borderId="0" xfId="0" applyNumberFormat="1" applyFont="1" applyAlignment="1">
      <alignment horizontal="justify" wrapText="1"/>
    </xf>
    <xf numFmtId="0" fontId="18" fillId="0" borderId="0" xfId="20" applyFont="1" applyAlignment="1">
      <alignment horizontal="right" wrapText="1"/>
      <protection/>
    </xf>
    <xf numFmtId="0" fontId="18" fillId="0" borderId="0" xfId="20" applyFont="1" applyAlignment="1">
      <alignment horizontal="right"/>
      <protection/>
    </xf>
    <xf numFmtId="0" fontId="18" fillId="0" borderId="1" xfId="20" applyFont="1" applyBorder="1">
      <alignment/>
      <protection/>
    </xf>
    <xf numFmtId="167" fontId="0" fillId="0" borderId="0" xfId="20" applyNumberFormat="1" applyFont="1">
      <alignment/>
      <protection/>
    </xf>
    <xf numFmtId="174" fontId="0" fillId="0" borderId="0" xfId="20" applyNumberFormat="1" applyFont="1">
      <alignment/>
      <protection/>
    </xf>
    <xf numFmtId="0" fontId="0" fillId="0" borderId="2" xfId="20" applyFont="1" applyFill="1" applyBorder="1">
      <alignment/>
      <protection/>
    </xf>
    <xf numFmtId="174" fontId="0" fillId="0" borderId="0" xfId="20" applyNumberFormat="1" applyFont="1" applyBorder="1">
      <alignment/>
      <protection/>
    </xf>
    <xf numFmtId="0" fontId="0" fillId="0" borderId="1" xfId="20" applyFont="1" applyFill="1" applyBorder="1">
      <alignment/>
      <protection/>
    </xf>
    <xf numFmtId="174" fontId="0" fillId="0" borderId="1" xfId="20" applyNumberFormat="1" applyFont="1" applyBorder="1">
      <alignment/>
      <protection/>
    </xf>
    <xf numFmtId="0" fontId="41" fillId="0" borderId="0" xfId="0" applyFont="1" applyFill="1" applyBorder="1" applyAlignment="1">
      <alignment vertical="top"/>
    </xf>
    <xf numFmtId="171" fontId="42" fillId="0" borderId="0" xfId="0" applyNumberFormat="1" applyFont="1" applyFill="1" applyBorder="1" applyAlignment="1">
      <alignment vertical="top"/>
    </xf>
    <xf numFmtId="171" fontId="0" fillId="0" borderId="0" xfId="0" applyNumberFormat="1" applyFont="1" applyFill="1" applyBorder="1" applyAlignment="1">
      <alignment vertical="top"/>
    </xf>
    <xf numFmtId="49" fontId="18" fillId="0" borderId="0" xfId="0" applyNumberFormat="1" applyFont="1" applyAlignment="1">
      <alignment/>
    </xf>
    <xf numFmtId="0" fontId="18" fillId="0" borderId="0" xfId="0" applyFont="1" applyAlignment="1">
      <alignment horizontal="right" wrapText="1"/>
    </xf>
    <xf numFmtId="49" fontId="18" fillId="0" borderId="0" xfId="0" applyNumberFormat="1" applyFont="1" applyAlignment="1">
      <alignment horizontal="right" wrapText="1"/>
    </xf>
    <xf numFmtId="171" fontId="18" fillId="0" borderId="0" xfId="0" applyNumberFormat="1" applyFont="1" applyBorder="1" applyAlignment="1">
      <alignment horizontal="right" wrapText="1"/>
    </xf>
    <xf numFmtId="49" fontId="18" fillId="0" borderId="1" xfId="0" applyNumberFormat="1" applyFont="1" applyBorder="1" applyAlignment="1">
      <alignment vertical="top"/>
    </xf>
    <xf numFmtId="49" fontId="0" fillId="0" borderId="0" xfId="0" applyNumberFormat="1" applyFont="1" applyBorder="1" applyAlignment="1">
      <alignment vertical="top"/>
    </xf>
    <xf numFmtId="49" fontId="40" fillId="0" borderId="0" xfId="0" applyNumberFormat="1" applyFont="1" applyAlignment="1">
      <alignment vertical="top"/>
    </xf>
    <xf numFmtId="171" fontId="18" fillId="0" borderId="0" xfId="0" applyNumberFormat="1" applyFont="1" applyBorder="1" applyAlignment="1">
      <alignment vertical="top"/>
    </xf>
    <xf numFmtId="175" fontId="18" fillId="0" borderId="0" xfId="0" applyNumberFormat="1" applyFont="1" applyBorder="1" applyAlignment="1">
      <alignment vertical="top"/>
    </xf>
    <xf numFmtId="175" fontId="0" fillId="0" borderId="0" xfId="0" applyNumberFormat="1" applyFont="1" applyBorder="1" applyAlignment="1">
      <alignment vertical="top"/>
    </xf>
    <xf numFmtId="0" fontId="18" fillId="0" borderId="0" xfId="0" applyFont="1" applyBorder="1" applyAlignment="1">
      <alignment horizontal="center" wrapText="1"/>
    </xf>
    <xf numFmtId="171" fontId="18" fillId="0" borderId="0" xfId="0" applyNumberFormat="1" applyFont="1" applyBorder="1" applyAlignment="1" quotePrefix="1">
      <alignment horizontal="right" wrapText="1"/>
    </xf>
    <xf numFmtId="171" fontId="18" fillId="0" borderId="1" xfId="0" applyNumberFormat="1" applyFont="1" applyBorder="1" applyAlignment="1">
      <alignment vertical="top"/>
    </xf>
    <xf numFmtId="0" fontId="18" fillId="0" borderId="1" xfId="0" applyFont="1" applyBorder="1" applyAlignment="1">
      <alignment horizontal="center" wrapText="1"/>
    </xf>
    <xf numFmtId="171" fontId="18" fillId="0" borderId="1" xfId="0" applyNumberFormat="1" applyFont="1" applyBorder="1" applyAlignment="1">
      <alignment horizontal="right" wrapText="1"/>
    </xf>
    <xf numFmtId="171" fontId="0" fillId="0" borderId="0" xfId="0" applyNumberFormat="1" applyFont="1" applyFill="1" applyBorder="1" applyAlignment="1">
      <alignment horizontal="center" vertical="top"/>
    </xf>
    <xf numFmtId="171" fontId="0" fillId="0" borderId="0" xfId="0" applyNumberFormat="1" applyFont="1" applyFill="1" applyBorder="1" applyAlignment="1">
      <alignment horizontal="center"/>
    </xf>
    <xf numFmtId="171" fontId="18" fillId="0" borderId="0" xfId="0" applyNumberFormat="1" applyFont="1" applyFill="1" applyBorder="1" applyAlignment="1" quotePrefix="1">
      <alignment horizontal="right"/>
    </xf>
    <xf numFmtId="171" fontId="0" fillId="0" borderId="0" xfId="0" applyNumberFormat="1" applyFont="1" applyFill="1" applyBorder="1" applyAlignment="1" quotePrefix="1">
      <alignment horizontal="right"/>
    </xf>
    <xf numFmtId="174" fontId="18" fillId="0" borderId="1" xfId="20" applyNumberFormat="1" applyFont="1" applyBorder="1" applyAlignment="1" quotePrefix="1">
      <alignment horizontal="right" wrapText="1"/>
      <protection/>
    </xf>
    <xf numFmtId="174" fontId="18" fillId="0" borderId="1" xfId="20" applyNumberFormat="1" applyFont="1" applyBorder="1" applyAlignment="1">
      <alignment horizontal="right" wrapText="1"/>
      <protection/>
    </xf>
    <xf numFmtId="174" fontId="0" fillId="0" borderId="1" xfId="20" applyNumberFormat="1" applyFont="1" applyBorder="1" applyAlignment="1">
      <alignment horizontal="right" wrapText="1"/>
      <protection/>
    </xf>
    <xf numFmtId="174" fontId="18" fillId="0" borderId="0" xfId="20" applyNumberFormat="1" applyFont="1">
      <alignment/>
      <protection/>
    </xf>
    <xf numFmtId="0" fontId="0" fillId="0" borderId="4" xfId="20" applyFont="1" applyBorder="1">
      <alignment/>
      <protection/>
    </xf>
    <xf numFmtId="174" fontId="0" fillId="0" borderId="4" xfId="20" applyNumberFormat="1" applyFont="1" applyBorder="1">
      <alignment/>
      <protection/>
    </xf>
    <xf numFmtId="174" fontId="18" fillId="0" borderId="4" xfId="20" applyNumberFormat="1" applyFont="1" applyBorder="1">
      <alignment/>
      <protection/>
    </xf>
    <xf numFmtId="49" fontId="0" fillId="0" borderId="0" xfId="0" applyNumberFormat="1" applyFont="1" applyFill="1" applyBorder="1" applyAlignment="1">
      <alignment vertical="top"/>
    </xf>
    <xf numFmtId="171" fontId="18" fillId="0" borderId="0" xfId="0" applyNumberFormat="1" applyFont="1" applyFill="1" applyBorder="1" applyAlignment="1">
      <alignment vertical="top"/>
    </xf>
    <xf numFmtId="175" fontId="18" fillId="0" borderId="0" xfId="0" applyNumberFormat="1" applyFont="1" applyFill="1" applyBorder="1" applyAlignment="1">
      <alignment vertical="top"/>
    </xf>
    <xf numFmtId="175" fontId="0" fillId="0" borderId="0" xfId="0" applyNumberFormat="1" applyFont="1" applyFill="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wrapText="1"/>
    </xf>
    <xf numFmtId="0" fontId="18" fillId="0" borderId="0" xfId="20" applyFont="1">
      <alignment/>
      <protection/>
    </xf>
    <xf numFmtId="180" fontId="2" fillId="0" borderId="0" xfId="20" applyNumberFormat="1" applyFont="1" applyBorder="1" applyAlignment="1">
      <alignment horizontal="right"/>
      <protection/>
    </xf>
    <xf numFmtId="181" fontId="2" fillId="0" borderId="0" xfId="20" applyNumberFormat="1" applyFont="1" applyBorder="1">
      <alignment/>
      <protection/>
    </xf>
    <xf numFmtId="0" fontId="2" fillId="0" borderId="0" xfId="0" applyFont="1" applyAlignment="1">
      <alignment/>
    </xf>
    <xf numFmtId="168" fontId="2" fillId="0" borderId="2" xfId="20" applyNumberFormat="1" applyFont="1" applyBorder="1" applyAlignment="1">
      <alignment horizontal="right"/>
      <protection/>
    </xf>
    <xf numFmtId="168" fontId="2" fillId="0" borderId="4" xfId="20" applyNumberFormat="1" applyFont="1" applyBorder="1" applyAlignment="1">
      <alignment horizontal="right"/>
      <protection/>
    </xf>
    <xf numFmtId="0" fontId="2" fillId="0" borderId="0" xfId="20" applyBorder="1" applyAlignment="1">
      <alignment wrapText="1"/>
      <protection/>
    </xf>
    <xf numFmtId="3" fontId="2" fillId="0" borderId="0" xfId="20" applyNumberFormat="1" applyBorder="1">
      <alignment/>
      <protection/>
    </xf>
    <xf numFmtId="196" fontId="2" fillId="0" borderId="0" xfId="20" applyNumberFormat="1" applyBorder="1">
      <alignment/>
      <protection/>
    </xf>
    <xf numFmtId="168" fontId="2" fillId="0" borderId="0" xfId="20" applyNumberFormat="1" applyFont="1" applyBorder="1" applyAlignment="1">
      <alignment horizontal="right"/>
      <protection/>
    </xf>
    <xf numFmtId="0" fontId="1" fillId="0" borderId="0" xfId="19" applyFont="1" applyAlignment="1">
      <alignment horizontal="right" wrapText="1"/>
      <protection/>
    </xf>
    <xf numFmtId="0" fontId="2" fillId="0" borderId="0" xfId="19" applyFont="1" applyAlignment="1">
      <alignment horizontal="right" wrapText="1"/>
      <protection/>
    </xf>
    <xf numFmtId="170" fontId="4" fillId="0" borderId="0" xfId="19" applyNumberFormat="1" applyFont="1" applyBorder="1" applyProtection="1">
      <alignment/>
      <protection/>
    </xf>
    <xf numFmtId="0" fontId="2" fillId="0" borderId="0" xfId="19" applyFont="1" applyBorder="1" applyAlignment="1">
      <alignment vertical="top"/>
      <protection/>
    </xf>
    <xf numFmtId="171" fontId="26" fillId="0" borderId="0" xfId="19" applyNumberFormat="1" applyFont="1" applyFill="1" applyBorder="1" applyAlignment="1">
      <alignment horizontal="right"/>
      <protection/>
    </xf>
    <xf numFmtId="171" fontId="27" fillId="0" borderId="0" xfId="19" applyNumberFormat="1" applyFont="1" applyFill="1" applyBorder="1" applyAlignment="1">
      <alignment horizontal="right"/>
      <protection/>
    </xf>
    <xf numFmtId="171" fontId="26" fillId="0" borderId="1" xfId="19" applyNumberFormat="1" applyFont="1" applyFill="1" applyBorder="1" applyAlignment="1">
      <alignment horizontal="right"/>
      <protection/>
    </xf>
    <xf numFmtId="171" fontId="27" fillId="0" borderId="1" xfId="19" applyNumberFormat="1" applyFont="1" applyFill="1" applyBorder="1" applyAlignment="1">
      <alignment horizontal="right"/>
      <protection/>
    </xf>
    <xf numFmtId="167" fontId="1" fillId="0" borderId="4" xfId="19" applyNumberFormat="1" applyFont="1" applyFill="1" applyBorder="1" applyAlignment="1">
      <alignment horizontal="right"/>
      <protection/>
    </xf>
    <xf numFmtId="167" fontId="2" fillId="0" borderId="4" xfId="19" applyNumberFormat="1" applyFont="1" applyFill="1" applyBorder="1" applyAlignment="1">
      <alignment horizontal="right"/>
      <protection/>
    </xf>
    <xf numFmtId="167" fontId="1" fillId="0" borderId="3" xfId="19" applyNumberFormat="1" applyFont="1" applyFill="1" applyBorder="1" applyProtection="1">
      <alignment/>
      <protection/>
    </xf>
    <xf numFmtId="167" fontId="2" fillId="0" borderId="3" xfId="19" applyNumberFormat="1" applyFont="1" applyFill="1" applyBorder="1" applyProtection="1">
      <alignment/>
      <protection/>
    </xf>
    <xf numFmtId="167" fontId="1" fillId="0" borderId="5" xfId="19" applyNumberFormat="1" applyFont="1" applyFill="1" applyBorder="1" applyAlignment="1">
      <alignment horizontal="right"/>
      <protection/>
    </xf>
    <xf numFmtId="167" fontId="2" fillId="0" borderId="5" xfId="19" applyNumberFormat="1" applyFont="1" applyFill="1" applyBorder="1" applyAlignment="1" applyProtection="1">
      <alignment horizontal="right"/>
      <protection/>
    </xf>
    <xf numFmtId="167" fontId="2" fillId="0" borderId="5" xfId="19" applyNumberFormat="1" applyFont="1" applyFill="1" applyBorder="1" applyAlignment="1">
      <alignment horizontal="right"/>
      <protection/>
    </xf>
    <xf numFmtId="167" fontId="1" fillId="0" borderId="4" xfId="19" applyNumberFormat="1" applyFont="1" applyBorder="1" applyAlignment="1" applyProtection="1">
      <alignment/>
      <protection/>
    </xf>
    <xf numFmtId="167" fontId="2" fillId="0" borderId="4" xfId="19" applyNumberFormat="1" applyFont="1" applyBorder="1" applyAlignment="1" applyProtection="1">
      <alignment horizontal="right"/>
      <protection/>
    </xf>
    <xf numFmtId="167" fontId="2" fillId="0" borderId="0" xfId="19" applyNumberFormat="1" applyFont="1" applyBorder="1" applyProtection="1" quotePrefix="1">
      <alignment/>
      <protection/>
    </xf>
    <xf numFmtId="167" fontId="1" fillId="0" borderId="4" xfId="19" applyNumberFormat="1" applyFont="1" applyBorder="1" applyProtection="1">
      <alignment/>
      <protection/>
    </xf>
    <xf numFmtId="167" fontId="1" fillId="0" borderId="5" xfId="19" applyNumberFormat="1" applyFont="1" applyBorder="1" applyAlignment="1">
      <alignment/>
      <protection/>
    </xf>
    <xf numFmtId="167" fontId="2" fillId="0" borderId="5" xfId="19" applyNumberFormat="1" applyFont="1" applyBorder="1" applyAlignment="1">
      <alignment/>
      <protection/>
    </xf>
    <xf numFmtId="167" fontId="1" fillId="0" borderId="1" xfId="19" applyNumberFormat="1" applyFont="1" applyBorder="1" applyAlignment="1" applyProtection="1">
      <alignment horizontal="right"/>
      <protection/>
    </xf>
    <xf numFmtId="167" fontId="2" fillId="0" borderId="1" xfId="19" applyNumberFormat="1" applyFont="1" applyBorder="1" applyAlignment="1" applyProtection="1">
      <alignment/>
      <protection/>
    </xf>
    <xf numFmtId="0" fontId="1" fillId="0" borderId="4" xfId="20" applyFont="1" applyBorder="1" applyAlignment="1">
      <alignment vertical="center"/>
      <protection/>
    </xf>
    <xf numFmtId="169" fontId="1" fillId="0" borderId="4" xfId="20" applyNumberFormat="1" applyFont="1" applyBorder="1" applyAlignment="1">
      <alignment vertical="center"/>
      <protection/>
    </xf>
    <xf numFmtId="166" fontId="1" fillId="0" borderId="1" xfId="20" applyNumberFormat="1" applyFont="1" applyBorder="1" applyAlignment="1">
      <alignment vertical="center"/>
      <protection/>
    </xf>
    <xf numFmtId="169" fontId="1" fillId="0" borderId="1" xfId="20" applyNumberFormat="1" applyFont="1" applyFill="1" applyBorder="1" applyAlignment="1">
      <alignment vertical="center"/>
      <protection/>
    </xf>
    <xf numFmtId="168" fontId="2" fillId="0" borderId="1" xfId="20" applyNumberFormat="1" applyFont="1" applyFill="1" applyBorder="1" applyAlignment="1">
      <alignment vertical="center"/>
      <protection/>
    </xf>
    <xf numFmtId="169" fontId="2" fillId="0" borderId="4" xfId="20" applyNumberFormat="1" applyFont="1" applyBorder="1" applyAlignment="1">
      <alignment vertical="center"/>
      <protection/>
    </xf>
    <xf numFmtId="49" fontId="1" fillId="0" borderId="1" xfId="0" applyNumberFormat="1" applyFont="1" applyBorder="1" applyAlignment="1">
      <alignment vertical="top"/>
    </xf>
    <xf numFmtId="0" fontId="6" fillId="0" borderId="0" xfId="0" applyFont="1" applyAlignment="1">
      <alignment vertical="top" wrapText="1"/>
    </xf>
    <xf numFmtId="0" fontId="12" fillId="0" borderId="1" xfId="0" applyFont="1" applyBorder="1" applyAlignment="1">
      <alignment vertical="top" wrapText="1"/>
    </xf>
    <xf numFmtId="0" fontId="6" fillId="0" borderId="1" xfId="0" applyFont="1" applyBorder="1" applyAlignment="1">
      <alignment horizontal="right" vertical="top" wrapText="1"/>
    </xf>
    <xf numFmtId="0" fontId="12" fillId="0" borderId="1" xfId="0" applyFont="1" applyBorder="1" applyAlignment="1">
      <alignment horizontal="right" vertical="top" wrapText="1"/>
    </xf>
    <xf numFmtId="0" fontId="14" fillId="0" borderId="0" xfId="0" applyNumberFormat="1" applyFont="1" applyFill="1" applyBorder="1" applyAlignment="1">
      <alignment horizontal="right" wrapText="1"/>
    </xf>
    <xf numFmtId="0" fontId="4" fillId="0" borderId="1" xfId="20" applyFont="1" applyBorder="1" applyAlignment="1">
      <alignment horizontal="right"/>
      <protection/>
    </xf>
    <xf numFmtId="174" fontId="1" fillId="0" borderId="1" xfId="20" applyNumberFormat="1" applyFont="1" applyBorder="1" applyAlignment="1">
      <alignment vertical="center"/>
      <protection/>
    </xf>
    <xf numFmtId="174" fontId="2" fillId="0" borderId="1" xfId="20" applyNumberFormat="1" applyFont="1" applyBorder="1" applyAlignment="1">
      <alignment vertical="center"/>
      <protection/>
    </xf>
    <xf numFmtId="0" fontId="2" fillId="0" borderId="3" xfId="20" applyBorder="1" applyAlignment="1">
      <alignment horizontal="right"/>
      <protection/>
    </xf>
    <xf numFmtId="0" fontId="4" fillId="0" borderId="3" xfId="20" applyFont="1" applyBorder="1" applyAlignment="1">
      <alignment horizontal="right"/>
      <protection/>
    </xf>
    <xf numFmtId="174" fontId="1" fillId="0" borderId="3" xfId="20" applyNumberFormat="1" applyFont="1" applyBorder="1" applyAlignment="1">
      <alignment vertical="center"/>
      <protection/>
    </xf>
    <xf numFmtId="174" fontId="2" fillId="0" borderId="3" xfId="20" applyNumberFormat="1" applyFont="1" applyBorder="1" applyAlignment="1">
      <alignment vertical="center"/>
      <protection/>
    </xf>
    <xf numFmtId="167" fontId="1" fillId="0" borderId="0" xfId="20" applyNumberFormat="1" applyFont="1" applyAlignment="1" quotePrefix="1">
      <alignment horizontal="right" vertical="center"/>
      <protection/>
    </xf>
    <xf numFmtId="167" fontId="1" fillId="0" borderId="4" xfId="20" applyNumberFormat="1" applyFont="1" applyBorder="1" applyAlignment="1">
      <alignment/>
      <protection/>
    </xf>
    <xf numFmtId="167" fontId="2" fillId="0" borderId="4" xfId="20" applyNumberFormat="1" applyFont="1" applyFill="1" applyBorder="1" applyAlignment="1">
      <alignment/>
      <protection/>
    </xf>
    <xf numFmtId="174" fontId="1" fillId="0" borderId="0" xfId="20" applyNumberFormat="1" applyFont="1" applyBorder="1" applyAlignment="1">
      <alignment vertical="center"/>
      <protection/>
    </xf>
    <xf numFmtId="174" fontId="1" fillId="0" borderId="4" xfId="20" applyNumberFormat="1" applyFont="1" applyBorder="1" applyAlignment="1">
      <alignment/>
      <protection/>
    </xf>
    <xf numFmtId="0" fontId="1" fillId="0" borderId="0" xfId="20" applyFont="1" applyFill="1" applyAlignment="1">
      <alignment horizontal="left" vertical="top"/>
      <protection/>
    </xf>
    <xf numFmtId="0" fontId="0" fillId="0" borderId="0" xfId="0" applyBorder="1" applyAlignment="1">
      <alignment vertical="center" wrapText="1"/>
    </xf>
    <xf numFmtId="0" fontId="1" fillId="0" borderId="0" xfId="0" applyFont="1" applyAlignment="1">
      <alignment horizontal="right"/>
    </xf>
    <xf numFmtId="177" fontId="1" fillId="0" borderId="0" xfId="15" applyNumberFormat="1" applyFont="1" applyAlignment="1">
      <alignment/>
    </xf>
    <xf numFmtId="171" fontId="2" fillId="0" borderId="0" xfId="0" applyNumberFormat="1" applyFont="1" applyAlignment="1">
      <alignment/>
    </xf>
    <xf numFmtId="177" fontId="1" fillId="0" borderId="3" xfId="15" applyNumberFormat="1" applyFont="1" applyBorder="1" applyAlignment="1">
      <alignment/>
    </xf>
    <xf numFmtId="0" fontId="2" fillId="0" borderId="0" xfId="20" applyAlignment="1">
      <alignment vertical="center"/>
      <protection/>
    </xf>
    <xf numFmtId="0" fontId="44" fillId="0" borderId="0" xfId="0" applyFont="1" applyAlignment="1">
      <alignment/>
    </xf>
    <xf numFmtId="0" fontId="1" fillId="4" borderId="12" xfId="0" applyNumberFormat="1" applyFont="1" applyFill="1" applyBorder="1" applyAlignment="1">
      <alignment horizontal="left" vertical="center"/>
    </xf>
    <xf numFmtId="0" fontId="1" fillId="4" borderId="13" xfId="0" applyNumberFormat="1" applyFont="1" applyFill="1" applyBorder="1" applyAlignment="1">
      <alignment horizontal="left" vertical="center"/>
    </xf>
    <xf numFmtId="0" fontId="1" fillId="4" borderId="13" xfId="0" applyNumberFormat="1" applyFont="1" applyFill="1" applyBorder="1" applyAlignment="1">
      <alignment horizontal="center" vertical="center"/>
    </xf>
    <xf numFmtId="0" fontId="1" fillId="4" borderId="13" xfId="0" applyNumberFormat="1" applyFont="1" applyFill="1" applyBorder="1" applyAlignment="1">
      <alignment horizontal="right" vertical="center"/>
    </xf>
    <xf numFmtId="0" fontId="28" fillId="0" borderId="0" xfId="0" applyFont="1" applyAlignment="1">
      <alignment/>
    </xf>
    <xf numFmtId="0" fontId="1" fillId="4" borderId="8" xfId="0" applyNumberFormat="1" applyFont="1" applyFill="1" applyBorder="1" applyAlignment="1">
      <alignment horizontal="left" vertical="center"/>
    </xf>
    <xf numFmtId="0" fontId="1" fillId="4" borderId="0" xfId="0" applyNumberFormat="1" applyFont="1" applyFill="1" applyBorder="1" applyAlignment="1">
      <alignment horizontal="left" vertical="center"/>
    </xf>
    <xf numFmtId="0" fontId="1" fillId="3" borderId="0" xfId="0" applyNumberFormat="1" applyFont="1" applyFill="1" applyBorder="1" applyAlignment="1">
      <alignment horizontal="right" vertical="center"/>
    </xf>
    <xf numFmtId="0" fontId="1" fillId="3" borderId="8" xfId="0" applyNumberFormat="1" applyFont="1" applyFill="1" applyBorder="1" applyAlignment="1">
      <alignment horizontal="right" vertical="center"/>
    </xf>
    <xf numFmtId="0" fontId="1" fillId="3" borderId="14" xfId="0" applyNumberFormat="1" applyFont="1" applyFill="1" applyBorder="1" applyAlignment="1">
      <alignment horizontal="right" vertical="center"/>
    </xf>
    <xf numFmtId="0" fontId="1" fillId="4" borderId="0" xfId="0" applyNumberFormat="1" applyFont="1" applyFill="1" applyBorder="1" applyAlignment="1">
      <alignment horizontal="right" vertical="center"/>
    </xf>
    <xf numFmtId="0" fontId="1" fillId="4" borderId="0" xfId="0" applyNumberFormat="1" applyFont="1" applyFill="1" applyBorder="1" applyAlignment="1">
      <alignment horizontal="center" vertical="center"/>
    </xf>
    <xf numFmtId="0" fontId="1" fillId="4" borderId="8" xfId="0" applyNumberFormat="1" applyFont="1" applyFill="1" applyBorder="1" applyAlignment="1">
      <alignment horizontal="right" vertical="center"/>
    </xf>
    <xf numFmtId="0" fontId="1" fillId="4" borderId="14" xfId="0" applyNumberFormat="1" applyFont="1" applyFill="1" applyBorder="1" applyAlignment="1">
      <alignment horizontal="center" vertical="center"/>
    </xf>
    <xf numFmtId="0" fontId="1" fillId="4" borderId="11" xfId="0" applyNumberFormat="1" applyFont="1" applyFill="1" applyBorder="1" applyAlignment="1">
      <alignment horizontal="left" vertical="center"/>
    </xf>
    <xf numFmtId="0" fontId="1" fillId="4" borderId="9" xfId="0" applyNumberFormat="1" applyFont="1" applyFill="1" applyBorder="1" applyAlignment="1">
      <alignment horizontal="left" vertical="center"/>
    </xf>
    <xf numFmtId="0" fontId="1" fillId="4" borderId="14" xfId="0" applyNumberFormat="1" applyFont="1" applyFill="1" applyBorder="1" applyAlignment="1">
      <alignment horizontal="right" vertical="center"/>
    </xf>
    <xf numFmtId="0" fontId="1" fillId="4" borderId="12" xfId="0" applyNumberFormat="1" applyFont="1" applyFill="1" applyBorder="1" applyAlignment="1">
      <alignment horizontal="right" vertical="center"/>
    </xf>
    <xf numFmtId="0" fontId="1" fillId="4" borderId="15" xfId="0" applyNumberFormat="1" applyFont="1" applyFill="1" applyBorder="1" applyAlignment="1">
      <alignment horizontal="right" vertical="center"/>
    </xf>
    <xf numFmtId="188" fontId="1" fillId="3" borderId="0" xfId="0" applyNumberFormat="1" applyFont="1" applyFill="1" applyBorder="1" applyAlignment="1">
      <alignment horizontal="right" vertical="center"/>
    </xf>
    <xf numFmtId="188" fontId="2" fillId="3" borderId="0" xfId="0" applyNumberFormat="1" applyFont="1" applyFill="1" applyBorder="1" applyAlignment="1">
      <alignment horizontal="right" vertical="center"/>
    </xf>
    <xf numFmtId="191" fontId="2" fillId="4" borderId="0" xfId="0" applyNumberFormat="1" applyFont="1" applyFill="1" applyBorder="1" applyAlignment="1">
      <alignment horizontal="right" vertical="center"/>
    </xf>
    <xf numFmtId="0" fontId="2" fillId="4" borderId="0" xfId="0" applyNumberFormat="1" applyFont="1" applyFill="1" applyBorder="1" applyAlignment="1">
      <alignment horizontal="right" vertical="center"/>
    </xf>
    <xf numFmtId="188" fontId="1" fillId="3" borderId="8" xfId="0" applyNumberFormat="1" applyFont="1" applyFill="1" applyBorder="1" applyAlignment="1">
      <alignment horizontal="right" vertical="center"/>
    </xf>
    <xf numFmtId="0" fontId="2" fillId="4" borderId="14" xfId="0" applyNumberFormat="1" applyFont="1" applyFill="1" applyBorder="1" applyAlignment="1">
      <alignment horizontal="right" vertical="center"/>
    </xf>
    <xf numFmtId="188" fontId="1" fillId="4" borderId="0" xfId="0" applyNumberFormat="1" applyFont="1" applyFill="1" applyBorder="1" applyAlignment="1">
      <alignment horizontal="right" vertical="center"/>
    </xf>
    <xf numFmtId="188" fontId="2" fillId="4" borderId="0" xfId="0" applyNumberFormat="1" applyFont="1" applyFill="1" applyBorder="1" applyAlignment="1">
      <alignment horizontal="right" vertical="center"/>
    </xf>
    <xf numFmtId="188" fontId="1" fillId="4" borderId="8" xfId="0" applyNumberFormat="1" applyFont="1" applyFill="1" applyBorder="1" applyAlignment="1">
      <alignment horizontal="right" vertical="center"/>
    </xf>
    <xf numFmtId="188" fontId="1" fillId="3" borderId="13" xfId="0" applyNumberFormat="1" applyFont="1" applyFill="1" applyBorder="1" applyAlignment="1">
      <alignment horizontal="right" vertical="center"/>
    </xf>
    <xf numFmtId="188" fontId="2" fillId="3" borderId="13" xfId="0" applyNumberFormat="1" applyFont="1" applyFill="1" applyBorder="1" applyAlignment="1">
      <alignment horizontal="right" vertical="center"/>
    </xf>
    <xf numFmtId="191" fontId="2" fillId="4" borderId="13" xfId="0" applyNumberFormat="1" applyFont="1" applyFill="1" applyBorder="1" applyAlignment="1">
      <alignment horizontal="right" vertical="center"/>
    </xf>
    <xf numFmtId="0" fontId="2" fillId="4" borderId="13" xfId="0" applyNumberFormat="1" applyFont="1" applyFill="1" applyBorder="1" applyAlignment="1">
      <alignment horizontal="right" vertical="center"/>
    </xf>
    <xf numFmtId="188" fontId="1" fillId="3" borderId="12" xfId="0" applyNumberFormat="1" applyFont="1" applyFill="1" applyBorder="1" applyAlignment="1">
      <alignment horizontal="right" vertical="center"/>
    </xf>
    <xf numFmtId="0" fontId="2" fillId="4" borderId="15" xfId="0" applyNumberFormat="1" applyFont="1" applyFill="1" applyBorder="1" applyAlignment="1">
      <alignment horizontal="right" vertical="center"/>
    </xf>
    <xf numFmtId="0" fontId="1" fillId="4" borderId="16" xfId="0" applyNumberFormat="1" applyFont="1" applyFill="1" applyBorder="1" applyAlignment="1">
      <alignment horizontal="right" vertical="center"/>
    </xf>
    <xf numFmtId="0" fontId="1" fillId="4" borderId="17" xfId="0" applyNumberFormat="1" applyFont="1" applyFill="1" applyBorder="1" applyAlignment="1">
      <alignment horizontal="right" vertical="center"/>
    </xf>
    <xf numFmtId="0" fontId="1" fillId="4" borderId="18" xfId="0" applyNumberFormat="1" applyFont="1" applyFill="1" applyBorder="1" applyAlignment="1">
      <alignment horizontal="right" vertical="center"/>
    </xf>
    <xf numFmtId="0" fontId="1" fillId="3" borderId="0" xfId="0" applyNumberFormat="1" applyFont="1" applyFill="1" applyBorder="1" applyAlignment="1">
      <alignment horizontal="center" vertical="center"/>
    </xf>
    <xf numFmtId="0" fontId="1" fillId="4" borderId="9" xfId="0" applyNumberFormat="1" applyFont="1" applyFill="1" applyBorder="1" applyAlignment="1">
      <alignment horizontal="right" vertical="center"/>
    </xf>
    <xf numFmtId="0" fontId="1" fillId="4" borderId="11" xfId="0" applyNumberFormat="1" applyFont="1" applyFill="1" applyBorder="1" applyAlignment="1">
      <alignment horizontal="right" vertical="center"/>
    </xf>
    <xf numFmtId="0" fontId="1" fillId="4" borderId="10" xfId="0" applyNumberFormat="1" applyFont="1" applyFill="1" applyBorder="1" applyAlignment="1">
      <alignment horizontal="right" vertical="center"/>
    </xf>
    <xf numFmtId="0" fontId="1" fillId="4" borderId="8" xfId="0" applyNumberFormat="1" applyFont="1" applyFill="1" applyBorder="1" applyAlignment="1">
      <alignment horizontal="center" vertical="center"/>
    </xf>
    <xf numFmtId="0" fontId="2" fillId="3" borderId="8" xfId="0"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191" fontId="2" fillId="3" borderId="0" xfId="0" applyNumberFormat="1" applyFont="1" applyFill="1" applyBorder="1" applyAlignment="1">
      <alignment horizontal="right" vertical="center"/>
    </xf>
    <xf numFmtId="0" fontId="2" fillId="3" borderId="0"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1" fillId="3" borderId="8"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188" fontId="1" fillId="4" borderId="13" xfId="0" applyNumberFormat="1" applyFont="1" applyFill="1" applyBorder="1" applyAlignment="1">
      <alignment horizontal="right" vertical="center"/>
    </xf>
    <xf numFmtId="188" fontId="2" fillId="4" borderId="13" xfId="0" applyNumberFormat="1" applyFont="1" applyFill="1" applyBorder="1" applyAlignment="1">
      <alignment horizontal="right" vertical="center"/>
    </xf>
    <xf numFmtId="188" fontId="1" fillId="4" borderId="12" xfId="0" applyNumberFormat="1" applyFont="1" applyFill="1" applyBorder="1" applyAlignment="1">
      <alignment horizontal="right" vertical="center"/>
    </xf>
    <xf numFmtId="188" fontId="1" fillId="4" borderId="16" xfId="0" applyNumberFormat="1" applyFont="1" applyFill="1" applyBorder="1" applyAlignment="1">
      <alignment horizontal="right" vertical="center"/>
    </xf>
    <xf numFmtId="188" fontId="2" fillId="4" borderId="16" xfId="0" applyNumberFormat="1" applyFont="1" applyFill="1" applyBorder="1" applyAlignment="1">
      <alignment horizontal="right" vertical="center"/>
    </xf>
    <xf numFmtId="191" fontId="2" fillId="4" borderId="16" xfId="0" applyNumberFormat="1" applyFont="1" applyFill="1" applyBorder="1" applyAlignment="1">
      <alignment horizontal="right" vertical="center"/>
    </xf>
    <xf numFmtId="0" fontId="2" fillId="4" borderId="16" xfId="0" applyNumberFormat="1" applyFont="1" applyFill="1" applyBorder="1" applyAlignment="1">
      <alignment horizontal="right" vertical="center"/>
    </xf>
    <xf numFmtId="188" fontId="1" fillId="4" borderId="17" xfId="0" applyNumberFormat="1" applyFont="1" applyFill="1" applyBorder="1" applyAlignment="1">
      <alignment horizontal="right" vertical="center"/>
    </xf>
    <xf numFmtId="0" fontId="2" fillId="4" borderId="18" xfId="0" applyNumberFormat="1" applyFont="1" applyFill="1" applyBorder="1" applyAlignment="1">
      <alignment horizontal="right" vertical="center"/>
    </xf>
    <xf numFmtId="0" fontId="1" fillId="3" borderId="8" xfId="0" applyNumberFormat="1" applyFont="1" applyFill="1" applyBorder="1" applyAlignment="1">
      <alignment horizontal="center" vertical="center"/>
    </xf>
    <xf numFmtId="0" fontId="1" fillId="4" borderId="14" xfId="0" applyNumberFormat="1" applyFont="1" applyFill="1" applyBorder="1" applyAlignment="1">
      <alignment horizontal="left" vertical="center"/>
    </xf>
    <xf numFmtId="0" fontId="2" fillId="4" borderId="0" xfId="0" applyNumberFormat="1" applyFont="1" applyFill="1" applyBorder="1" applyAlignment="1">
      <alignment horizontal="center" vertical="center"/>
    </xf>
    <xf numFmtId="0" fontId="2" fillId="4" borderId="14" xfId="0" applyNumberFormat="1" applyFont="1" applyFill="1" applyBorder="1" applyAlignment="1">
      <alignment horizontal="center" vertical="center"/>
    </xf>
    <xf numFmtId="0" fontId="2" fillId="4" borderId="13"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188" fontId="1" fillId="3" borderId="16" xfId="0" applyNumberFormat="1" applyFont="1" applyFill="1" applyBorder="1" applyAlignment="1">
      <alignment horizontal="right" vertical="center"/>
    </xf>
    <xf numFmtId="188" fontId="2" fillId="3" borderId="16" xfId="0" applyNumberFormat="1" applyFont="1" applyFill="1" applyBorder="1" applyAlignment="1">
      <alignment horizontal="right" vertical="center"/>
    </xf>
    <xf numFmtId="191" fontId="2" fillId="3" borderId="16" xfId="0" applyNumberFormat="1" applyFont="1" applyFill="1" applyBorder="1" applyAlignment="1">
      <alignment horizontal="right" vertical="center"/>
    </xf>
    <xf numFmtId="0" fontId="2" fillId="3" borderId="16" xfId="0" applyNumberFormat="1" applyFont="1" applyFill="1" applyBorder="1" applyAlignment="1">
      <alignment horizontal="center" vertical="center"/>
    </xf>
    <xf numFmtId="188" fontId="1" fillId="3" borderId="17" xfId="0" applyNumberFormat="1" applyFont="1" applyFill="1" applyBorder="1" applyAlignment="1">
      <alignment horizontal="right" vertical="center"/>
    </xf>
    <xf numFmtId="0" fontId="1" fillId="4" borderId="18" xfId="0" applyNumberFormat="1" applyFont="1" applyFill="1" applyBorder="1" applyAlignment="1">
      <alignment horizontal="center" vertical="center"/>
    </xf>
    <xf numFmtId="0" fontId="1" fillId="3" borderId="13"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1" fillId="3" borderId="12" xfId="0" applyNumberFormat="1" applyFont="1" applyFill="1" applyBorder="1" applyAlignment="1">
      <alignment horizontal="center" vertical="center"/>
    </xf>
    <xf numFmtId="0" fontId="1" fillId="4" borderId="15" xfId="0" applyNumberFormat="1" applyFont="1" applyFill="1" applyBorder="1" applyAlignment="1">
      <alignment horizontal="center" vertical="center"/>
    </xf>
    <xf numFmtId="0" fontId="1" fillId="3" borderId="11" xfId="0" applyNumberFormat="1" applyFont="1" applyFill="1" applyBorder="1" applyAlignment="1">
      <alignment horizontal="left" vertical="center"/>
    </xf>
    <xf numFmtId="0" fontId="1" fillId="3" borderId="9" xfId="0" applyNumberFormat="1" applyFont="1" applyFill="1" applyBorder="1" applyAlignment="1">
      <alignment horizontal="left" vertical="center"/>
    </xf>
    <xf numFmtId="0" fontId="29" fillId="4" borderId="12" xfId="0" applyNumberFormat="1" applyFont="1" applyFill="1" applyBorder="1" applyAlignment="1">
      <alignment horizontal="left" vertical="center"/>
    </xf>
    <xf numFmtId="0" fontId="29" fillId="4" borderId="8" xfId="0" applyNumberFormat="1" applyFont="1" applyFill="1" applyBorder="1" applyAlignment="1">
      <alignment horizontal="left" vertical="center"/>
    </xf>
    <xf numFmtId="0" fontId="29" fillId="4" borderId="11" xfId="0" applyNumberFormat="1" applyFont="1" applyFill="1" applyBorder="1" applyAlignment="1">
      <alignment horizontal="left" vertical="center"/>
    </xf>
    <xf numFmtId="0" fontId="30" fillId="4" borderId="8" xfId="0" applyNumberFormat="1" applyFont="1" applyFill="1" applyBorder="1" applyAlignment="1">
      <alignment horizontal="left" vertical="center"/>
    </xf>
    <xf numFmtId="0" fontId="30" fillId="4" borderId="11" xfId="0" applyNumberFormat="1" applyFont="1" applyFill="1" applyBorder="1" applyAlignment="1">
      <alignment horizontal="left" vertical="center"/>
    </xf>
    <xf numFmtId="0" fontId="2" fillId="4" borderId="14" xfId="0" applyNumberFormat="1" applyFont="1" applyFill="1" applyBorder="1" applyAlignment="1">
      <alignment horizontal="left" vertical="center"/>
    </xf>
    <xf numFmtId="0" fontId="2" fillId="4" borderId="0" xfId="0" applyNumberFormat="1" applyFont="1" applyFill="1" applyBorder="1" applyAlignment="1">
      <alignment horizontal="left" vertical="center"/>
    </xf>
    <xf numFmtId="0" fontId="2" fillId="3" borderId="8" xfId="0" applyNumberFormat="1" applyFont="1" applyFill="1" applyBorder="1" applyAlignment="1">
      <alignment horizontal="center" vertical="center"/>
    </xf>
    <xf numFmtId="192" fontId="1" fillId="3" borderId="8" xfId="0" applyNumberFormat="1" applyFont="1" applyFill="1" applyBorder="1" applyAlignment="1">
      <alignment horizontal="right" vertical="center"/>
    </xf>
    <xf numFmtId="0" fontId="1" fillId="3" borderId="14" xfId="0" applyNumberFormat="1" applyFont="1" applyFill="1" applyBorder="1" applyAlignment="1">
      <alignment horizontal="center" vertical="center"/>
    </xf>
    <xf numFmtId="0" fontId="2" fillId="3" borderId="18" xfId="0" applyNumberFormat="1" applyFont="1" applyFill="1" applyBorder="1" applyAlignment="1">
      <alignment horizontal="center" vertical="center"/>
    </xf>
    <xf numFmtId="0" fontId="1" fillId="3" borderId="16" xfId="0" applyNumberFormat="1" applyFont="1" applyFill="1" applyBorder="1" applyAlignment="1">
      <alignment horizontal="center" vertical="center"/>
    </xf>
    <xf numFmtId="192" fontId="1" fillId="3" borderId="17" xfId="0" applyNumberFormat="1" applyFont="1" applyFill="1" applyBorder="1" applyAlignment="1">
      <alignment horizontal="right" vertical="center"/>
    </xf>
    <xf numFmtId="0" fontId="1" fillId="3" borderId="18" xfId="0" applyNumberFormat="1" applyFont="1" applyFill="1" applyBorder="1" applyAlignment="1">
      <alignment horizontal="center" vertical="center"/>
    </xf>
    <xf numFmtId="0" fontId="28" fillId="0" borderId="8"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28" fillId="0" borderId="18" xfId="0" applyNumberFormat="1" applyFont="1" applyFill="1" applyBorder="1" applyAlignment="1">
      <alignment horizontal="center" vertical="center"/>
    </xf>
    <xf numFmtId="0" fontId="2" fillId="3" borderId="15" xfId="0" applyNumberFormat="1" applyFont="1" applyFill="1" applyBorder="1" applyAlignment="1">
      <alignment horizontal="center" vertical="center"/>
    </xf>
    <xf numFmtId="0" fontId="28" fillId="0" borderId="14" xfId="0" applyNumberFormat="1" applyFont="1" applyFill="1" applyBorder="1" applyAlignment="1">
      <alignment horizontal="center" vertical="center"/>
    </xf>
    <xf numFmtId="0" fontId="1" fillId="3" borderId="11"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1"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191" fontId="1" fillId="3" borderId="8" xfId="0" applyNumberFormat="1" applyFont="1" applyFill="1" applyBorder="1" applyAlignment="1">
      <alignment horizontal="right" vertical="center"/>
    </xf>
    <xf numFmtId="191" fontId="1" fillId="3" borderId="0" xfId="0" applyNumberFormat="1" applyFont="1" applyFill="1" applyBorder="1" applyAlignment="1">
      <alignment horizontal="right" vertical="center"/>
    </xf>
    <xf numFmtId="191" fontId="1" fillId="3" borderId="17" xfId="0" applyNumberFormat="1" applyFont="1" applyFill="1" applyBorder="1" applyAlignment="1">
      <alignment horizontal="right" vertical="center"/>
    </xf>
    <xf numFmtId="191" fontId="1" fillId="3" borderId="16" xfId="0" applyNumberFormat="1" applyFont="1" applyFill="1" applyBorder="1" applyAlignment="1">
      <alignment horizontal="right" vertical="center"/>
    </xf>
    <xf numFmtId="191" fontId="2" fillId="3" borderId="8" xfId="0" applyNumberFormat="1" applyFont="1" applyFill="1" applyBorder="1" applyAlignment="1">
      <alignment horizontal="right" vertical="center"/>
    </xf>
    <xf numFmtId="0" fontId="1" fillId="4" borderId="11" xfId="0" applyNumberFormat="1" applyFont="1" applyFill="1" applyBorder="1" applyAlignment="1">
      <alignment horizontal="center" vertical="center"/>
    </xf>
    <xf numFmtId="0" fontId="1" fillId="3" borderId="10" xfId="0" applyNumberFormat="1" applyFont="1" applyFill="1" applyBorder="1" applyAlignment="1">
      <alignment horizontal="center" vertical="center"/>
    </xf>
    <xf numFmtId="0" fontId="18" fillId="5" borderId="19" xfId="0" applyNumberFormat="1" applyFont="1" applyFill="1" applyBorder="1" applyAlignment="1">
      <alignment horizontal="center" vertical="center"/>
    </xf>
    <xf numFmtId="0" fontId="2" fillId="3" borderId="14" xfId="0" applyNumberFormat="1" applyFont="1" applyFill="1" applyBorder="1" applyAlignment="1">
      <alignment horizontal="left" vertical="center"/>
    </xf>
    <xf numFmtId="188" fontId="1" fillId="3" borderId="1" xfId="0" applyNumberFormat="1" applyFont="1" applyFill="1" applyBorder="1" applyAlignment="1">
      <alignment horizontal="right" vertical="center"/>
    </xf>
    <xf numFmtId="0" fontId="1" fillId="3" borderId="14" xfId="0" applyNumberFormat="1" applyFont="1" applyFill="1" applyBorder="1" applyAlignment="1">
      <alignment horizontal="left" vertical="center"/>
    </xf>
    <xf numFmtId="0" fontId="2" fillId="4" borderId="9" xfId="0" applyNumberFormat="1" applyFont="1" applyFill="1" applyBorder="1" applyAlignment="1">
      <alignment horizontal="right" vertical="center"/>
    </xf>
    <xf numFmtId="0" fontId="2" fillId="4" borderId="10" xfId="0" applyNumberFormat="1" applyFont="1" applyFill="1" applyBorder="1" applyAlignment="1">
      <alignment horizontal="right" vertical="center"/>
    </xf>
    <xf numFmtId="191" fontId="1" fillId="4" borderId="16" xfId="0" applyNumberFormat="1" applyFont="1" applyFill="1" applyBorder="1" applyAlignment="1">
      <alignment horizontal="right" vertical="center"/>
    </xf>
    <xf numFmtId="0" fontId="2" fillId="4" borderId="16" xfId="0" applyNumberFormat="1" applyFont="1" applyFill="1" applyBorder="1" applyAlignment="1">
      <alignment horizontal="center" vertical="center"/>
    </xf>
    <xf numFmtId="188" fontId="1" fillId="3" borderId="20" xfId="0" applyNumberFormat="1" applyFont="1" applyFill="1" applyBorder="1" applyAlignment="1">
      <alignment horizontal="right" vertical="center"/>
    </xf>
    <xf numFmtId="0" fontId="1" fillId="3" borderId="20" xfId="0" applyNumberFormat="1" applyFont="1" applyFill="1" applyBorder="1" applyAlignment="1">
      <alignment horizontal="center" vertical="center"/>
    </xf>
    <xf numFmtId="0" fontId="2" fillId="3" borderId="14" xfId="0" applyNumberFormat="1" applyFont="1" applyFill="1" applyBorder="1" applyAlignment="1">
      <alignment horizontal="right" vertical="center"/>
    </xf>
    <xf numFmtId="0" fontId="2" fillId="3" borderId="11" xfId="0" applyNumberFormat="1" applyFont="1" applyFill="1" applyBorder="1" applyAlignment="1">
      <alignment horizontal="center" vertical="center"/>
    </xf>
    <xf numFmtId="0" fontId="2" fillId="3" borderId="10" xfId="0" applyNumberFormat="1" applyFont="1" applyFill="1" applyBorder="1" applyAlignment="1">
      <alignment horizontal="right" vertical="center"/>
    </xf>
    <xf numFmtId="0" fontId="44" fillId="0" borderId="0" xfId="0" applyFont="1" applyAlignment="1">
      <alignment/>
    </xf>
    <xf numFmtId="0" fontId="2" fillId="3" borderId="0" xfId="0" applyNumberFormat="1" applyFont="1" applyFill="1" applyBorder="1" applyAlignment="1">
      <alignment horizontal="right" vertical="center"/>
    </xf>
    <xf numFmtId="0" fontId="2" fillId="3" borderId="9" xfId="0" applyNumberFormat="1" applyFont="1" applyFill="1" applyBorder="1" applyAlignment="1">
      <alignment horizontal="right" vertical="center"/>
    </xf>
    <xf numFmtId="0" fontId="32" fillId="3" borderId="11" xfId="0" applyNumberFormat="1" applyFont="1" applyFill="1" applyBorder="1" applyAlignment="1">
      <alignment horizontal="center" vertical="center"/>
    </xf>
    <xf numFmtId="0" fontId="31" fillId="3" borderId="9" xfId="0" applyNumberFormat="1" applyFont="1" applyFill="1" applyBorder="1" applyAlignment="1">
      <alignment horizontal="right" vertical="center"/>
    </xf>
    <xf numFmtId="0" fontId="30" fillId="4" borderId="16" xfId="0" applyNumberFormat="1" applyFont="1" applyFill="1" applyBorder="1" applyAlignment="1">
      <alignment horizontal="right" vertical="center"/>
    </xf>
    <xf numFmtId="0" fontId="31" fillId="4" borderId="16" xfId="0" applyNumberFormat="1" applyFont="1" applyFill="1" applyBorder="1" applyAlignment="1">
      <alignment horizontal="right" vertical="center"/>
    </xf>
    <xf numFmtId="0" fontId="30" fillId="4" borderId="17" xfId="0" applyNumberFormat="1" applyFont="1" applyFill="1" applyBorder="1" applyAlignment="1">
      <alignment horizontal="right" vertical="center"/>
    </xf>
    <xf numFmtId="0" fontId="31" fillId="4" borderId="18" xfId="0" applyNumberFormat="1" applyFont="1" applyFill="1" applyBorder="1" applyAlignment="1">
      <alignment horizontal="right" vertical="center"/>
    </xf>
    <xf numFmtId="188" fontId="2" fillId="3" borderId="1" xfId="0" applyNumberFormat="1" applyFont="1" applyFill="1" applyBorder="1" applyAlignment="1">
      <alignment horizontal="right" vertical="center"/>
    </xf>
    <xf numFmtId="191" fontId="2" fillId="3" borderId="1" xfId="0" applyNumberFormat="1" applyFont="1" applyFill="1" applyBorder="1" applyAlignment="1">
      <alignment horizontal="right" vertical="center"/>
    </xf>
    <xf numFmtId="49" fontId="12" fillId="0" borderId="0" xfId="0" applyNumberFormat="1" applyFont="1" applyAlignment="1">
      <alignment horizontal="justify" vertical="top" wrapText="1"/>
    </xf>
    <xf numFmtId="49" fontId="12" fillId="0" borderId="0" xfId="0" applyNumberFormat="1" applyFont="1" applyBorder="1" applyAlignment="1">
      <alignment horizontal="right" vertical="top"/>
    </xf>
    <xf numFmtId="173" fontId="12" fillId="0" borderId="0" xfId="0" applyNumberFormat="1" applyFont="1" applyBorder="1" applyAlignment="1">
      <alignment horizontal="right" vertical="top"/>
    </xf>
    <xf numFmtId="171" fontId="12" fillId="0" borderId="0" xfId="0" applyNumberFormat="1" applyFont="1" applyBorder="1" applyAlignment="1">
      <alignment horizontal="right" vertical="top"/>
    </xf>
    <xf numFmtId="0" fontId="18" fillId="0" borderId="0" xfId="20" applyFont="1" applyBorder="1" applyAlignment="1">
      <alignment horizontal="right"/>
      <protection/>
    </xf>
    <xf numFmtId="0" fontId="12" fillId="0" borderId="0" xfId="0" applyFont="1" applyBorder="1" applyAlignment="1">
      <alignment horizontal="right" vertical="top"/>
    </xf>
    <xf numFmtId="0" fontId="1" fillId="0" borderId="0" xfId="0" applyFont="1" applyBorder="1" applyAlignment="1">
      <alignment horizontal="right" wrapText="1"/>
    </xf>
    <xf numFmtId="0" fontId="2" fillId="0" borderId="0" xfId="0" applyFont="1" applyBorder="1" applyAlignment="1">
      <alignment horizontal="right" wrapText="1"/>
    </xf>
    <xf numFmtId="0" fontId="2" fillId="0" borderId="5" xfId="0" applyFont="1" applyFill="1" applyBorder="1" applyAlignment="1">
      <alignment/>
    </xf>
    <xf numFmtId="0" fontId="2" fillId="0" borderId="2" xfId="0" applyFont="1" applyFill="1" applyBorder="1" applyAlignment="1">
      <alignment/>
    </xf>
    <xf numFmtId="0" fontId="0" fillId="0" borderId="2" xfId="0" applyFill="1" applyBorder="1" applyAlignment="1">
      <alignment/>
    </xf>
    <xf numFmtId="174" fontId="18" fillId="0" borderId="0" xfId="20" applyNumberFormat="1" applyFont="1" applyBorder="1" applyAlignment="1" quotePrefix="1">
      <alignment horizontal="right" wrapText="1"/>
      <protection/>
    </xf>
    <xf numFmtId="174" fontId="18" fillId="0" borderId="0" xfId="20" applyNumberFormat="1" applyFont="1" applyBorder="1" applyAlignment="1">
      <alignment horizontal="right" wrapText="1"/>
      <protection/>
    </xf>
    <xf numFmtId="174" fontId="0" fillId="0" borderId="0" xfId="20" applyNumberFormat="1" applyFont="1" applyBorder="1" applyAlignment="1">
      <alignment horizontal="right" wrapText="1"/>
      <protection/>
    </xf>
    <xf numFmtId="0" fontId="18" fillId="0" borderId="0" xfId="0" applyFont="1" applyBorder="1" applyAlignment="1">
      <alignment wrapText="1"/>
    </xf>
    <xf numFmtId="0" fontId="18" fillId="0" borderId="0" xfId="0" applyFont="1" applyBorder="1" applyAlignment="1">
      <alignment horizontal="right" wrapText="1"/>
    </xf>
    <xf numFmtId="49" fontId="0" fillId="0" borderId="2" xfId="0" applyNumberFormat="1" applyFont="1" applyBorder="1" applyAlignment="1">
      <alignment vertical="top"/>
    </xf>
    <xf numFmtId="0" fontId="0" fillId="0" borderId="2" xfId="0" applyFont="1" applyBorder="1" applyAlignment="1">
      <alignment wrapText="1"/>
    </xf>
    <xf numFmtId="0" fontId="18" fillId="0" borderId="2" xfId="0" applyFont="1" applyBorder="1" applyAlignment="1">
      <alignment wrapText="1"/>
    </xf>
    <xf numFmtId="10" fontId="6" fillId="0" borderId="1" xfId="0" applyNumberFormat="1" applyFont="1" applyBorder="1" applyAlignment="1">
      <alignment vertical="top"/>
    </xf>
    <xf numFmtId="171" fontId="0" fillId="0" borderId="2" xfId="0" applyNumberFormat="1" applyFont="1" applyBorder="1" applyAlignment="1">
      <alignment vertical="top"/>
    </xf>
    <xf numFmtId="175" fontId="0" fillId="0" borderId="2" xfId="0" applyNumberFormat="1" applyFont="1" applyBorder="1" applyAlignment="1">
      <alignment vertical="top"/>
    </xf>
    <xf numFmtId="49" fontId="0" fillId="0" borderId="4" xfId="0" applyNumberFormat="1" applyFont="1" applyBorder="1" applyAlignment="1">
      <alignment vertical="top" wrapText="1"/>
    </xf>
    <xf numFmtId="0" fontId="0" fillId="0" borderId="4" xfId="0" applyFont="1" applyBorder="1" applyAlignment="1">
      <alignment wrapText="1"/>
    </xf>
    <xf numFmtId="0" fontId="18" fillId="0" borderId="4" xfId="0" applyFont="1" applyBorder="1" applyAlignment="1">
      <alignment horizontal="right" wrapText="1"/>
    </xf>
    <xf numFmtId="0" fontId="12" fillId="0" borderId="0" xfId="21" applyFont="1" applyBorder="1">
      <alignment/>
      <protection/>
    </xf>
    <xf numFmtId="0" fontId="12" fillId="0" borderId="0" xfId="21" applyFont="1" applyBorder="1" applyAlignment="1">
      <alignment horizontal="justify" vertical="top"/>
      <protection/>
    </xf>
    <xf numFmtId="191" fontId="1" fillId="3" borderId="0" xfId="0" applyNumberFormat="1" applyFont="1" applyFill="1" applyBorder="1" applyAlignment="1">
      <alignment horizontal="right" vertical="center"/>
    </xf>
    <xf numFmtId="199" fontId="2" fillId="3" borderId="0" xfId="0" applyNumberFormat="1" applyFont="1" applyFill="1" applyBorder="1" applyAlignment="1">
      <alignment horizontal="right" vertical="center"/>
    </xf>
    <xf numFmtId="191" fontId="2" fillId="3" borderId="20" xfId="0" applyNumberFormat="1" applyFont="1" applyFill="1" applyBorder="1" applyAlignment="1">
      <alignment horizontal="right" vertical="center"/>
    </xf>
    <xf numFmtId="191" fontId="2" fillId="3" borderId="21" xfId="0" applyNumberFormat="1" applyFont="1" applyFill="1" applyBorder="1" applyAlignment="1">
      <alignment horizontal="right" vertical="center"/>
    </xf>
    <xf numFmtId="192" fontId="1" fillId="3" borderId="22" xfId="0" applyNumberFormat="1" applyFont="1" applyFill="1" applyBorder="1" applyAlignment="1">
      <alignment horizontal="right" vertical="center"/>
    </xf>
    <xf numFmtId="0" fontId="1" fillId="3" borderId="23" xfId="0" applyNumberFormat="1" applyFont="1" applyFill="1" applyBorder="1" applyAlignment="1">
      <alignment horizontal="center" vertical="center"/>
    </xf>
    <xf numFmtId="0" fontId="28" fillId="0" borderId="24" xfId="0" applyNumberFormat="1" applyFont="1" applyFill="1" applyBorder="1" applyAlignment="1">
      <alignment horizontal="center" vertical="center"/>
    </xf>
    <xf numFmtId="0" fontId="2" fillId="0" borderId="2" xfId="0" applyFont="1" applyBorder="1" applyAlignment="1">
      <alignment wrapText="1"/>
    </xf>
    <xf numFmtId="0" fontId="0" fillId="0" borderId="0" xfId="0" applyBorder="1" applyAlignment="1">
      <alignment horizontal="justify" vertical="center" wrapText="1"/>
    </xf>
    <xf numFmtId="0" fontId="1" fillId="0" borderId="0" xfId="0" applyFont="1" applyAlignment="1">
      <alignment/>
    </xf>
    <xf numFmtId="0" fontId="0" fillId="0" borderId="1" xfId="0" applyBorder="1" applyAlignment="1">
      <alignment horizontal="justify" vertical="center" wrapText="1"/>
    </xf>
    <xf numFmtId="0" fontId="2" fillId="0" borderId="0" xfId="20" applyFont="1" applyAlignment="1">
      <alignment horizontal="right" wrapText="1"/>
      <protection/>
    </xf>
    <xf numFmtId="49" fontId="2" fillId="0" borderId="0" xfId="0" applyNumberFormat="1" applyFont="1" applyBorder="1" applyAlignment="1">
      <alignment vertical="top"/>
    </xf>
    <xf numFmtId="171" fontId="2" fillId="0" borderId="0" xfId="0" applyNumberFormat="1" applyFont="1" applyBorder="1" applyAlignment="1">
      <alignment vertical="top"/>
    </xf>
    <xf numFmtId="0" fontId="1" fillId="0" borderId="0" xfId="20" applyFont="1" applyAlignment="1">
      <alignment vertical="top"/>
      <protection/>
    </xf>
    <xf numFmtId="0" fontId="2" fillId="0" borderId="0" xfId="20" applyFont="1" applyAlignment="1">
      <alignment vertical="top"/>
      <protection/>
    </xf>
    <xf numFmtId="0" fontId="0" fillId="0" borderId="1" xfId="0" applyBorder="1" applyAlignment="1">
      <alignment horizontal="right"/>
    </xf>
    <xf numFmtId="0" fontId="0" fillId="0" borderId="0" xfId="0" applyBorder="1" applyAlignment="1">
      <alignment horizontal="justify"/>
    </xf>
    <xf numFmtId="0" fontId="1" fillId="0" borderId="0" xfId="0" applyFont="1" applyFill="1" applyBorder="1" applyAlignment="1">
      <alignment vertical="top" wrapText="1"/>
    </xf>
    <xf numFmtId="0" fontId="2" fillId="0" borderId="0" xfId="0" applyFont="1" applyFill="1" applyAlignment="1">
      <alignment vertical="top" wrapText="1"/>
    </xf>
    <xf numFmtId="0" fontId="1" fillId="0" borderId="0" xfId="0" applyFont="1" applyAlignment="1">
      <alignment vertical="top" wrapText="1"/>
    </xf>
    <xf numFmtId="0" fontId="2" fillId="0" borderId="0" xfId="20" applyFont="1" applyAlignment="1">
      <alignment wrapText="1"/>
      <protection/>
    </xf>
    <xf numFmtId="0" fontId="1" fillId="0" borderId="4" xfId="20" applyFont="1" applyFill="1" applyBorder="1">
      <alignment/>
      <protection/>
    </xf>
    <xf numFmtId="0" fontId="2" fillId="0" borderId="0" xfId="0" applyFont="1" applyFill="1" applyAlignment="1">
      <alignment/>
    </xf>
    <xf numFmtId="0" fontId="2" fillId="0" borderId="4" xfId="0" applyFont="1" applyFill="1" applyBorder="1" applyAlignment="1">
      <alignment/>
    </xf>
    <xf numFmtId="0" fontId="3" fillId="0" borderId="0" xfId="20" applyFont="1" applyAlignment="1">
      <alignment horizontal="left" wrapText="1"/>
      <protection/>
    </xf>
    <xf numFmtId="0" fontId="5" fillId="0" borderId="0" xfId="20" applyFont="1" applyAlignment="1">
      <alignment horizontal="left"/>
      <protection/>
    </xf>
    <xf numFmtId="0" fontId="2" fillId="0" borderId="0" xfId="0" applyFont="1" applyAlignment="1">
      <alignment vertical="top" wrapText="1"/>
    </xf>
    <xf numFmtId="0" fontId="2" fillId="0" borderId="1" xfId="20" applyFont="1" applyBorder="1" applyAlignment="1">
      <alignment/>
      <protection/>
    </xf>
    <xf numFmtId="0" fontId="2" fillId="0" borderId="0" xfId="0" applyFont="1" applyAlignment="1">
      <alignment horizontal="left" wrapText="1"/>
    </xf>
    <xf numFmtId="0" fontId="2" fillId="0" borderId="0" xfId="20" applyFont="1" applyAlignment="1">
      <alignment horizontal="justify" vertical="center" wrapText="1"/>
      <protection/>
    </xf>
    <xf numFmtId="0" fontId="2" fillId="0" borderId="0" xfId="0" applyFont="1" applyAlignment="1">
      <alignment horizontal="justify" vertical="center" wrapText="1"/>
    </xf>
    <xf numFmtId="0" fontId="2" fillId="0" borderId="0" xfId="20" applyFont="1" applyAlignment="1">
      <alignment horizontal="justify" vertical="top" wrapText="1"/>
      <protection/>
    </xf>
    <xf numFmtId="0" fontId="2" fillId="0" borderId="0" xfId="20" applyFont="1" applyAlignment="1">
      <alignment horizontal="left" indent="1"/>
      <protection/>
    </xf>
    <xf numFmtId="0" fontId="2" fillId="0" borderId="0" xfId="20" applyAlignment="1">
      <alignment horizontal="left" indent="1"/>
      <protection/>
    </xf>
    <xf numFmtId="14" fontId="2" fillId="0" borderId="0" xfId="20" applyNumberFormat="1" applyAlignment="1">
      <alignment/>
      <protection/>
    </xf>
    <xf numFmtId="0" fontId="2" fillId="0" borderId="0" xfId="0" applyFont="1" applyAlignment="1">
      <alignment horizontal="right"/>
    </xf>
    <xf numFmtId="15" fontId="2" fillId="0" borderId="0" xfId="20" applyNumberFormat="1" applyAlignment="1">
      <alignment/>
      <protection/>
    </xf>
    <xf numFmtId="0" fontId="3" fillId="0" borderId="0" xfId="20" applyFont="1" applyAlignment="1">
      <alignment/>
      <protection/>
    </xf>
    <xf numFmtId="0" fontId="1" fillId="0" borderId="0" xfId="20" applyFont="1" applyFill="1" applyAlignment="1">
      <alignment/>
      <protection/>
    </xf>
    <xf numFmtId="0" fontId="2" fillId="0" borderId="0" xfId="20" applyFill="1" applyAlignment="1">
      <alignment/>
      <protection/>
    </xf>
    <xf numFmtId="0" fontId="2" fillId="0" borderId="0" xfId="20" applyFont="1" applyAlignment="1">
      <alignment/>
      <protection/>
    </xf>
    <xf numFmtId="172" fontId="12" fillId="0" borderId="0" xfId="22" applyNumberFormat="1" applyFont="1" applyBorder="1" applyAlignment="1">
      <alignment horizontal="justify" vertical="top"/>
    </xf>
    <xf numFmtId="171" fontId="12" fillId="0" borderId="0" xfId="0" applyNumberFormat="1" applyFont="1" applyBorder="1" applyAlignment="1">
      <alignment horizontal="justify" vertical="top"/>
    </xf>
    <xf numFmtId="0" fontId="7" fillId="0" borderId="0" xfId="21" applyFont="1" applyAlignment="1">
      <alignment horizontal="justify"/>
      <protection/>
    </xf>
    <xf numFmtId="0" fontId="6" fillId="0" borderId="0" xfId="0" applyFont="1" applyFill="1" applyAlignment="1">
      <alignment/>
    </xf>
    <xf numFmtId="0" fontId="0" fillId="0" borderId="0" xfId="0" applyFont="1" applyAlignment="1">
      <alignment/>
    </xf>
    <xf numFmtId="0" fontId="18" fillId="0" borderId="0" xfId="20" applyFont="1" applyFill="1">
      <alignment/>
      <protection/>
    </xf>
    <xf numFmtId="0" fontId="39" fillId="0" borderId="0" xfId="20" applyFont="1" applyFill="1" applyBorder="1">
      <alignment/>
      <protection/>
    </xf>
    <xf numFmtId="0" fontId="18" fillId="0" borderId="1" xfId="20" applyFont="1" applyFill="1" applyBorder="1">
      <alignment/>
      <protection/>
    </xf>
    <xf numFmtId="14" fontId="2" fillId="0" borderId="0" xfId="20" applyNumberFormat="1" applyFont="1">
      <alignment/>
      <protection/>
    </xf>
    <xf numFmtId="165" fontId="2" fillId="0" borderId="0" xfId="20" applyNumberFormat="1" applyFont="1" applyBorder="1">
      <alignment/>
      <protection/>
    </xf>
    <xf numFmtId="0" fontId="2" fillId="0" borderId="0" xfId="20" applyFont="1" applyFill="1" applyAlignment="1">
      <alignment horizontal="left"/>
      <protection/>
    </xf>
    <xf numFmtId="0" fontId="2" fillId="6" borderId="0" xfId="0" applyFont="1" applyFill="1" applyAlignment="1">
      <alignment/>
    </xf>
    <xf numFmtId="0" fontId="2" fillId="0" borderId="1" xfId="0" applyFont="1" applyFill="1" applyBorder="1" applyAlignment="1">
      <alignment horizontal="right"/>
    </xf>
    <xf numFmtId="0" fontId="1" fillId="0" borderId="1" xfId="0" applyFont="1" applyFill="1" applyBorder="1" applyAlignment="1">
      <alignment horizontal="right"/>
    </xf>
    <xf numFmtId="0" fontId="2" fillId="0" borderId="4" xfId="0" applyFont="1" applyFill="1" applyBorder="1" applyAlignment="1">
      <alignment vertical="top" wrapText="1"/>
    </xf>
    <xf numFmtId="0" fontId="2" fillId="0" borderId="0" xfId="0" applyFont="1" applyFill="1" applyAlignment="1">
      <alignment wrapText="1"/>
    </xf>
    <xf numFmtId="0" fontId="1" fillId="0" borderId="0" xfId="20" applyFont="1" applyAlignment="1">
      <alignment horizontal="justify"/>
      <protection/>
    </xf>
    <xf numFmtId="0" fontId="2" fillId="0" borderId="0" xfId="20" applyFont="1" applyAlignment="1">
      <alignment horizontal="justify"/>
      <protection/>
    </xf>
    <xf numFmtId="165" fontId="2" fillId="0" borderId="0" xfId="20" applyNumberFormat="1" applyFont="1" applyAlignment="1">
      <alignment horizontal="justify"/>
      <protection/>
    </xf>
    <xf numFmtId="0" fontId="1" fillId="0" borderId="0" xfId="20" applyFont="1" applyAlignment="1">
      <alignment horizontal="justify" vertical="top"/>
      <protection/>
    </xf>
    <xf numFmtId="0" fontId="2" fillId="0" borderId="0" xfId="0" applyFont="1" applyAlignment="1">
      <alignment horizontal="justify"/>
    </xf>
    <xf numFmtId="167" fontId="1" fillId="0" borderId="0" xfId="20" applyNumberFormat="1" applyFont="1" applyBorder="1" applyAlignment="1">
      <alignment horizontal="justify"/>
      <protection/>
    </xf>
    <xf numFmtId="195" fontId="1" fillId="0" borderId="0" xfId="20" applyNumberFormat="1" applyFont="1" applyBorder="1" applyAlignment="1">
      <alignment horizontal="justify"/>
      <protection/>
    </xf>
    <xf numFmtId="0" fontId="1" fillId="0" borderId="0" xfId="0" applyFont="1" applyAlignment="1">
      <alignment horizontal="justify"/>
    </xf>
    <xf numFmtId="0" fontId="0" fillId="0" borderId="0" xfId="0" applyBorder="1" applyAlignment="1">
      <alignment horizontal="justify" wrapText="1"/>
    </xf>
    <xf numFmtId="0" fontId="0" fillId="0" borderId="0" xfId="20" applyFont="1" applyFill="1" applyBorder="1" applyAlignment="1">
      <alignment horizontal="justify"/>
      <protection/>
    </xf>
    <xf numFmtId="171" fontId="0" fillId="0" borderId="0" xfId="0" applyNumberFormat="1" applyFont="1" applyBorder="1" applyAlignment="1">
      <alignment horizontal="justify" vertical="top"/>
    </xf>
    <xf numFmtId="0" fontId="2" fillId="0" borderId="0" xfId="20" applyFont="1" applyAlignment="1">
      <alignment horizontal="justify"/>
      <protection/>
    </xf>
    <xf numFmtId="0" fontId="2" fillId="0" borderId="0" xfId="20" applyAlignment="1">
      <alignment horizontal="justify"/>
      <protection/>
    </xf>
    <xf numFmtId="0" fontId="2" fillId="0" borderId="0" xfId="20" applyFont="1" applyAlignment="1">
      <alignment horizontal="justify" vertical="top"/>
      <protection/>
    </xf>
    <xf numFmtId="167" fontId="2" fillId="0" borderId="0" xfId="20" applyNumberFormat="1" applyAlignment="1">
      <alignment horizontal="right"/>
      <protection/>
    </xf>
    <xf numFmtId="174" fontId="2" fillId="0" borderId="0" xfId="20" applyNumberFormat="1" applyFont="1" applyFill="1" applyBorder="1" applyAlignment="1">
      <alignment/>
      <protection/>
    </xf>
    <xf numFmtId="174" fontId="1" fillId="0" borderId="0" xfId="20" applyNumberFormat="1" applyFont="1" applyAlignment="1">
      <alignment/>
      <protection/>
    </xf>
    <xf numFmtId="174" fontId="2" fillId="0" borderId="0" xfId="20" applyNumberFormat="1" applyFont="1" applyAlignment="1">
      <alignment/>
      <protection/>
    </xf>
    <xf numFmtId="0" fontId="0" fillId="0" borderId="0" xfId="0" applyAlignment="1">
      <alignment horizontal="left" indent="1"/>
    </xf>
    <xf numFmtId="0" fontId="0" fillId="0" borderId="0" xfId="0" applyAlignment="1">
      <alignment horizontal="left" indent="2"/>
    </xf>
    <xf numFmtId="170" fontId="7" fillId="0" borderId="0" xfId="21" applyNumberFormat="1" applyFont="1" applyBorder="1" applyAlignment="1" applyProtection="1">
      <alignment vertical="center"/>
      <protection/>
    </xf>
    <xf numFmtId="0" fontId="2" fillId="0" borderId="0" xfId="20" applyFont="1" applyFill="1" applyBorder="1" applyAlignment="1">
      <alignment horizontal="left" indent="1"/>
      <protection/>
    </xf>
    <xf numFmtId="0" fontId="2" fillId="0" borderId="1" xfId="20" applyFont="1" applyFill="1" applyBorder="1" applyAlignment="1">
      <alignment horizontal="left" indent="1"/>
      <protection/>
    </xf>
    <xf numFmtId="49" fontId="39" fillId="0" borderId="0" xfId="0" applyNumberFormat="1" applyFont="1" applyBorder="1" applyAlignment="1">
      <alignment vertical="top"/>
    </xf>
    <xf numFmtId="0" fontId="1" fillId="0" borderId="0" xfId="20" applyFont="1" applyFill="1" applyAlignment="1">
      <alignment horizontal="justify" vertical="top" wrapText="1"/>
      <protection/>
    </xf>
    <xf numFmtId="0" fontId="18" fillId="0" borderId="0" xfId="0" applyFont="1" applyAlignment="1">
      <alignment horizontal="center"/>
    </xf>
    <xf numFmtId="0" fontId="1" fillId="0" borderId="0" xfId="20" applyFont="1" applyFill="1" applyAlignment="1">
      <alignment vertical="center"/>
      <protection/>
    </xf>
    <xf numFmtId="0" fontId="1" fillId="0" borderId="0" xfId="20" applyFont="1" applyFill="1" applyAlignment="1">
      <alignment vertical="top"/>
      <protection/>
    </xf>
    <xf numFmtId="0" fontId="1" fillId="0" borderId="0" xfId="0" applyFont="1" applyFill="1" applyAlignment="1">
      <alignment/>
    </xf>
    <xf numFmtId="0" fontId="2" fillId="0" borderId="1" xfId="20" applyFont="1" applyBorder="1" applyAlignment="1">
      <alignment horizontal="left" indent="1"/>
      <protection/>
    </xf>
    <xf numFmtId="0" fontId="2" fillId="0" borderId="5" xfId="20" applyFill="1" applyBorder="1">
      <alignment/>
      <protection/>
    </xf>
    <xf numFmtId="0" fontId="1" fillId="0" borderId="0" xfId="20" applyFont="1" applyFill="1" applyAlignment="1">
      <alignment vertical="top" wrapText="1"/>
      <protection/>
    </xf>
    <xf numFmtId="0" fontId="2" fillId="0" borderId="0" xfId="20" applyFont="1" applyFill="1" applyAlignment="1">
      <alignment horizontal="left" indent="1"/>
      <protection/>
    </xf>
    <xf numFmtId="0" fontId="2" fillId="0" borderId="1" xfId="20" applyFont="1" applyBorder="1" applyAlignment="1">
      <alignment horizontal="left" indent="1"/>
      <protection/>
    </xf>
    <xf numFmtId="0" fontId="2" fillId="0" borderId="4" xfId="20" applyFont="1" applyBorder="1" applyAlignment="1">
      <alignment horizontal="left" indent="1"/>
      <protection/>
    </xf>
    <xf numFmtId="0" fontId="2" fillId="0" borderId="0" xfId="20" applyFont="1" applyFill="1" applyBorder="1" applyAlignment="1">
      <alignment/>
      <protection/>
    </xf>
    <xf numFmtId="0" fontId="0" fillId="0" borderId="0" xfId="0" applyFill="1" applyAlignment="1">
      <alignment/>
    </xf>
    <xf numFmtId="0" fontId="2" fillId="0" borderId="1" xfId="20" applyFont="1" applyFill="1" applyBorder="1" applyAlignment="1">
      <alignment/>
      <protection/>
    </xf>
    <xf numFmtId="0" fontId="0" fillId="0" borderId="1" xfId="0" applyFill="1" applyBorder="1" applyAlignment="1">
      <alignment/>
    </xf>
    <xf numFmtId="0" fontId="18" fillId="0" borderId="0" xfId="0" applyFont="1" applyFill="1" applyAlignment="1">
      <alignment/>
    </xf>
    <xf numFmtId="0" fontId="1" fillId="0" borderId="0" xfId="20" applyFont="1" applyFill="1" applyBorder="1" applyAlignment="1">
      <alignment vertical="top"/>
      <protection/>
    </xf>
    <xf numFmtId="0" fontId="22" fillId="0" borderId="0" xfId="20" applyFont="1" applyFill="1">
      <alignment/>
      <protection/>
    </xf>
    <xf numFmtId="0" fontId="1" fillId="0" borderId="0" xfId="20" applyFont="1" applyFill="1" applyAlignment="1">
      <alignment wrapText="1"/>
      <protection/>
    </xf>
    <xf numFmtId="0" fontId="2" fillId="0" borderId="2" xfId="0" applyFont="1" applyFill="1" applyBorder="1" applyAlignment="1">
      <alignment/>
    </xf>
    <xf numFmtId="0" fontId="4" fillId="0" borderId="0" xfId="0" applyFont="1" applyBorder="1" applyAlignment="1">
      <alignment vertical="top"/>
    </xf>
    <xf numFmtId="0" fontId="1" fillId="0" borderId="0" xfId="0" applyFont="1" applyAlignment="1">
      <alignment/>
    </xf>
    <xf numFmtId="0" fontId="4" fillId="0" borderId="0" xfId="20" applyFont="1" applyFill="1" applyBorder="1">
      <alignment/>
      <protection/>
    </xf>
    <xf numFmtId="49" fontId="4" fillId="0" borderId="0" xfId="0" applyNumberFormat="1" applyFont="1" applyBorder="1" applyAlignment="1">
      <alignment vertical="top"/>
    </xf>
    <xf numFmtId="0" fontId="4" fillId="0" borderId="0" xfId="0" applyFont="1" applyAlignment="1">
      <alignment horizontal="left"/>
    </xf>
    <xf numFmtId="0" fontId="4" fillId="0" borderId="0" xfId="0" applyFont="1" applyAlignment="1">
      <alignment horizontal="right" vertical="top"/>
    </xf>
    <xf numFmtId="0" fontId="2" fillId="0" borderId="0" xfId="0" applyFont="1" applyAlignment="1">
      <alignment horizontal="right"/>
    </xf>
    <xf numFmtId="49" fontId="53" fillId="0" borderId="0" xfId="0" applyNumberFormat="1" applyFont="1" applyAlignment="1">
      <alignment vertical="top"/>
    </xf>
    <xf numFmtId="49" fontId="25" fillId="0" borderId="0" xfId="0" applyNumberFormat="1" applyFont="1" applyAlignment="1">
      <alignment vertical="top"/>
    </xf>
    <xf numFmtId="0" fontId="2" fillId="0" borderId="0" xfId="0" applyFont="1" applyAlignment="1">
      <alignment vertical="top"/>
    </xf>
    <xf numFmtId="0" fontId="1" fillId="0" borderId="0" xfId="20" applyFont="1" applyAlignment="1">
      <alignment vertical="top" wrapText="1"/>
      <protection/>
    </xf>
    <xf numFmtId="0" fontId="4" fillId="0" borderId="0" xfId="20" applyFont="1" applyAlignment="1">
      <alignment horizontal="left"/>
      <protection/>
    </xf>
    <xf numFmtId="0" fontId="26" fillId="0" borderId="0" xfId="0" applyFont="1" applyBorder="1" applyAlignment="1">
      <alignment wrapText="1"/>
    </xf>
    <xf numFmtId="0" fontId="27" fillId="0" borderId="0" xfId="0" applyFont="1" applyBorder="1" applyAlignment="1">
      <alignment vertical="top" wrapText="1"/>
    </xf>
    <xf numFmtId="0" fontId="27" fillId="0" borderId="1" xfId="0" applyFont="1" applyBorder="1" applyAlignment="1">
      <alignment vertical="top" wrapText="1"/>
    </xf>
    <xf numFmtId="0" fontId="4" fillId="0" borderId="0" xfId="0" applyFont="1" applyAlignment="1">
      <alignment/>
    </xf>
    <xf numFmtId="0" fontId="1" fillId="0" borderId="0" xfId="0" applyFont="1" applyAlignment="1">
      <alignment vertical="top"/>
    </xf>
    <xf numFmtId="0" fontId="2" fillId="0" borderId="0" xfId="20" applyFont="1" applyBorder="1" applyAlignment="1">
      <alignment horizontal="left" indent="1"/>
      <protection/>
    </xf>
    <xf numFmtId="0" fontId="2" fillId="0" borderId="0" xfId="20" applyFont="1" applyBorder="1" applyAlignment="1">
      <alignment horizontal="left" indent="3"/>
      <protection/>
    </xf>
    <xf numFmtId="0" fontId="2" fillId="0" borderId="0" xfId="20" applyBorder="1" applyAlignment="1">
      <alignment horizontal="left" indent="1"/>
      <protection/>
    </xf>
    <xf numFmtId="0" fontId="2" fillId="0" borderId="2" xfId="20" applyBorder="1" applyAlignment="1">
      <alignment horizontal="left" indent="1"/>
      <protection/>
    </xf>
    <xf numFmtId="186" fontId="2" fillId="0" borderId="0" xfId="20" applyNumberFormat="1" applyFont="1" applyAlignment="1">
      <alignment vertical="top"/>
      <protection/>
    </xf>
    <xf numFmtId="0" fontId="2" fillId="0" borderId="1" xfId="20" applyFont="1" applyBorder="1" applyAlignment="1">
      <alignment horizontal="left"/>
      <protection/>
    </xf>
    <xf numFmtId="2" fontId="4" fillId="0" borderId="0" xfId="20" applyNumberFormat="1" applyFont="1" applyBorder="1" applyAlignment="1">
      <alignment/>
      <protection/>
    </xf>
    <xf numFmtId="167" fontId="1" fillId="0" borderId="1" xfId="19" applyNumberFormat="1" applyFont="1" applyFill="1" applyBorder="1" applyAlignment="1">
      <alignment horizontal="right"/>
      <protection/>
    </xf>
    <xf numFmtId="37" fontId="2" fillId="0" borderId="1" xfId="19" applyNumberFormat="1" applyFont="1" applyBorder="1" applyAlignment="1">
      <alignment horizontal="left"/>
      <protection/>
    </xf>
    <xf numFmtId="189" fontId="1" fillId="0" borderId="1" xfId="19" applyNumberFormat="1" applyFont="1" applyBorder="1" applyProtection="1">
      <alignment/>
      <protection/>
    </xf>
    <xf numFmtId="37" fontId="2" fillId="0" borderId="1" xfId="19" applyNumberFormat="1" applyFont="1" applyBorder="1" applyProtection="1">
      <alignment/>
      <protection/>
    </xf>
    <xf numFmtId="37" fontId="2" fillId="0" borderId="1" xfId="19" applyNumberFormat="1" applyFont="1" applyBorder="1" applyAlignment="1" applyProtection="1" quotePrefix="1">
      <alignment horizontal="right"/>
      <protection/>
    </xf>
    <xf numFmtId="37" fontId="2" fillId="0" borderId="1" xfId="19" applyNumberFormat="1" applyFont="1" applyBorder="1" applyAlignment="1" applyProtection="1">
      <alignment horizontal="right"/>
      <protection/>
    </xf>
    <xf numFmtId="0" fontId="1" fillId="0" borderId="5" xfId="19" applyFont="1" applyFill="1" applyBorder="1">
      <alignment/>
      <protection/>
    </xf>
    <xf numFmtId="0" fontId="2" fillId="0" borderId="5" xfId="19" applyFont="1" applyFill="1" applyBorder="1">
      <alignment/>
      <protection/>
    </xf>
    <xf numFmtId="170" fontId="2" fillId="0" borderId="5" xfId="19" applyNumberFormat="1" applyFont="1" applyBorder="1" applyProtection="1">
      <alignment/>
      <protection/>
    </xf>
    <xf numFmtId="0" fontId="2" fillId="0" borderId="0" xfId="19" applyFont="1" applyFill="1" applyBorder="1" applyAlignment="1">
      <alignment horizontal="left" indent="1"/>
      <protection/>
    </xf>
    <xf numFmtId="0" fontId="2" fillId="0" borderId="1" xfId="19" applyFont="1" applyFill="1" applyBorder="1" applyAlignment="1">
      <alignment horizontal="left" indent="1"/>
      <protection/>
    </xf>
    <xf numFmtId="0" fontId="2" fillId="0" borderId="1" xfId="19" applyFont="1" applyBorder="1" applyAlignment="1">
      <alignment horizontal="left" indent="1"/>
      <protection/>
    </xf>
    <xf numFmtId="37" fontId="2" fillId="0" borderId="0" xfId="19" applyNumberFormat="1" applyFont="1" applyBorder="1" applyAlignment="1">
      <alignment horizontal="left" indent="1"/>
      <protection/>
    </xf>
    <xf numFmtId="37" fontId="2" fillId="0" borderId="1" xfId="19" applyNumberFormat="1" applyFont="1" applyBorder="1" applyAlignment="1">
      <alignment horizontal="left" indent="1"/>
      <protection/>
    </xf>
    <xf numFmtId="0" fontId="2" fillId="0" borderId="0" xfId="19" applyFont="1" applyBorder="1" applyAlignment="1">
      <alignment horizontal="left" indent="1"/>
      <protection/>
    </xf>
    <xf numFmtId="170" fontId="1" fillId="0" borderId="0" xfId="19" applyNumberFormat="1" applyFont="1" applyBorder="1" applyAlignment="1" applyProtection="1">
      <alignment vertical="top"/>
      <protection/>
    </xf>
    <xf numFmtId="170" fontId="1" fillId="0" borderId="0" xfId="19" applyNumberFormat="1" applyFont="1" applyBorder="1" applyProtection="1">
      <alignment/>
      <protection/>
    </xf>
    <xf numFmtId="170" fontId="1" fillId="0" borderId="0" xfId="19" applyNumberFormat="1" applyFont="1" applyBorder="1" applyAlignment="1" applyProtection="1">
      <alignment horizontal="left"/>
      <protection/>
    </xf>
    <xf numFmtId="0" fontId="1" fillId="0" borderId="0" xfId="19" applyFont="1" applyFill="1" applyBorder="1" applyAlignment="1">
      <alignment vertical="top"/>
      <protection/>
    </xf>
    <xf numFmtId="0" fontId="2" fillId="0" borderId="7" xfId="19" applyFont="1" applyFill="1" applyBorder="1">
      <alignment/>
      <protection/>
    </xf>
    <xf numFmtId="0" fontId="1" fillId="0" borderId="7" xfId="19" applyFont="1" applyFill="1" applyBorder="1">
      <alignment/>
      <protection/>
    </xf>
    <xf numFmtId="37" fontId="2" fillId="0" borderId="7" xfId="19" applyNumberFormat="1" applyFont="1" applyBorder="1" applyAlignment="1" applyProtection="1">
      <alignment horizontal="left"/>
      <protection/>
    </xf>
    <xf numFmtId="0" fontId="2" fillId="0" borderId="7" xfId="19" applyFont="1" applyBorder="1">
      <alignment/>
      <protection/>
    </xf>
    <xf numFmtId="171" fontId="2" fillId="0" borderId="0" xfId="19" applyNumberFormat="1" applyFont="1" applyAlignment="1">
      <alignment horizontal="right"/>
      <protection/>
    </xf>
    <xf numFmtId="171" fontId="1" fillId="0" borderId="0" xfId="19" applyNumberFormat="1" applyFont="1" applyFill="1" applyBorder="1" applyAlignment="1" applyProtection="1">
      <alignment horizontal="right"/>
      <protection/>
    </xf>
    <xf numFmtId="171" fontId="2" fillId="0" borderId="0" xfId="19" applyNumberFormat="1" applyFont="1" applyFill="1" applyBorder="1" applyAlignment="1" applyProtection="1">
      <alignment horizontal="right"/>
      <protection/>
    </xf>
    <xf numFmtId="171" fontId="2" fillId="0" borderId="1" xfId="19" applyNumberFormat="1" applyFont="1" applyFill="1" applyBorder="1" applyAlignment="1" applyProtection="1">
      <alignment horizontal="right"/>
      <protection/>
    </xf>
    <xf numFmtId="167" fontId="1" fillId="0" borderId="4" xfId="19" applyNumberFormat="1" applyFont="1" applyBorder="1" applyAlignment="1" applyProtection="1">
      <alignment horizontal="right"/>
      <protection/>
    </xf>
    <xf numFmtId="0" fontId="2" fillId="0" borderId="0" xfId="0" applyFont="1" applyAlignment="1">
      <alignment horizontal="right" wrapText="1" indent="1"/>
    </xf>
    <xf numFmtId="0" fontId="2" fillId="0" borderId="1" xfId="0" applyFont="1" applyBorder="1" applyAlignment="1">
      <alignment horizontal="right" wrapText="1" indent="1"/>
    </xf>
    <xf numFmtId="0" fontId="2" fillId="0" borderId="0" xfId="0" applyFont="1" applyAlignment="1">
      <alignment horizontal="left" wrapText="1" indent="1"/>
    </xf>
    <xf numFmtId="0" fontId="2" fillId="0" borderId="1" xfId="0" applyFont="1" applyBorder="1" applyAlignment="1">
      <alignment horizontal="left" wrapText="1" indent="1"/>
    </xf>
    <xf numFmtId="182" fontId="2" fillId="0" borderId="0" xfId="20" applyNumberFormat="1" applyFont="1" applyBorder="1">
      <alignment/>
      <protection/>
    </xf>
    <xf numFmtId="0" fontId="2" fillId="0" borderId="0" xfId="20" applyFont="1" applyBorder="1" applyAlignment="1">
      <alignment horizontal="justify"/>
      <protection/>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0" xfId="0" applyFont="1" applyAlignment="1">
      <alignment horizontal="right" wrapText="1"/>
    </xf>
    <xf numFmtId="171" fontId="1" fillId="0" borderId="0" xfId="0" applyNumberFormat="1" applyFont="1" applyAlignment="1">
      <alignment horizontal="right"/>
    </xf>
    <xf numFmtId="0" fontId="26" fillId="0" borderId="0" xfId="20" applyFont="1" applyAlignment="1">
      <alignment horizontal="right"/>
      <protection/>
    </xf>
    <xf numFmtId="0" fontId="1" fillId="0" borderId="1" xfId="0" applyFont="1" applyBorder="1" applyAlignment="1">
      <alignment horizontal="left"/>
    </xf>
    <xf numFmtId="171" fontId="2" fillId="0" borderId="1" xfId="0" applyNumberFormat="1" applyFont="1" applyBorder="1" applyAlignment="1">
      <alignment horizontal="right"/>
    </xf>
    <xf numFmtId="171" fontId="1" fillId="0" borderId="1" xfId="0" applyNumberFormat="1" applyFont="1" applyBorder="1" applyAlignment="1">
      <alignment horizontal="right"/>
    </xf>
    <xf numFmtId="0" fontId="2" fillId="0" borderId="0" xfId="0" applyFont="1" applyAlignment="1">
      <alignment horizontal="left" indent="1"/>
    </xf>
    <xf numFmtId="0" fontId="2" fillId="0" borderId="1" xfId="0" applyFont="1" applyBorder="1" applyAlignment="1">
      <alignment horizontal="left" indent="2"/>
    </xf>
    <xf numFmtId="0" fontId="2" fillId="0" borderId="4" xfId="0" applyFont="1" applyBorder="1" applyAlignment="1">
      <alignment horizontal="left" indent="1"/>
    </xf>
    <xf numFmtId="171" fontId="2" fillId="0" borderId="4" xfId="0" applyNumberFormat="1" applyFont="1" applyBorder="1" applyAlignment="1">
      <alignment horizontal="right"/>
    </xf>
    <xf numFmtId="0" fontId="2" fillId="0" borderId="2" xfId="0" applyFont="1" applyBorder="1" applyAlignment="1">
      <alignment/>
    </xf>
    <xf numFmtId="171" fontId="2" fillId="0" borderId="2" xfId="0" applyNumberFormat="1" applyFont="1" applyBorder="1" applyAlignment="1">
      <alignment horizontal="right"/>
    </xf>
    <xf numFmtId="0" fontId="2" fillId="0" borderId="5" xfId="0" applyFont="1" applyBorder="1" applyAlignment="1">
      <alignment/>
    </xf>
    <xf numFmtId="171" fontId="2" fillId="0" borderId="5" xfId="0" applyNumberFormat="1" applyFont="1" applyBorder="1" applyAlignment="1">
      <alignment horizontal="right"/>
    </xf>
    <xf numFmtId="0" fontId="2" fillId="0" borderId="1" xfId="0" applyFont="1" applyBorder="1" applyAlignment="1">
      <alignment horizontal="left"/>
    </xf>
    <xf numFmtId="197" fontId="2" fillId="0" borderId="0" xfId="0" applyNumberFormat="1" applyFont="1" applyAlignment="1">
      <alignment horizontal="right"/>
    </xf>
    <xf numFmtId="197" fontId="2" fillId="0" borderId="1" xfId="0" applyNumberFormat="1" applyFont="1" applyBorder="1" applyAlignment="1">
      <alignment horizontal="right"/>
    </xf>
    <xf numFmtId="197" fontId="2" fillId="0" borderId="4" xfId="0" applyNumberFormat="1" applyFont="1" applyBorder="1" applyAlignment="1">
      <alignment horizontal="right"/>
    </xf>
    <xf numFmtId="197" fontId="2" fillId="0" borderId="2" xfId="0" applyNumberFormat="1" applyFont="1" applyBorder="1" applyAlignment="1">
      <alignment horizontal="right"/>
    </xf>
    <xf numFmtId="197" fontId="2" fillId="0" borderId="5" xfId="0" applyNumberFormat="1" applyFont="1" applyBorder="1" applyAlignment="1">
      <alignment horizontal="right"/>
    </xf>
    <xf numFmtId="197" fontId="2" fillId="0" borderId="0" xfId="0" applyNumberFormat="1" applyFont="1" applyBorder="1" applyAlignment="1">
      <alignment horizontal="right"/>
    </xf>
    <xf numFmtId="171" fontId="2" fillId="0" borderId="0" xfId="0" applyNumberFormat="1" applyFont="1" applyBorder="1" applyAlignment="1">
      <alignment horizontal="right"/>
    </xf>
    <xf numFmtId="3" fontId="1" fillId="0" borderId="0" xfId="0" applyNumberFormat="1" applyFont="1" applyBorder="1" applyAlignment="1">
      <alignment horizontal="right" wrapText="1"/>
    </xf>
    <xf numFmtId="3" fontId="2" fillId="0" borderId="0" xfId="0" applyNumberFormat="1" applyFont="1" applyBorder="1" applyAlignment="1">
      <alignment horizontal="right" wrapText="1"/>
    </xf>
    <xf numFmtId="0" fontId="4" fillId="0" borderId="0" xfId="0" applyNumberFormat="1" applyFont="1" applyBorder="1" applyAlignment="1">
      <alignment vertical="top"/>
    </xf>
    <xf numFmtId="0" fontId="26" fillId="0" borderId="1" xfId="0" applyFont="1" applyBorder="1" applyAlignment="1">
      <alignment horizontal="right" vertical="top" wrapText="1"/>
    </xf>
    <xf numFmtId="201" fontId="2" fillId="0" borderId="0" xfId="20" applyNumberFormat="1" applyFont="1" applyAlignment="1">
      <alignment horizontal="right"/>
      <protection/>
    </xf>
    <xf numFmtId="201" fontId="1" fillId="0" borderId="4" xfId="0" applyNumberFormat="1" applyFont="1" applyBorder="1" applyAlignment="1">
      <alignment horizontal="right"/>
    </xf>
    <xf numFmtId="201" fontId="2" fillId="0" borderId="4" xfId="20" applyNumberFormat="1" applyFont="1" applyBorder="1" applyAlignment="1">
      <alignment horizontal="right"/>
      <protection/>
    </xf>
    <xf numFmtId="201" fontId="1" fillId="0" borderId="0" xfId="20" applyNumberFormat="1" applyFont="1" applyAlignment="1">
      <alignment horizontal="right"/>
      <protection/>
    </xf>
    <xf numFmtId="201" fontId="2" fillId="0" borderId="0" xfId="20" applyNumberFormat="1" applyFont="1">
      <alignment/>
      <protection/>
    </xf>
    <xf numFmtId="201" fontId="1" fillId="0" borderId="4" xfId="20" applyNumberFormat="1" applyFont="1" applyBorder="1" applyAlignment="1">
      <alignment horizontal="right"/>
      <protection/>
    </xf>
    <xf numFmtId="0" fontId="27" fillId="0" borderId="0" xfId="0" applyFont="1" applyBorder="1" applyAlignment="1">
      <alignment horizontal="justify" vertical="top" wrapText="1"/>
    </xf>
    <xf numFmtId="201" fontId="27" fillId="0" borderId="0" xfId="0" applyNumberFormat="1" applyFont="1" applyBorder="1" applyAlignment="1">
      <alignment horizontal="right" vertical="top" wrapText="1"/>
    </xf>
    <xf numFmtId="0" fontId="27" fillId="0" borderId="4" xfId="0" applyFont="1" applyBorder="1" applyAlignment="1">
      <alignment horizontal="justify" vertical="top" wrapText="1"/>
    </xf>
    <xf numFmtId="0" fontId="27" fillId="0" borderId="0" xfId="0" applyFont="1" applyBorder="1" applyAlignment="1">
      <alignment horizontal="left" vertical="top" wrapText="1" indent="1"/>
    </xf>
    <xf numFmtId="201" fontId="1" fillId="0" borderId="0" xfId="0" applyNumberFormat="1" applyFont="1" applyAlignment="1">
      <alignment/>
    </xf>
    <xf numFmtId="201" fontId="1" fillId="0" borderId="0" xfId="20" applyNumberFormat="1" applyFont="1">
      <alignment/>
      <protection/>
    </xf>
    <xf numFmtId="201" fontId="1" fillId="0" borderId="25" xfId="20" applyNumberFormat="1" applyFont="1" applyBorder="1" applyAlignment="1">
      <alignment horizontal="right"/>
      <protection/>
    </xf>
    <xf numFmtId="201" fontId="1" fillId="0" borderId="26" xfId="0" applyNumberFormat="1" applyFont="1" applyBorder="1" applyAlignment="1">
      <alignment/>
    </xf>
    <xf numFmtId="0" fontId="2" fillId="0" borderId="0" xfId="0" applyFont="1" applyFill="1" applyBorder="1" applyAlignment="1">
      <alignment vertical="top" wrapText="1"/>
    </xf>
    <xf numFmtId="168" fontId="1" fillId="0" borderId="1" xfId="21" applyNumberFormat="1" applyFont="1" applyFill="1" applyBorder="1" applyAlignment="1">
      <alignment horizontal="right"/>
      <protection/>
    </xf>
    <xf numFmtId="168" fontId="1" fillId="0" borderId="4" xfId="21" applyNumberFormat="1" applyFont="1" applyFill="1" applyBorder="1" applyAlignment="1">
      <alignment horizontal="right"/>
      <protection/>
    </xf>
    <xf numFmtId="0" fontId="12" fillId="0" borderId="0" xfId="21" applyFont="1" applyBorder="1" applyAlignment="1">
      <alignment horizontal="justify" vertical="top" wrapText="1"/>
      <protection/>
    </xf>
    <xf numFmtId="0" fontId="54" fillId="0" borderId="0" xfId="0" applyFont="1" applyAlignment="1">
      <alignment/>
    </xf>
    <xf numFmtId="0" fontId="1" fillId="0" borderId="0" xfId="20" applyFont="1" applyBorder="1" applyAlignment="1">
      <alignment vertical="center"/>
      <protection/>
    </xf>
    <xf numFmtId="169" fontId="1" fillId="0" borderId="0" xfId="20" applyNumberFormat="1" applyFont="1" applyBorder="1" applyAlignment="1">
      <alignment vertical="center"/>
      <protection/>
    </xf>
    <xf numFmtId="169" fontId="2" fillId="0" borderId="0" xfId="20" applyNumberFormat="1" applyFont="1" applyBorder="1" applyAlignment="1">
      <alignment vertical="center"/>
      <protection/>
    </xf>
    <xf numFmtId="0" fontId="18" fillId="0" borderId="0" xfId="0" applyFont="1" applyFill="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0" applyFont="1" applyBorder="1" applyAlignment="1">
      <alignment/>
    </xf>
    <xf numFmtId="49" fontId="0" fillId="0" borderId="0" xfId="0" applyNumberFormat="1" applyFont="1" applyBorder="1" applyAlignment="1">
      <alignment horizontal="right"/>
    </xf>
    <xf numFmtId="0" fontId="18" fillId="0" borderId="0" xfId="0" applyFont="1" applyBorder="1" applyAlignment="1">
      <alignment horizontal="right"/>
    </xf>
    <xf numFmtId="0" fontId="0" fillId="0" borderId="0" xfId="0" applyFont="1" applyBorder="1" applyAlignment="1">
      <alignment horizontal="right"/>
    </xf>
    <xf numFmtId="171" fontId="0" fillId="0" borderId="0" xfId="0" applyNumberFormat="1" applyFont="1" applyFill="1" applyAlignment="1">
      <alignment/>
    </xf>
    <xf numFmtId="172" fontId="0" fillId="0" borderId="0" xfId="22" applyNumberFormat="1" applyFont="1" applyFill="1" applyAlignment="1">
      <alignment horizontal="right"/>
    </xf>
    <xf numFmtId="171" fontId="42" fillId="0" borderId="1" xfId="0" applyNumberFormat="1" applyFont="1" applyFill="1" applyBorder="1" applyAlignment="1">
      <alignment vertical="top"/>
    </xf>
    <xf numFmtId="171" fontId="0" fillId="0" borderId="1" xfId="0" applyNumberFormat="1" applyFont="1" applyFill="1" applyBorder="1" applyAlignment="1">
      <alignment vertical="top"/>
    </xf>
    <xf numFmtId="171" fontId="0" fillId="0" borderId="1" xfId="0" applyNumberFormat="1" applyFont="1" applyFill="1" applyBorder="1" applyAlignment="1">
      <alignment horizontal="center" vertical="top"/>
    </xf>
    <xf numFmtId="0" fontId="2" fillId="0" borderId="0" xfId="20" applyAlignment="1">
      <alignment vertical="top"/>
      <protection/>
    </xf>
    <xf numFmtId="0" fontId="1" fillId="0" borderId="0" xfId="0" applyFont="1" applyBorder="1" applyAlignment="1">
      <alignment horizontal="right" vertical="center"/>
    </xf>
    <xf numFmtId="0" fontId="1" fillId="2" borderId="1" xfId="20" applyFont="1" applyFill="1" applyBorder="1" applyAlignment="1">
      <alignment horizontal="right" vertical="top"/>
      <protection/>
    </xf>
    <xf numFmtId="197" fontId="4" fillId="0" borderId="0" xfId="0" applyNumberFormat="1" applyFont="1" applyBorder="1" applyAlignment="1">
      <alignment horizontal="right"/>
    </xf>
    <xf numFmtId="0" fontId="2" fillId="0" borderId="2" xfId="20" applyBorder="1" applyAlignment="1">
      <alignment horizontal="left" indent="2"/>
      <protection/>
    </xf>
    <xf numFmtId="0" fontId="2" fillId="0" borderId="0" xfId="20" applyFont="1" applyFill="1" applyAlignment="1">
      <alignment horizontal="right"/>
      <protection/>
    </xf>
    <xf numFmtId="0" fontId="2" fillId="0" borderId="5" xfId="20" applyFont="1" applyFill="1" applyBorder="1">
      <alignment/>
      <protection/>
    </xf>
    <xf numFmtId="0" fontId="2" fillId="0" borderId="5" xfId="20" applyFont="1" applyBorder="1">
      <alignment/>
      <protection/>
    </xf>
    <xf numFmtId="0" fontId="2" fillId="0" borderId="0" xfId="20" applyFont="1" applyAlignment="1">
      <alignment horizontal="left" vertical="top" wrapText="1"/>
      <protection/>
    </xf>
    <xf numFmtId="0" fontId="1" fillId="0" borderId="0" xfId="0" applyFont="1" applyBorder="1" applyAlignment="1">
      <alignment/>
    </xf>
    <xf numFmtId="49" fontId="2" fillId="0" borderId="2" xfId="0" applyNumberFormat="1" applyFont="1" applyBorder="1" applyAlignment="1">
      <alignment vertical="top"/>
    </xf>
    <xf numFmtId="0" fontId="2" fillId="0" borderId="0" xfId="0" applyFont="1" applyAlignment="1">
      <alignment horizontal="center"/>
    </xf>
    <xf numFmtId="0" fontId="27" fillId="0" borderId="0" xfId="0" applyFont="1" applyAlignment="1">
      <alignment horizontal="justify" vertical="top"/>
    </xf>
    <xf numFmtId="0" fontId="2" fillId="0" borderId="0" xfId="0" applyFont="1" applyBorder="1" applyAlignment="1">
      <alignment/>
    </xf>
    <xf numFmtId="49" fontId="1" fillId="0" borderId="0" xfId="0" applyNumberFormat="1" applyFont="1" applyBorder="1" applyAlignment="1">
      <alignment horizontal="justify" vertical="center" wrapText="1"/>
    </xf>
    <xf numFmtId="49" fontId="2" fillId="0" borderId="0" xfId="0" applyNumberFormat="1" applyFont="1" applyAlignment="1">
      <alignment horizontal="left" vertical="top" wrapText="1"/>
    </xf>
    <xf numFmtId="171" fontId="2" fillId="0" borderId="0" xfId="0" applyNumberFormat="1" applyFont="1" applyAlignment="1">
      <alignment/>
    </xf>
    <xf numFmtId="171" fontId="2" fillId="0" borderId="1" xfId="0" applyNumberFormat="1" applyFont="1" applyBorder="1" applyAlignment="1">
      <alignment/>
    </xf>
    <xf numFmtId="171" fontId="12" fillId="0" borderId="0" xfId="0" applyNumberFormat="1" applyFont="1" applyBorder="1" applyAlignment="1">
      <alignment horizontal="left" vertical="top" indent="1"/>
    </xf>
    <xf numFmtId="175" fontId="12" fillId="0" borderId="0" xfId="0" applyNumberFormat="1" applyFont="1" applyBorder="1" applyAlignment="1">
      <alignment vertical="top"/>
    </xf>
    <xf numFmtId="171" fontId="12" fillId="0" borderId="1" xfId="0" applyNumberFormat="1" applyFont="1" applyBorder="1" applyAlignment="1">
      <alignment horizontal="left" vertical="top" indent="1"/>
    </xf>
    <xf numFmtId="0" fontId="27" fillId="0" borderId="1" xfId="0" applyFont="1" applyBorder="1" applyAlignment="1">
      <alignment horizontal="left" vertical="top"/>
    </xf>
    <xf numFmtId="49" fontId="12" fillId="0" borderId="1" xfId="0" applyNumberFormat="1" applyFont="1" applyBorder="1" applyAlignment="1">
      <alignment horizontal="right" vertical="top"/>
    </xf>
    <xf numFmtId="0" fontId="2" fillId="0" borderId="1" xfId="0" applyFont="1" applyBorder="1" applyAlignment="1">
      <alignment vertical="top"/>
    </xf>
    <xf numFmtId="175" fontId="12" fillId="0" borderId="1" xfId="0" applyNumberFormat="1" applyFont="1" applyBorder="1" applyAlignment="1">
      <alignment vertical="top"/>
    </xf>
    <xf numFmtId="0" fontId="0" fillId="0" borderId="0" xfId="0" applyFont="1" applyBorder="1" applyAlignment="1">
      <alignment horizontal="left" vertical="top" indent="1"/>
    </xf>
    <xf numFmtId="0" fontId="0" fillId="0" borderId="0" xfId="0" applyFont="1" applyBorder="1" applyAlignment="1">
      <alignment vertical="top"/>
    </xf>
    <xf numFmtId="0" fontId="18" fillId="0" borderId="0" xfId="0" applyFont="1" applyBorder="1" applyAlignment="1">
      <alignment vertical="top"/>
    </xf>
    <xf numFmtId="0" fontId="0" fillId="0" borderId="0" xfId="0" applyFont="1" applyBorder="1" applyAlignment="1">
      <alignment horizontal="justify" wrapText="1"/>
    </xf>
    <xf numFmtId="0" fontId="12" fillId="0" borderId="0" xfId="0" applyFont="1" applyBorder="1" applyAlignment="1">
      <alignment horizontal="justify" vertical="top" wrapText="1"/>
    </xf>
    <xf numFmtId="0" fontId="12" fillId="0" borderId="0" xfId="0" applyFont="1" applyBorder="1" applyAlignment="1">
      <alignment horizontal="justify" wrapText="1"/>
    </xf>
    <xf numFmtId="204" fontId="1" fillId="0" borderId="0" xfId="0" applyNumberFormat="1" applyFont="1" applyBorder="1" applyAlignment="1">
      <alignment/>
    </xf>
    <xf numFmtId="179" fontId="2" fillId="0" borderId="0" xfId="0" applyNumberFormat="1" applyFont="1" applyBorder="1" applyAlignment="1">
      <alignment/>
    </xf>
    <xf numFmtId="204" fontId="1" fillId="0" borderId="0" xfId="0" applyNumberFormat="1" applyFont="1" applyAlignment="1">
      <alignment/>
    </xf>
    <xf numFmtId="204" fontId="1" fillId="0" borderId="0" xfId="0" applyNumberFormat="1" applyFont="1" applyBorder="1" applyAlignment="1">
      <alignment/>
    </xf>
    <xf numFmtId="204" fontId="1" fillId="0" borderId="0" xfId="15" applyNumberFormat="1" applyFont="1" applyAlignment="1">
      <alignment/>
    </xf>
    <xf numFmtId="204" fontId="2" fillId="0" borderId="0" xfId="0" applyNumberFormat="1" applyFont="1" applyAlignment="1">
      <alignment/>
    </xf>
    <xf numFmtId="204" fontId="2" fillId="0" borderId="0" xfId="0" applyNumberFormat="1" applyFont="1" applyBorder="1" applyAlignment="1">
      <alignment/>
    </xf>
    <xf numFmtId="204" fontId="2" fillId="0" borderId="0" xfId="20" applyNumberFormat="1" applyAlignment="1">
      <alignment/>
      <protection/>
    </xf>
    <xf numFmtId="204" fontId="2" fillId="0" borderId="0" xfId="15" applyNumberFormat="1" applyFont="1" applyAlignment="1">
      <alignment/>
    </xf>
    <xf numFmtId="204" fontId="1" fillId="0" borderId="3" xfId="0" applyNumberFormat="1" applyFont="1" applyBorder="1" applyAlignment="1">
      <alignment/>
    </xf>
    <xf numFmtId="204" fontId="2" fillId="0" borderId="3" xfId="0" applyNumberFormat="1" applyFont="1" applyBorder="1" applyAlignment="1">
      <alignment/>
    </xf>
    <xf numFmtId="204" fontId="2" fillId="0" borderId="3" xfId="20" applyNumberFormat="1" applyBorder="1" applyAlignment="1">
      <alignment/>
      <protection/>
    </xf>
    <xf numFmtId="204" fontId="2" fillId="0" borderId="3" xfId="15" applyNumberFormat="1" applyFont="1" applyBorder="1" applyAlignment="1">
      <alignment/>
    </xf>
    <xf numFmtId="49" fontId="56" fillId="0" borderId="0" xfId="0" applyNumberFormat="1" applyFont="1" applyAlignment="1">
      <alignment vertical="top"/>
    </xf>
    <xf numFmtId="49" fontId="2" fillId="0" borderId="0" xfId="0" applyNumberFormat="1" applyFont="1" applyAlignment="1">
      <alignment horizontal="left" vertical="top"/>
    </xf>
    <xf numFmtId="0" fontId="1" fillId="0" borderId="0" xfId="0" applyFont="1" applyFill="1" applyBorder="1" applyAlignment="1">
      <alignment horizontal="right" wrapText="1"/>
    </xf>
    <xf numFmtId="49" fontId="2" fillId="0" borderId="0" xfId="0" applyNumberFormat="1" applyFont="1" applyFill="1" applyAlignment="1">
      <alignment vertical="top"/>
    </xf>
    <xf numFmtId="171" fontId="2" fillId="0" borderId="0" xfId="0" applyNumberFormat="1" applyFont="1" applyFill="1" applyAlignment="1">
      <alignment vertical="top"/>
    </xf>
    <xf numFmtId="171"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1" fillId="0" borderId="0" xfId="0" applyFont="1" applyAlignment="1">
      <alignment horizontal="right" wrapText="1"/>
    </xf>
    <xf numFmtId="49" fontId="2" fillId="0" borderId="1" xfId="0" applyNumberFormat="1" applyFont="1" applyFill="1" applyBorder="1" applyAlignment="1">
      <alignment vertical="top"/>
    </xf>
    <xf numFmtId="171" fontId="2" fillId="0" borderId="1" xfId="0" applyNumberFormat="1" applyFont="1" applyFill="1" applyBorder="1" applyAlignment="1">
      <alignment vertical="top"/>
    </xf>
    <xf numFmtId="0" fontId="1" fillId="0" borderId="1" xfId="0" applyFont="1" applyFill="1" applyBorder="1" applyAlignment="1">
      <alignment horizontal="right" vertical="top"/>
    </xf>
    <xf numFmtId="49" fontId="1" fillId="0" borderId="0" xfId="0" applyNumberFormat="1" applyFont="1" applyFill="1" applyAlignment="1">
      <alignment vertical="top"/>
    </xf>
    <xf numFmtId="49" fontId="2" fillId="0" borderId="0" xfId="0" applyNumberFormat="1" applyFont="1" applyFill="1" applyBorder="1" applyAlignment="1">
      <alignment vertical="top"/>
    </xf>
    <xf numFmtId="171" fontId="2" fillId="0" borderId="0" xfId="0" applyNumberFormat="1" applyFont="1" applyFill="1" applyBorder="1" applyAlignment="1">
      <alignment vertical="top"/>
    </xf>
    <xf numFmtId="174" fontId="2" fillId="0" borderId="0" xfId="0" applyNumberFormat="1" applyFont="1" applyFill="1" applyBorder="1" applyAlignment="1">
      <alignment vertical="top"/>
    </xf>
    <xf numFmtId="174" fontId="2" fillId="0" borderId="0" xfId="0" applyNumberFormat="1" applyFont="1" applyFill="1" applyAlignment="1">
      <alignment vertical="top"/>
    </xf>
    <xf numFmtId="174" fontId="2" fillId="0" borderId="1" xfId="0" applyNumberFormat="1" applyFont="1" applyFill="1" applyBorder="1" applyAlignment="1">
      <alignment vertical="top"/>
    </xf>
    <xf numFmtId="49" fontId="4" fillId="0" borderId="0" xfId="0" applyNumberFormat="1" applyFont="1" applyFill="1" applyBorder="1" applyAlignment="1">
      <alignment vertical="top"/>
    </xf>
    <xf numFmtId="0" fontId="2" fillId="0" borderId="0" xfId="0" applyFont="1" applyFill="1" applyAlignment="1">
      <alignment vertical="top"/>
    </xf>
    <xf numFmtId="49" fontId="1" fillId="0" borderId="0" xfId="0" applyNumberFormat="1" applyFont="1" applyAlignment="1">
      <alignment vertical="top"/>
    </xf>
    <xf numFmtId="174" fontId="1" fillId="0" borderId="0" xfId="0" applyNumberFormat="1" applyFont="1" applyFill="1" applyBorder="1" applyAlignment="1">
      <alignment horizontal="right" vertical="top"/>
    </xf>
    <xf numFmtId="171" fontId="1" fillId="0" borderId="0" xfId="0" applyNumberFormat="1" applyFont="1" applyFill="1" applyBorder="1" applyAlignment="1">
      <alignment horizontal="right" vertical="top"/>
    </xf>
    <xf numFmtId="171" fontId="1"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171" fontId="2" fillId="0" borderId="0" xfId="0" applyNumberFormat="1" applyFont="1" applyFill="1" applyBorder="1" applyAlignment="1">
      <alignment horizontal="right" vertical="top"/>
    </xf>
    <xf numFmtId="171" fontId="1" fillId="0" borderId="0" xfId="0" applyNumberFormat="1" applyFont="1" applyAlignment="1">
      <alignment horizontal="right" vertical="top"/>
    </xf>
    <xf numFmtId="0" fontId="2" fillId="0" borderId="0" xfId="0" applyFont="1" applyBorder="1" applyAlignment="1">
      <alignment/>
    </xf>
    <xf numFmtId="171" fontId="2" fillId="0" borderId="0" xfId="0" applyNumberFormat="1" applyFont="1" applyAlignment="1">
      <alignment horizontal="right" vertical="top"/>
    </xf>
    <xf numFmtId="0" fontId="1" fillId="0" borderId="0" xfId="0" applyFont="1" applyAlignment="1">
      <alignment horizontal="right" vertical="top"/>
    </xf>
    <xf numFmtId="0" fontId="2" fillId="0" borderId="0" xfId="0" applyFont="1" applyAlignment="1">
      <alignment horizontal="right" vertical="top"/>
    </xf>
    <xf numFmtId="0" fontId="2" fillId="0" borderId="1" xfId="0" applyFont="1" applyFill="1" applyBorder="1" applyAlignment="1">
      <alignment vertical="top"/>
    </xf>
    <xf numFmtId="0" fontId="2" fillId="0" borderId="1" xfId="0" applyFont="1" applyBorder="1" applyAlignment="1">
      <alignment/>
    </xf>
    <xf numFmtId="171" fontId="1" fillId="0" borderId="1" xfId="0" applyNumberFormat="1" applyFont="1" applyBorder="1" applyAlignment="1" quotePrefix="1">
      <alignment horizontal="right" vertical="top"/>
    </xf>
    <xf numFmtId="171" fontId="2" fillId="0" borderId="1" xfId="0" applyNumberFormat="1" applyFont="1" applyBorder="1" applyAlignment="1" quotePrefix="1">
      <alignment horizontal="right" vertical="top"/>
    </xf>
    <xf numFmtId="171" fontId="1" fillId="0" borderId="0" xfId="0" applyNumberFormat="1" applyFont="1" applyAlignment="1">
      <alignment vertical="top"/>
    </xf>
    <xf numFmtId="0" fontId="1" fillId="0" borderId="0" xfId="0" applyFont="1" applyAlignment="1">
      <alignment vertical="top"/>
    </xf>
    <xf numFmtId="49" fontId="2" fillId="0" borderId="4" xfId="0" applyNumberFormat="1" applyFont="1" applyBorder="1" applyAlignment="1">
      <alignment vertical="top"/>
    </xf>
    <xf numFmtId="49" fontId="2" fillId="0" borderId="4" xfId="0" applyNumberFormat="1" applyFont="1" applyFill="1" applyBorder="1" applyAlignment="1">
      <alignment vertical="top"/>
    </xf>
    <xf numFmtId="0" fontId="2" fillId="0" borderId="4" xfId="0" applyFont="1" applyBorder="1" applyAlignment="1">
      <alignment/>
    </xf>
    <xf numFmtId="178" fontId="2" fillId="0" borderId="0" xfId="22" applyNumberFormat="1" applyFont="1" applyBorder="1" applyAlignment="1">
      <alignment vertical="top"/>
    </xf>
    <xf numFmtId="49" fontId="1" fillId="0" borderId="0" xfId="0" applyNumberFormat="1" applyFont="1" applyAlignment="1">
      <alignment vertical="center"/>
    </xf>
    <xf numFmtId="171" fontId="1" fillId="0" borderId="0" xfId="0" applyNumberFormat="1" applyFont="1" applyBorder="1" applyAlignment="1" quotePrefix="1">
      <alignment horizontal="center"/>
    </xf>
    <xf numFmtId="0" fontId="2" fillId="0" borderId="0" xfId="0" applyFont="1" applyBorder="1" applyAlignment="1">
      <alignment horizontal="center"/>
    </xf>
    <xf numFmtId="0" fontId="2" fillId="0" borderId="0" xfId="0" applyFont="1" applyAlignment="1">
      <alignment horizontal="justify" vertical="center" wrapText="1"/>
    </xf>
    <xf numFmtId="174" fontId="1" fillId="0" borderId="0" xfId="0" applyNumberFormat="1" applyFont="1" applyFill="1" applyBorder="1" applyAlignment="1">
      <alignment horizontal="right" wrapText="1"/>
    </xf>
    <xf numFmtId="174" fontId="1" fillId="0" borderId="2" xfId="0" applyNumberFormat="1" applyFont="1" applyFill="1" applyBorder="1" applyAlignment="1">
      <alignment horizontal="right" vertical="top" wrapText="1"/>
    </xf>
    <xf numFmtId="171" fontId="1" fillId="0" borderId="0" xfId="0" applyNumberFormat="1" applyFont="1" applyAlignment="1">
      <alignment horizontal="right" vertical="top" wrapText="1"/>
    </xf>
    <xf numFmtId="171"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174" fontId="2" fillId="0" borderId="2" xfId="0" applyNumberFormat="1" applyFont="1" applyFill="1" applyBorder="1" applyAlignment="1">
      <alignment horizontal="right" vertical="top" wrapText="1"/>
    </xf>
    <xf numFmtId="171" fontId="2" fillId="0" borderId="0" xfId="0" applyNumberFormat="1" applyFont="1" applyAlignment="1">
      <alignment horizontal="right" vertical="top" wrapText="1"/>
    </xf>
    <xf numFmtId="0" fontId="1" fillId="0" borderId="1" xfId="0" applyFont="1" applyBorder="1" applyAlignment="1">
      <alignment/>
    </xf>
    <xf numFmtId="0" fontId="1" fillId="0" borderId="1" xfId="0" applyFont="1" applyBorder="1" applyAlignment="1">
      <alignment horizontal="right"/>
    </xf>
    <xf numFmtId="0" fontId="2" fillId="0" borderId="1" xfId="0" applyFont="1" applyBorder="1" applyAlignment="1">
      <alignment horizontal="right"/>
    </xf>
    <xf numFmtId="49" fontId="2" fillId="0" borderId="2" xfId="0" applyNumberFormat="1" applyFont="1" applyFill="1" applyBorder="1" applyAlignment="1">
      <alignment vertical="top"/>
    </xf>
    <xf numFmtId="171" fontId="2" fillId="0" borderId="2" xfId="0" applyNumberFormat="1" applyFont="1" applyFill="1" applyBorder="1" applyAlignment="1">
      <alignment vertical="top"/>
    </xf>
    <xf numFmtId="174" fontId="2" fillId="0" borderId="2" xfId="0" applyNumberFormat="1" applyFont="1" applyFill="1" applyBorder="1" applyAlignment="1">
      <alignment vertical="top"/>
    </xf>
    <xf numFmtId="174" fontId="2" fillId="0" borderId="2" xfId="0" applyNumberFormat="1" applyFont="1" applyFill="1" applyBorder="1" applyAlignment="1">
      <alignment horizontal="right" wrapText="1"/>
    </xf>
    <xf numFmtId="178" fontId="2" fillId="0" borderId="2" xfId="22" applyNumberFormat="1" applyFont="1" applyBorder="1" applyAlignment="1">
      <alignment horizontal="right" wrapText="1"/>
    </xf>
    <xf numFmtId="49" fontId="2" fillId="0" borderId="1" xfId="0" applyNumberFormat="1" applyFont="1" applyBorder="1" applyAlignment="1">
      <alignment vertical="top"/>
    </xf>
    <xf numFmtId="178" fontId="2" fillId="0" borderId="1" xfId="22" applyNumberFormat="1" applyFont="1" applyBorder="1" applyAlignment="1">
      <alignment vertical="top"/>
    </xf>
    <xf numFmtId="0" fontId="1" fillId="0" borderId="2" xfId="0" applyFont="1" applyBorder="1" applyAlignment="1">
      <alignment vertical="top"/>
    </xf>
    <xf numFmtId="0" fontId="4" fillId="0" borderId="0" xfId="0" applyFont="1" applyAlignment="1">
      <alignment horizontal="right"/>
    </xf>
    <xf numFmtId="49" fontId="1" fillId="0" borderId="0" xfId="0" applyNumberFormat="1" applyFont="1" applyBorder="1" applyAlignment="1">
      <alignment/>
    </xf>
    <xf numFmtId="49" fontId="1" fillId="0" borderId="1" xfId="0" applyNumberFormat="1" applyFont="1" applyBorder="1" applyAlignment="1">
      <alignment vertical="top"/>
    </xf>
    <xf numFmtId="0" fontId="1" fillId="0" borderId="1"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left" vertical="top" indent="1"/>
    </xf>
    <xf numFmtId="49" fontId="1" fillId="0" borderId="0" xfId="0" applyNumberFormat="1" applyFont="1" applyBorder="1" applyAlignment="1">
      <alignment vertical="top"/>
    </xf>
    <xf numFmtId="0" fontId="2" fillId="0" borderId="1" xfId="0" applyFont="1" applyBorder="1" applyAlignment="1">
      <alignment horizontal="left" vertical="top" indent="1"/>
    </xf>
    <xf numFmtId="49" fontId="2" fillId="0" borderId="0" xfId="0" applyNumberFormat="1" applyFont="1" applyBorder="1" applyAlignment="1">
      <alignment/>
    </xf>
    <xf numFmtId="0" fontId="5" fillId="0" borderId="0" xfId="0" applyFont="1" applyBorder="1" applyAlignment="1">
      <alignment/>
    </xf>
    <xf numFmtId="0" fontId="18" fillId="0" borderId="0" xfId="0" applyFont="1" applyAlignment="1">
      <alignment wrapText="1"/>
    </xf>
    <xf numFmtId="0" fontId="2" fillId="0" borderId="0" xfId="20" applyFont="1" applyAlignment="1">
      <alignment horizontal="left"/>
      <protection/>
    </xf>
    <xf numFmtId="0" fontId="2" fillId="0" borderId="4" xfId="20" applyFont="1" applyBorder="1" applyAlignment="1">
      <alignment vertical="center"/>
      <protection/>
    </xf>
    <xf numFmtId="0" fontId="27" fillId="0" borderId="1" xfId="0" applyFont="1" applyBorder="1" applyAlignment="1">
      <alignment vertical="top"/>
    </xf>
    <xf numFmtId="0" fontId="27" fillId="0" borderId="0" xfId="0" applyFont="1" applyAlignment="1">
      <alignment vertical="top"/>
    </xf>
    <xf numFmtId="0" fontId="4" fillId="0" borderId="0" xfId="20" applyFont="1" applyBorder="1" applyAlignment="1">
      <alignment/>
      <protection/>
    </xf>
    <xf numFmtId="14" fontId="2" fillId="0" borderId="0" xfId="20" applyNumberFormat="1" applyFont="1" applyAlignment="1">
      <alignment/>
      <protection/>
    </xf>
    <xf numFmtId="0" fontId="1" fillId="0" borderId="0" xfId="20" applyFont="1" applyBorder="1" applyAlignment="1">
      <alignment/>
      <protection/>
    </xf>
    <xf numFmtId="0" fontId="27" fillId="0" borderId="0" xfId="0" applyFont="1" applyAlignment="1">
      <alignment horizontal="right" vertical="top"/>
    </xf>
    <xf numFmtId="0" fontId="26" fillId="0" borderId="0" xfId="0" applyFont="1" applyAlignment="1">
      <alignment horizontal="right" vertical="top"/>
    </xf>
    <xf numFmtId="0" fontId="27" fillId="0" borderId="0" xfId="0" applyFont="1" applyAlignment="1">
      <alignment horizontal="left" vertical="top"/>
    </xf>
    <xf numFmtId="0" fontId="27" fillId="0" borderId="0" xfId="0" applyFont="1" applyBorder="1" applyAlignment="1">
      <alignment horizontal="right" vertical="top"/>
    </xf>
    <xf numFmtId="0" fontId="26" fillId="0" borderId="0" xfId="0" applyFont="1" applyBorder="1" applyAlignment="1">
      <alignment horizontal="right" vertical="top"/>
    </xf>
    <xf numFmtId="0" fontId="26" fillId="0" borderId="1" xfId="0" applyFont="1" applyBorder="1" applyAlignment="1">
      <alignment horizontal="right" vertical="top"/>
    </xf>
    <xf numFmtId="0" fontId="26" fillId="0" borderId="0" xfId="0" applyFont="1" applyBorder="1" applyAlignment="1">
      <alignment horizontal="right"/>
    </xf>
    <xf numFmtId="0" fontId="27" fillId="0" borderId="0" xfId="0" applyFont="1" applyBorder="1" applyAlignment="1">
      <alignment horizontal="justify"/>
    </xf>
    <xf numFmtId="0" fontId="27" fillId="0" borderId="1" xfId="0" applyFont="1" applyBorder="1" applyAlignment="1">
      <alignment horizontal="right" vertical="top"/>
    </xf>
    <xf numFmtId="0" fontId="26" fillId="0" borderId="0" xfId="0" applyFont="1" applyAlignment="1">
      <alignment horizontal="justify" vertical="top"/>
    </xf>
    <xf numFmtId="0" fontId="27" fillId="0" borderId="0" xfId="0" applyFont="1" applyAlignment="1">
      <alignment horizontal="left" vertical="top" indent="1"/>
    </xf>
    <xf numFmtId="0" fontId="27" fillId="0" borderId="1" xfId="0" applyFont="1" applyBorder="1" applyAlignment="1">
      <alignment horizontal="left" vertical="top" indent="1"/>
    </xf>
    <xf numFmtId="0" fontId="27" fillId="0" borderId="0" xfId="0" applyFont="1" applyAlignment="1">
      <alignment horizontal="left" vertical="top" indent="2"/>
    </xf>
    <xf numFmtId="205" fontId="27" fillId="0" borderId="0" xfId="0" applyNumberFormat="1" applyFont="1" applyAlignment="1">
      <alignment horizontal="right" vertical="top"/>
    </xf>
    <xf numFmtId="205" fontId="27" fillId="0" borderId="0" xfId="0" applyNumberFormat="1" applyFont="1" applyBorder="1" applyAlignment="1">
      <alignment horizontal="right" vertical="top"/>
    </xf>
    <xf numFmtId="205" fontId="27" fillId="0" borderId="27" xfId="0" applyNumberFormat="1" applyFont="1" applyBorder="1" applyAlignment="1">
      <alignment horizontal="right" vertical="top"/>
    </xf>
    <xf numFmtId="205" fontId="27" fillId="0" borderId="28" xfId="0" applyNumberFormat="1" applyFont="1" applyBorder="1" applyAlignment="1">
      <alignment horizontal="right" vertical="top"/>
    </xf>
    <xf numFmtId="205" fontId="27" fillId="0" borderId="1" xfId="0" applyNumberFormat="1" applyFont="1" applyBorder="1" applyAlignment="1">
      <alignment horizontal="right" vertical="top"/>
    </xf>
    <xf numFmtId="0" fontId="2"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Border="1" applyAlignment="1">
      <alignment horizontal="justify"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xf>
    <xf numFmtId="0" fontId="2" fillId="0" borderId="0" xfId="20" applyFont="1" applyBorder="1" applyAlignment="1">
      <alignment/>
      <protection/>
    </xf>
    <xf numFmtId="0" fontId="27" fillId="0" borderId="0" xfId="0" applyFont="1" applyBorder="1" applyAlignment="1">
      <alignment horizontal="left" vertical="top" indent="2"/>
    </xf>
    <xf numFmtId="0" fontId="26" fillId="0" borderId="0" xfId="0" applyFont="1" applyBorder="1" applyAlignment="1">
      <alignment horizontal="justify" vertical="top"/>
    </xf>
    <xf numFmtId="0" fontId="2" fillId="0" borderId="0" xfId="20" applyFont="1" applyBorder="1" applyAlignment="1">
      <alignment vertical="top"/>
      <protection/>
    </xf>
    <xf numFmtId="0" fontId="1" fillId="0" borderId="0" xfId="0" applyFont="1" applyBorder="1" applyAlignment="1">
      <alignment horizontal="center" vertical="top" wrapText="1"/>
    </xf>
    <xf numFmtId="0" fontId="2" fillId="2" borderId="0" xfId="0" applyFont="1" applyFill="1" applyBorder="1" applyAlignment="1">
      <alignment/>
    </xf>
    <xf numFmtId="14" fontId="2" fillId="0" borderId="0" xfId="20" applyNumberFormat="1" applyFont="1" applyBorder="1" applyAlignment="1">
      <alignment/>
      <protection/>
    </xf>
    <xf numFmtId="0" fontId="1" fillId="0" borderId="0" xfId="0" applyFont="1" applyBorder="1" applyAlignment="1">
      <alignment horizontal="left"/>
    </xf>
    <xf numFmtId="0" fontId="1" fillId="0" borderId="0" xfId="0" applyFont="1" applyBorder="1" applyAlignment="1">
      <alignment vertical="top" wrapText="1"/>
    </xf>
    <xf numFmtId="0" fontId="2" fillId="0" borderId="1"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wrapText="1" indent="1"/>
    </xf>
    <xf numFmtId="9" fontId="1" fillId="0" borderId="0" xfId="0" applyNumberFormat="1" applyFont="1" applyAlignment="1">
      <alignment horizontal="right"/>
    </xf>
    <xf numFmtId="9" fontId="1" fillId="0" borderId="1" xfId="0" applyNumberFormat="1" applyFont="1" applyBorder="1" applyAlignment="1">
      <alignment horizontal="right"/>
    </xf>
    <xf numFmtId="9" fontId="1" fillId="0" borderId="4" xfId="0" applyNumberFormat="1" applyFont="1" applyBorder="1" applyAlignment="1">
      <alignment horizontal="right"/>
    </xf>
    <xf numFmtId="9" fontId="1" fillId="0" borderId="2" xfId="0" applyNumberFormat="1" applyFont="1" applyBorder="1" applyAlignment="1">
      <alignment horizontal="right"/>
    </xf>
    <xf numFmtId="9" fontId="1" fillId="0" borderId="5" xfId="0" applyNumberFormat="1" applyFont="1" applyBorder="1" applyAlignment="1">
      <alignment horizontal="right"/>
    </xf>
    <xf numFmtId="0" fontId="1" fillId="0" borderId="0" xfId="20" applyFont="1">
      <alignment/>
      <protection/>
    </xf>
    <xf numFmtId="0" fontId="1" fillId="0" borderId="0" xfId="20" applyFont="1" applyBorder="1">
      <alignment/>
      <protection/>
    </xf>
    <xf numFmtId="0" fontId="4" fillId="0" borderId="0" xfId="20" applyFont="1" applyBorder="1">
      <alignment/>
      <protection/>
    </xf>
    <xf numFmtId="0" fontId="1" fillId="0" borderId="0" xfId="0" applyFont="1" applyBorder="1" applyAlignment="1">
      <alignment wrapText="1"/>
    </xf>
    <xf numFmtId="0" fontId="2" fillId="0" borderId="0" xfId="0" applyFont="1" applyBorder="1" applyAlignment="1">
      <alignment horizontal="right"/>
    </xf>
    <xf numFmtId="0" fontId="2" fillId="0" borderId="0" xfId="0" applyFont="1" applyAlignment="1">
      <alignment horizontal="left"/>
    </xf>
    <xf numFmtId="0" fontId="2" fillId="0" borderId="1" xfId="0" applyFont="1" applyBorder="1" applyAlignment="1">
      <alignment horizontal="right"/>
    </xf>
    <xf numFmtId="10" fontId="1" fillId="0" borderId="0" xfId="0" applyNumberFormat="1" applyFont="1" applyBorder="1" applyAlignment="1">
      <alignment horizontal="right" wrapText="1"/>
    </xf>
    <xf numFmtId="0" fontId="25" fillId="0" borderId="0" xfId="20" applyFont="1" applyBorder="1">
      <alignment/>
      <protection/>
    </xf>
    <xf numFmtId="0" fontId="2" fillId="0" borderId="6" xfId="20" applyFont="1" applyBorder="1">
      <alignment/>
      <protection/>
    </xf>
    <xf numFmtId="180" fontId="2" fillId="0" borderId="6" xfId="20" applyNumberFormat="1" applyFont="1" applyBorder="1">
      <alignment/>
      <protection/>
    </xf>
    <xf numFmtId="180" fontId="2" fillId="0" borderId="0" xfId="20" applyNumberFormat="1" applyFont="1" applyBorder="1" applyAlignment="1">
      <alignment horizontal="justify"/>
      <protection/>
    </xf>
    <xf numFmtId="0" fontId="1" fillId="0" borderId="0" xfId="20" applyFont="1" applyBorder="1" applyAlignment="1">
      <alignment vertical="top"/>
      <protection/>
    </xf>
    <xf numFmtId="0" fontId="2" fillId="0" borderId="0" xfId="20" applyFont="1" applyFill="1" applyBorder="1" applyAlignment="1">
      <alignment horizontal="justify" vertical="center"/>
      <protection/>
    </xf>
    <xf numFmtId="0" fontId="2" fillId="0" borderId="0" xfId="0" applyFont="1" applyFill="1" applyAlignment="1">
      <alignment horizontal="justify" vertical="center"/>
    </xf>
    <xf numFmtId="180" fontId="1" fillId="0" borderId="1" xfId="20" applyNumberFormat="1" applyFont="1" applyBorder="1" applyAlignment="1">
      <alignment horizontal="right"/>
      <protection/>
    </xf>
    <xf numFmtId="0" fontId="2" fillId="0" borderId="0" xfId="20" applyFont="1" applyBorder="1" applyAlignment="1">
      <alignment horizontal="left" indent="2"/>
      <protection/>
    </xf>
    <xf numFmtId="0" fontId="2" fillId="0" borderId="0" xfId="20" applyFont="1" applyBorder="1" applyAlignment="1">
      <alignment horizontal="left" indent="3"/>
      <protection/>
    </xf>
    <xf numFmtId="0" fontId="2" fillId="0" borderId="7" xfId="20" applyFont="1" applyBorder="1">
      <alignment/>
      <protection/>
    </xf>
    <xf numFmtId="180" fontId="2" fillId="0" borderId="7" xfId="20" applyNumberFormat="1" applyFont="1" applyBorder="1">
      <alignment/>
      <protection/>
    </xf>
    <xf numFmtId="0" fontId="2" fillId="0" borderId="0" xfId="20" applyFont="1" applyBorder="1" applyAlignment="1">
      <alignment wrapText="1"/>
      <protection/>
    </xf>
    <xf numFmtId="15" fontId="1" fillId="0" borderId="0" xfId="20" applyNumberFormat="1" applyFont="1" applyAlignment="1" quotePrefix="1">
      <alignment horizontal="right"/>
      <protection/>
    </xf>
    <xf numFmtId="194" fontId="1" fillId="0" borderId="0" xfId="20" applyNumberFormat="1" applyFont="1" applyAlignment="1" quotePrefix="1">
      <alignment horizontal="right"/>
      <protection/>
    </xf>
    <xf numFmtId="15" fontId="2" fillId="0" borderId="0" xfId="20" applyNumberFormat="1" applyFont="1" applyAlignment="1" quotePrefix="1">
      <alignment horizontal="right"/>
      <protection/>
    </xf>
    <xf numFmtId="15" fontId="1" fillId="0" borderId="1" xfId="20" applyNumberFormat="1" applyFont="1" applyBorder="1" applyAlignment="1">
      <alignment horizontal="right"/>
      <protection/>
    </xf>
    <xf numFmtId="173" fontId="2" fillId="0" borderId="0" xfId="20" applyNumberFormat="1" applyFont="1" applyAlignment="1">
      <alignment horizontal="right"/>
      <protection/>
    </xf>
    <xf numFmtId="173" fontId="2" fillId="0" borderId="1" xfId="20" applyNumberFormat="1" applyFont="1" applyBorder="1" applyAlignment="1">
      <alignment horizontal="right"/>
      <protection/>
    </xf>
    <xf numFmtId="0" fontId="21" fillId="0" borderId="0" xfId="20" applyFont="1">
      <alignment/>
      <protection/>
    </xf>
    <xf numFmtId="205" fontId="2" fillId="0" borderId="0" xfId="20" applyNumberFormat="1" applyFont="1">
      <alignment/>
      <protection/>
    </xf>
    <xf numFmtId="205" fontId="2" fillId="0" borderId="0" xfId="20" applyNumberFormat="1" applyFont="1" applyBorder="1" applyAlignment="1">
      <alignment horizontal="right"/>
      <protection/>
    </xf>
    <xf numFmtId="205" fontId="2" fillId="0" borderId="1" xfId="20" applyNumberFormat="1" applyFont="1" applyBorder="1">
      <alignment/>
      <protection/>
    </xf>
    <xf numFmtId="205" fontId="2" fillId="0" borderId="1" xfId="20" applyNumberFormat="1" applyFont="1" applyBorder="1" applyAlignment="1">
      <alignment horizontal="right"/>
      <protection/>
    </xf>
    <xf numFmtId="205" fontId="1" fillId="0" borderId="0" xfId="20" applyNumberFormat="1" applyFont="1">
      <alignment/>
      <protection/>
    </xf>
    <xf numFmtId="205" fontId="1" fillId="0" borderId="1" xfId="20" applyNumberFormat="1" applyFont="1" applyBorder="1">
      <alignment/>
      <protection/>
    </xf>
    <xf numFmtId="205" fontId="2" fillId="0" borderId="0" xfId="20" applyNumberFormat="1" applyFont="1" applyBorder="1">
      <alignment/>
      <protection/>
    </xf>
    <xf numFmtId="205" fontId="1" fillId="0" borderId="0" xfId="0" applyNumberFormat="1" applyFont="1" applyAlignment="1">
      <alignment horizontal="right"/>
    </xf>
    <xf numFmtId="205" fontId="1" fillId="0" borderId="1" xfId="0" applyNumberFormat="1" applyFont="1" applyBorder="1" applyAlignment="1">
      <alignment horizontal="right"/>
    </xf>
    <xf numFmtId="205" fontId="1" fillId="0" borderId="4" xfId="0" applyNumberFormat="1" applyFont="1" applyBorder="1" applyAlignment="1">
      <alignment horizontal="right"/>
    </xf>
    <xf numFmtId="205" fontId="2" fillId="0" borderId="0" xfId="0" applyNumberFormat="1" applyFont="1" applyAlignment="1">
      <alignment horizontal="right"/>
    </xf>
    <xf numFmtId="205" fontId="2" fillId="0" borderId="1" xfId="0" applyNumberFormat="1" applyFont="1" applyBorder="1" applyAlignment="1">
      <alignment horizontal="right"/>
    </xf>
    <xf numFmtId="205" fontId="2" fillId="0" borderId="4" xfId="0" applyNumberFormat="1" applyFont="1" applyBorder="1" applyAlignment="1">
      <alignment horizontal="right"/>
    </xf>
    <xf numFmtId="204" fontId="27" fillId="0" borderId="4" xfId="0" applyNumberFormat="1" applyFont="1" applyBorder="1" applyAlignment="1">
      <alignment horizontal="right" vertical="top" wrapText="1"/>
    </xf>
    <xf numFmtId="165" fontId="1" fillId="0" borderId="0" xfId="20" applyNumberFormat="1" applyFont="1" applyAlignment="1">
      <alignment horizontal="right" wrapText="1"/>
      <protection/>
    </xf>
    <xf numFmtId="165" fontId="2" fillId="0" borderId="0" xfId="20" applyNumberFormat="1" applyFont="1" applyAlignment="1">
      <alignment horizontal="right" wrapText="1"/>
      <protection/>
    </xf>
    <xf numFmtId="205" fontId="27" fillId="0" borderId="0" xfId="0" applyNumberFormat="1" applyFont="1" applyBorder="1" applyAlignment="1">
      <alignment horizontal="right" wrapText="1"/>
    </xf>
    <xf numFmtId="0" fontId="0" fillId="0" borderId="0" xfId="0" applyBorder="1" applyAlignment="1">
      <alignment/>
    </xf>
    <xf numFmtId="0" fontId="2" fillId="0" borderId="0" xfId="0" applyFont="1" applyAlignment="1">
      <alignment horizontal="center" vertical="top" wrapText="1"/>
    </xf>
    <xf numFmtId="0" fontId="4" fillId="0" borderId="0" xfId="0" applyFont="1" applyAlignment="1">
      <alignment horizontal="left" vertical="center"/>
    </xf>
    <xf numFmtId="0" fontId="53" fillId="0" borderId="0" xfId="0" applyFont="1" applyBorder="1" applyAlignment="1">
      <alignment horizontal="left" vertical="top"/>
    </xf>
    <xf numFmtId="205" fontId="2" fillId="0" borderId="2" xfId="20" applyNumberFormat="1" applyFont="1" applyBorder="1" applyAlignment="1">
      <alignment horizontal="right"/>
      <protection/>
    </xf>
    <xf numFmtId="206" fontId="1" fillId="0" borderId="0" xfId="20" applyNumberFormat="1" applyFont="1" applyAlignment="1">
      <alignment horizontal="right"/>
      <protection/>
    </xf>
    <xf numFmtId="206" fontId="2" fillId="0" borderId="0" xfId="20" applyNumberFormat="1" applyFont="1" applyAlignment="1">
      <alignment horizontal="right"/>
      <protection/>
    </xf>
    <xf numFmtId="206" fontId="1" fillId="0" borderId="1" xfId="20" applyNumberFormat="1" applyFont="1" applyBorder="1" applyAlignment="1">
      <alignment horizontal="right"/>
      <protection/>
    </xf>
    <xf numFmtId="206" fontId="2" fillId="0" borderId="1" xfId="20" applyNumberFormat="1" applyFont="1" applyBorder="1" applyAlignment="1">
      <alignment horizontal="right"/>
      <protection/>
    </xf>
    <xf numFmtId="206" fontId="2" fillId="0" borderId="1" xfId="20" applyNumberFormat="1" applyFont="1" applyBorder="1">
      <alignment/>
      <protection/>
    </xf>
    <xf numFmtId="206" fontId="2" fillId="0" borderId="0" xfId="20" applyNumberFormat="1" applyFont="1">
      <alignment/>
      <protection/>
    </xf>
    <xf numFmtId="206" fontId="1" fillId="0" borderId="4" xfId="20" applyNumberFormat="1" applyFont="1" applyBorder="1" applyAlignment="1">
      <alignment horizontal="right"/>
      <protection/>
    </xf>
    <xf numFmtId="206" fontId="2" fillId="0" borderId="4" xfId="20" applyNumberFormat="1" applyFont="1" applyBorder="1" applyAlignment="1">
      <alignment horizontal="right"/>
      <protection/>
    </xf>
    <xf numFmtId="0" fontId="1" fillId="0" borderId="0" xfId="0" applyFont="1" applyFill="1" applyAlignment="1">
      <alignment vertical="top"/>
    </xf>
    <xf numFmtId="0" fontId="1" fillId="0" borderId="0" xfId="0" applyFont="1" applyFill="1" applyAlignment="1">
      <alignment horizontal="right" vertical="top"/>
    </xf>
    <xf numFmtId="173" fontId="1" fillId="0" borderId="0" xfId="0" applyNumberFormat="1" applyFont="1" applyFill="1" applyAlignment="1">
      <alignment vertical="top"/>
    </xf>
    <xf numFmtId="173" fontId="1" fillId="0" borderId="0" xfId="0" applyNumberFormat="1" applyFont="1" applyFill="1" applyAlignment="1">
      <alignment horizontal="right" vertical="top"/>
    </xf>
    <xf numFmtId="0" fontId="1" fillId="0" borderId="1" xfId="0" applyFont="1" applyFill="1" applyBorder="1" applyAlignment="1">
      <alignment vertical="top"/>
    </xf>
    <xf numFmtId="173" fontId="1" fillId="0" borderId="1" xfId="0" applyNumberFormat="1" applyFont="1" applyFill="1" applyBorder="1" applyAlignment="1">
      <alignment vertical="top"/>
    </xf>
    <xf numFmtId="0" fontId="18" fillId="0" borderId="1" xfId="0" applyFont="1" applyBorder="1" applyAlignment="1">
      <alignment horizontal="right" vertical="top"/>
    </xf>
    <xf numFmtId="0" fontId="6" fillId="0" borderId="1" xfId="0" applyFont="1" applyBorder="1" applyAlignment="1">
      <alignment vertical="top" wrapText="1"/>
    </xf>
    <xf numFmtId="0" fontId="6" fillId="0" borderId="0" xfId="0" applyFont="1" applyBorder="1" applyAlignment="1" quotePrefix="1">
      <alignment horizontal="right" vertical="top"/>
    </xf>
    <xf numFmtId="0" fontId="6" fillId="0" borderId="0" xfId="0" applyFont="1" applyBorder="1" applyAlignment="1">
      <alignment vertical="top"/>
    </xf>
    <xf numFmtId="10" fontId="12" fillId="0" borderId="0" xfId="0" applyNumberFormat="1" applyFont="1" applyBorder="1" applyAlignment="1">
      <alignment vertical="top"/>
    </xf>
    <xf numFmtId="49" fontId="12" fillId="0" borderId="1" xfId="0" applyNumberFormat="1" applyFont="1" applyBorder="1" applyAlignment="1">
      <alignment horizontal="justify" vertical="top"/>
    </xf>
    <xf numFmtId="171" fontId="12" fillId="0" borderId="1" xfId="0" applyNumberFormat="1" applyFont="1" applyBorder="1" applyAlignment="1">
      <alignment horizontal="justify" vertical="top"/>
    </xf>
    <xf numFmtId="171" fontId="12" fillId="0" borderId="1" xfId="0" applyNumberFormat="1" applyFont="1" applyBorder="1" applyAlignment="1">
      <alignment horizontal="right" vertical="top"/>
    </xf>
    <xf numFmtId="171" fontId="12" fillId="0" borderId="1" xfId="0" applyNumberFormat="1" applyFont="1" applyFill="1" applyBorder="1" applyAlignment="1">
      <alignment vertical="top"/>
    </xf>
    <xf numFmtId="172" fontId="12" fillId="0" borderId="1" xfId="22" applyNumberFormat="1" applyFont="1" applyFill="1" applyBorder="1" applyAlignment="1">
      <alignment horizontal="right" vertical="top"/>
    </xf>
    <xf numFmtId="49" fontId="0" fillId="0" borderId="1" xfId="0" applyNumberFormat="1" applyFont="1" applyBorder="1" applyAlignment="1">
      <alignment horizontal="right"/>
    </xf>
    <xf numFmtId="0" fontId="0" fillId="0" borderId="0" xfId="0" applyFont="1" applyAlignment="1">
      <alignment horizontal="right"/>
    </xf>
    <xf numFmtId="0" fontId="0" fillId="0" borderId="1" xfId="0" applyFont="1" applyBorder="1" applyAlignment="1">
      <alignment horizontal="right"/>
    </xf>
    <xf numFmtId="49" fontId="0" fillId="0" borderId="0" xfId="0" applyNumberFormat="1" applyFont="1" applyAlignment="1">
      <alignment/>
    </xf>
    <xf numFmtId="0" fontId="0" fillId="0" borderId="0" xfId="0" applyFont="1" applyAlignment="1">
      <alignment horizontal="right" wrapText="1"/>
    </xf>
    <xf numFmtId="49" fontId="0" fillId="0" borderId="0" xfId="0" applyNumberFormat="1" applyFont="1" applyAlignment="1">
      <alignment horizontal="right" wrapText="1"/>
    </xf>
    <xf numFmtId="171" fontId="0" fillId="0" borderId="0" xfId="0" applyNumberFormat="1" applyFont="1" applyBorder="1" applyAlignment="1">
      <alignment horizontal="right" wrapText="1"/>
    </xf>
    <xf numFmtId="0" fontId="0" fillId="0" borderId="0" xfId="20" applyFont="1" applyAlignment="1">
      <alignment horizontal="right" wrapText="1"/>
      <protection/>
    </xf>
    <xf numFmtId="0" fontId="0" fillId="0" borderId="0" xfId="20" applyFont="1" applyAlignment="1">
      <alignment horizontal="right"/>
      <protection/>
    </xf>
    <xf numFmtId="0" fontId="0" fillId="0" borderId="1" xfId="20" applyFont="1" applyBorder="1" applyAlignment="1">
      <alignment horizontal="right"/>
      <protection/>
    </xf>
    <xf numFmtId="0" fontId="0" fillId="0" borderId="0" xfId="0" applyFont="1" applyBorder="1" applyAlignment="1" quotePrefix="1">
      <alignment horizontal="right" wrapText="1"/>
    </xf>
    <xf numFmtId="0" fontId="0" fillId="0" borderId="1" xfId="0" applyFont="1" applyBorder="1" applyAlignment="1">
      <alignment horizontal="right" wrapText="1"/>
    </xf>
    <xf numFmtId="171"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2" fillId="0" borderId="1" xfId="0" applyFont="1" applyFill="1" applyBorder="1" applyAlignment="1">
      <alignment horizontal="right" vertical="top"/>
    </xf>
    <xf numFmtId="174" fontId="2" fillId="0" borderId="0" xfId="0" applyNumberFormat="1" applyFont="1" applyFill="1" applyBorder="1" applyAlignment="1">
      <alignment vertical="top"/>
    </xf>
    <xf numFmtId="0" fontId="27" fillId="0" borderId="0" xfId="0" applyFont="1" applyBorder="1" applyAlignment="1">
      <alignment horizontal="left" vertical="top" indent="1"/>
    </xf>
    <xf numFmtId="0" fontId="27" fillId="0" borderId="0" xfId="0" applyFont="1" applyBorder="1" applyAlignment="1">
      <alignment horizontal="left" vertical="top"/>
    </xf>
    <xf numFmtId="0" fontId="27" fillId="0" borderId="4" xfId="0" applyFont="1" applyBorder="1" applyAlignment="1">
      <alignment horizontal="left" vertical="top"/>
    </xf>
    <xf numFmtId="0" fontId="27" fillId="0" borderId="4" xfId="0" applyFont="1" applyBorder="1" applyAlignment="1">
      <alignment horizontal="left" vertical="top" indent="2"/>
    </xf>
    <xf numFmtId="0" fontId="27" fillId="0" borderId="4" xfId="0" applyFont="1" applyBorder="1" applyAlignment="1">
      <alignment horizontal="right" vertical="top"/>
    </xf>
    <xf numFmtId="205" fontId="27" fillId="0" borderId="4" xfId="0" applyNumberFormat="1" applyFont="1" applyBorder="1" applyAlignment="1">
      <alignment horizontal="right" vertical="top"/>
    </xf>
    <xf numFmtId="205" fontId="26" fillId="0" borderId="0" xfId="0" applyNumberFormat="1" applyFont="1" applyBorder="1" applyAlignment="1">
      <alignment horizontal="right" vertical="top"/>
    </xf>
    <xf numFmtId="205" fontId="26" fillId="0" borderId="4" xfId="0" applyNumberFormat="1" applyFont="1" applyBorder="1" applyAlignment="1">
      <alignment horizontal="right" vertical="top"/>
    </xf>
    <xf numFmtId="49" fontId="27" fillId="0" borderId="0" xfId="15" applyNumberFormat="1" applyFont="1" applyBorder="1" applyAlignment="1">
      <alignment horizontal="right" vertical="top"/>
    </xf>
    <xf numFmtId="0" fontId="27" fillId="0" borderId="1" xfId="0" applyFont="1" applyBorder="1" applyAlignment="1">
      <alignment horizontal="left" vertical="top" indent="2"/>
    </xf>
    <xf numFmtId="205" fontId="26" fillId="0" borderId="1" xfId="0" applyNumberFormat="1" applyFont="1" applyBorder="1" applyAlignment="1">
      <alignment horizontal="right" vertical="top"/>
    </xf>
    <xf numFmtId="0" fontId="2" fillId="0" borderId="0" xfId="20" applyFont="1" applyFill="1" applyBorder="1" applyAlignment="1">
      <alignment wrapText="1"/>
      <protection/>
    </xf>
    <xf numFmtId="0" fontId="6" fillId="2" borderId="0" xfId="0" applyFont="1" applyFill="1" applyBorder="1" applyAlignment="1">
      <alignment horizontal="right" vertical="top"/>
    </xf>
    <xf numFmtId="0" fontId="6" fillId="2" borderId="0" xfId="0" applyFont="1" applyFill="1" applyBorder="1" applyAlignment="1" quotePrefix="1">
      <alignment horizontal="right" vertical="top"/>
    </xf>
    <xf numFmtId="0" fontId="6" fillId="2" borderId="0" xfId="0" applyFont="1" applyFill="1" applyBorder="1" applyAlignment="1">
      <alignment vertical="top"/>
    </xf>
    <xf numFmtId="171" fontId="17" fillId="0" borderId="0" xfId="0" applyNumberFormat="1" applyFont="1" applyFill="1" applyBorder="1" applyAlignment="1">
      <alignment vertical="top"/>
    </xf>
    <xf numFmtId="3" fontId="18" fillId="0" borderId="0" xfId="20" applyNumberFormat="1" applyFont="1" applyBorder="1">
      <alignment/>
      <protection/>
    </xf>
    <xf numFmtId="200" fontId="18" fillId="0" borderId="0" xfId="20" applyNumberFormat="1" applyFont="1" applyBorder="1">
      <alignment/>
      <protection/>
    </xf>
    <xf numFmtId="205" fontId="1" fillId="0" borderId="0" xfId="20" applyNumberFormat="1" applyFont="1" applyAlignment="1">
      <alignment vertical="center"/>
      <protection/>
    </xf>
    <xf numFmtId="205" fontId="1" fillId="0" borderId="0" xfId="20" applyNumberFormat="1" applyFont="1" applyFill="1" applyAlignment="1">
      <alignment vertical="center"/>
      <protection/>
    </xf>
    <xf numFmtId="205" fontId="1" fillId="0" borderId="0" xfId="20" applyNumberFormat="1" applyFont="1" applyAlignment="1">
      <alignment horizontal="right" vertical="center"/>
      <protection/>
    </xf>
    <xf numFmtId="205" fontId="1" fillId="0" borderId="0" xfId="20" applyNumberFormat="1" applyFont="1" applyAlignment="1">
      <alignment/>
      <protection/>
    </xf>
    <xf numFmtId="205" fontId="1" fillId="0" borderId="0" xfId="20" applyNumberFormat="1" applyFont="1" applyAlignment="1">
      <alignment horizontal="right"/>
      <protection/>
    </xf>
    <xf numFmtId="205" fontId="1" fillId="0" borderId="0" xfId="20" applyNumberFormat="1" applyFont="1" applyFill="1" applyAlignment="1">
      <alignment horizontal="right"/>
      <protection/>
    </xf>
    <xf numFmtId="205" fontId="1" fillId="0" borderId="0" xfId="20" applyNumberFormat="1" applyFont="1" applyFill="1" applyAlignment="1">
      <alignment/>
      <protection/>
    </xf>
    <xf numFmtId="205" fontId="1" fillId="0" borderId="0" xfId="20" applyNumberFormat="1" applyFont="1" applyBorder="1" applyAlignment="1">
      <alignment vertical="center"/>
      <protection/>
    </xf>
    <xf numFmtId="205" fontId="1" fillId="0" borderId="0" xfId="20" applyNumberFormat="1" applyFont="1" applyFill="1" applyBorder="1" applyAlignment="1">
      <alignment vertical="center"/>
      <protection/>
    </xf>
    <xf numFmtId="205" fontId="1" fillId="0" borderId="1" xfId="20" applyNumberFormat="1" applyFont="1" applyBorder="1" applyAlignment="1">
      <alignment vertical="center"/>
      <protection/>
    </xf>
    <xf numFmtId="205" fontId="1" fillId="0" borderId="1" xfId="20" applyNumberFormat="1" applyFont="1" applyFill="1" applyBorder="1" applyAlignment="1">
      <alignment vertical="center"/>
      <protection/>
    </xf>
    <xf numFmtId="205" fontId="1" fillId="0" borderId="1" xfId="20" applyNumberFormat="1" applyFont="1" applyBorder="1" applyAlignment="1">
      <alignment horizontal="right" vertical="center"/>
      <protection/>
    </xf>
    <xf numFmtId="205" fontId="1" fillId="0" borderId="0" xfId="20" applyNumberFormat="1" applyFont="1" applyBorder="1" applyAlignment="1">
      <alignment horizontal="right" vertical="center"/>
      <protection/>
    </xf>
    <xf numFmtId="205" fontId="1" fillId="0" borderId="4" xfId="20" applyNumberFormat="1" applyFont="1" applyBorder="1" applyAlignment="1">
      <alignment vertical="center"/>
      <protection/>
    </xf>
    <xf numFmtId="205" fontId="2" fillId="0" borderId="0" xfId="20" applyNumberFormat="1" applyFont="1" applyAlignment="1">
      <alignment vertical="center"/>
      <protection/>
    </xf>
    <xf numFmtId="205" fontId="2" fillId="0" borderId="0" xfId="20" applyNumberFormat="1" applyFont="1" applyFill="1" applyAlignment="1">
      <alignment vertical="center"/>
      <protection/>
    </xf>
    <xf numFmtId="205" fontId="2" fillId="0" borderId="0" xfId="20" applyNumberFormat="1" applyFont="1" applyAlignment="1">
      <alignment horizontal="right" vertical="center"/>
      <protection/>
    </xf>
    <xf numFmtId="205" fontId="2" fillId="0" borderId="0" xfId="20" applyNumberFormat="1" applyFont="1" applyAlignment="1">
      <alignment/>
      <protection/>
    </xf>
    <xf numFmtId="205" fontId="2" fillId="0" borderId="0" xfId="20" applyNumberFormat="1" applyFont="1" applyAlignment="1">
      <alignment horizontal="right"/>
      <protection/>
    </xf>
    <xf numFmtId="205" fontId="2" fillId="0" borderId="0" xfId="20" applyNumberFormat="1" applyFont="1" applyFill="1" applyAlignment="1">
      <alignment horizontal="right"/>
      <protection/>
    </xf>
    <xf numFmtId="205" fontId="2" fillId="0" borderId="0" xfId="20" applyNumberFormat="1" applyFont="1" applyFill="1" applyAlignment="1">
      <alignment/>
      <protection/>
    </xf>
    <xf numFmtId="205" fontId="2" fillId="0" borderId="0" xfId="20" applyNumberFormat="1" applyFont="1" applyBorder="1" applyAlignment="1">
      <alignment vertical="center"/>
      <protection/>
    </xf>
    <xf numFmtId="205" fontId="2" fillId="0" borderId="0" xfId="20" applyNumberFormat="1" applyFont="1" applyFill="1" applyBorder="1" applyAlignment="1">
      <alignment vertical="center"/>
      <protection/>
    </xf>
    <xf numFmtId="205" fontId="2" fillId="0" borderId="1" xfId="20" applyNumberFormat="1" applyFont="1" applyBorder="1" applyAlignment="1">
      <alignment horizontal="right" vertical="center"/>
      <protection/>
    </xf>
    <xf numFmtId="205" fontId="2" fillId="0" borderId="2" xfId="20" applyNumberFormat="1" applyFont="1" applyBorder="1" applyAlignment="1">
      <alignment vertical="center"/>
      <protection/>
    </xf>
    <xf numFmtId="205" fontId="2" fillId="0" borderId="2" xfId="20" applyNumberFormat="1" applyFont="1" applyFill="1" applyBorder="1" applyAlignment="1">
      <alignment vertical="center"/>
      <protection/>
    </xf>
    <xf numFmtId="205" fontId="2" fillId="0" borderId="2" xfId="20" applyNumberFormat="1" applyFont="1" applyBorder="1" applyAlignment="1">
      <alignment horizontal="right" vertical="center"/>
      <protection/>
    </xf>
    <xf numFmtId="205" fontId="2" fillId="0" borderId="0" xfId="20" applyNumberFormat="1" applyFont="1" applyBorder="1" applyAlignment="1">
      <alignment horizontal="right" vertical="center"/>
      <protection/>
    </xf>
    <xf numFmtId="205" fontId="2" fillId="0" borderId="1" xfId="20" applyNumberFormat="1" applyFont="1" applyBorder="1" applyAlignment="1">
      <alignment vertical="center"/>
      <protection/>
    </xf>
    <xf numFmtId="205" fontId="2" fillId="0" borderId="1" xfId="20" applyNumberFormat="1" applyFont="1" applyFill="1" applyBorder="1" applyAlignment="1">
      <alignment vertical="center"/>
      <protection/>
    </xf>
    <xf numFmtId="205" fontId="2" fillId="0" borderId="4" xfId="20" applyNumberFormat="1" applyFont="1" applyBorder="1" applyAlignment="1">
      <alignment vertical="center"/>
      <protection/>
    </xf>
    <xf numFmtId="0" fontId="6" fillId="0" borderId="1" xfId="0" applyFont="1" applyBorder="1" applyAlignment="1">
      <alignment horizontal="right" vertical="top"/>
    </xf>
    <xf numFmtId="205" fontId="18" fillId="0" borderId="0" xfId="0" applyNumberFormat="1" applyFont="1" applyAlignment="1">
      <alignment/>
    </xf>
    <xf numFmtId="205" fontId="0" fillId="0" borderId="0" xfId="0" applyNumberFormat="1" applyFont="1" applyAlignment="1">
      <alignment/>
    </xf>
    <xf numFmtId="205" fontId="18" fillId="0" borderId="1" xfId="0" applyNumberFormat="1" applyFont="1" applyBorder="1" applyAlignment="1">
      <alignment/>
    </xf>
    <xf numFmtId="205" fontId="0" fillId="0" borderId="1" xfId="0" applyNumberFormat="1" applyFont="1" applyBorder="1" applyAlignment="1">
      <alignment/>
    </xf>
    <xf numFmtId="205" fontId="18" fillId="0" borderId="0" xfId="15" applyNumberFormat="1" applyFont="1" applyAlignment="1">
      <alignment/>
    </xf>
    <xf numFmtId="205" fontId="0" fillId="0" borderId="0" xfId="0" applyNumberFormat="1" applyAlignment="1">
      <alignment/>
    </xf>
    <xf numFmtId="205" fontId="18" fillId="0" borderId="3" xfId="0" applyNumberFormat="1" applyFont="1" applyBorder="1" applyAlignment="1">
      <alignment/>
    </xf>
    <xf numFmtId="205" fontId="0" fillId="0" borderId="3" xfId="0" applyNumberFormat="1" applyFont="1" applyBorder="1" applyAlignment="1">
      <alignment/>
    </xf>
    <xf numFmtId="205" fontId="0" fillId="0" borderId="0" xfId="0" applyNumberFormat="1" applyFont="1" applyAlignment="1">
      <alignment vertical="top"/>
    </xf>
    <xf numFmtId="205" fontId="18" fillId="0" borderId="0" xfId="0" applyNumberFormat="1" applyFont="1" applyAlignment="1">
      <alignment horizontal="right" vertical="center"/>
    </xf>
    <xf numFmtId="205" fontId="0" fillId="0" borderId="0" xfId="0" applyNumberFormat="1" applyFont="1" applyAlignment="1">
      <alignment horizontal="right" vertical="center"/>
    </xf>
    <xf numFmtId="205" fontId="18" fillId="0" borderId="0" xfId="0" applyNumberFormat="1" applyFont="1" applyAlignment="1">
      <alignment/>
    </xf>
    <xf numFmtId="205" fontId="0" fillId="0" borderId="0" xfId="0" applyNumberFormat="1" applyFont="1" applyAlignment="1">
      <alignment/>
    </xf>
    <xf numFmtId="205" fontId="18" fillId="0" borderId="3" xfId="0" applyNumberFormat="1" applyFont="1" applyBorder="1" applyAlignment="1">
      <alignment vertical="top"/>
    </xf>
    <xf numFmtId="205" fontId="0" fillId="0" borderId="3" xfId="0" applyNumberFormat="1" applyFont="1" applyBorder="1" applyAlignment="1">
      <alignment vertical="top"/>
    </xf>
    <xf numFmtId="205" fontId="18" fillId="0" borderId="0" xfId="0" applyNumberFormat="1" applyFont="1" applyAlignment="1">
      <alignment horizontal="right"/>
    </xf>
    <xf numFmtId="205" fontId="0" fillId="0" borderId="0" xfId="0" applyNumberFormat="1" applyAlignment="1">
      <alignment horizontal="right"/>
    </xf>
    <xf numFmtId="205" fontId="18" fillId="0" borderId="0" xfId="0" applyNumberFormat="1" applyFont="1" applyBorder="1" applyAlignment="1">
      <alignment horizontal="right"/>
    </xf>
    <xf numFmtId="205" fontId="0" fillId="0" borderId="0" xfId="0" applyNumberFormat="1" applyBorder="1" applyAlignment="1">
      <alignment horizontal="right"/>
    </xf>
    <xf numFmtId="205" fontId="18" fillId="0" borderId="4" xfId="0" applyNumberFormat="1" applyFont="1" applyBorder="1" applyAlignment="1">
      <alignment horizontal="right"/>
    </xf>
    <xf numFmtId="205" fontId="0" fillId="0" borderId="4" xfId="0" applyNumberFormat="1" applyBorder="1" applyAlignment="1">
      <alignment horizontal="right"/>
    </xf>
    <xf numFmtId="205" fontId="18" fillId="0" borderId="0" xfId="20" applyNumberFormat="1" applyFont="1">
      <alignment/>
      <protection/>
    </xf>
    <xf numFmtId="205" fontId="0" fillId="0" borderId="0" xfId="20" applyNumberFormat="1" applyFont="1">
      <alignment/>
      <protection/>
    </xf>
    <xf numFmtId="205" fontId="18" fillId="0" borderId="1" xfId="20" applyNumberFormat="1" applyFont="1" applyBorder="1">
      <alignment/>
      <protection/>
    </xf>
    <xf numFmtId="205" fontId="0" fillId="0" borderId="2" xfId="20" applyNumberFormat="1" applyFont="1" applyBorder="1">
      <alignment/>
      <protection/>
    </xf>
    <xf numFmtId="205" fontId="0" fillId="0" borderId="0" xfId="20" applyNumberFormat="1" applyFont="1" applyBorder="1">
      <alignment/>
      <protection/>
    </xf>
    <xf numFmtId="205" fontId="0" fillId="0" borderId="1" xfId="20" applyNumberFormat="1" applyFont="1" applyBorder="1">
      <alignment/>
      <protection/>
    </xf>
    <xf numFmtId="205" fontId="18" fillId="0" borderId="3" xfId="20" applyNumberFormat="1" applyFont="1" applyBorder="1">
      <alignment/>
      <protection/>
    </xf>
    <xf numFmtId="205" fontId="0" fillId="0" borderId="2" xfId="0" applyNumberFormat="1" applyFont="1" applyBorder="1" applyAlignment="1">
      <alignment vertical="top"/>
    </xf>
    <xf numFmtId="205" fontId="0" fillId="0" borderId="0" xfId="0" applyNumberFormat="1" applyFont="1" applyBorder="1" applyAlignment="1">
      <alignment vertical="top"/>
    </xf>
    <xf numFmtId="205" fontId="0" fillId="0" borderId="1" xfId="0" applyNumberFormat="1" applyFont="1" applyBorder="1" applyAlignment="1">
      <alignment vertical="top"/>
    </xf>
    <xf numFmtId="205" fontId="0" fillId="0" borderId="1" xfId="0" applyNumberFormat="1" applyFont="1" applyBorder="1" applyAlignment="1">
      <alignment horizontal="right" vertical="top"/>
    </xf>
    <xf numFmtId="205" fontId="0" fillId="0" borderId="5" xfId="0" applyNumberFormat="1" applyFont="1" applyBorder="1" applyAlignment="1">
      <alignment vertical="top"/>
    </xf>
    <xf numFmtId="205" fontId="0" fillId="0" borderId="0" xfId="0" applyNumberFormat="1" applyFont="1" applyFill="1" applyBorder="1" applyAlignment="1">
      <alignment horizontal="right"/>
    </xf>
    <xf numFmtId="205" fontId="18" fillId="0" borderId="0" xfId="20" applyNumberFormat="1" applyFont="1" applyBorder="1">
      <alignment/>
      <protection/>
    </xf>
    <xf numFmtId="205" fontId="0" fillId="0" borderId="1" xfId="0" applyNumberFormat="1" applyFont="1" applyFill="1" applyBorder="1" applyAlignment="1">
      <alignment horizontal="right"/>
    </xf>
    <xf numFmtId="205" fontId="0" fillId="0" borderId="0" xfId="20" applyNumberFormat="1" applyFont="1" applyAlignment="1">
      <alignment horizontal="right"/>
      <protection/>
    </xf>
    <xf numFmtId="205" fontId="18" fillId="0" borderId="4" xfId="20" applyNumberFormat="1" applyFont="1" applyBorder="1">
      <alignment/>
      <protection/>
    </xf>
    <xf numFmtId="205" fontId="0" fillId="0" borderId="4" xfId="20" applyNumberFormat="1" applyFont="1" applyBorder="1" applyAlignment="1">
      <alignment horizontal="right"/>
      <protection/>
    </xf>
    <xf numFmtId="205" fontId="18" fillId="0" borderId="2" xfId="20" applyNumberFormat="1" applyFont="1" applyBorder="1">
      <alignment/>
      <protection/>
    </xf>
    <xf numFmtId="205" fontId="0" fillId="0" borderId="2" xfId="0" applyNumberFormat="1" applyFont="1" applyBorder="1" applyAlignment="1">
      <alignment horizontal="right" wrapText="1"/>
    </xf>
    <xf numFmtId="205" fontId="0" fillId="0" borderId="0" xfId="0" applyNumberFormat="1" applyFont="1" applyBorder="1" applyAlignment="1">
      <alignment horizontal="right" wrapText="1"/>
    </xf>
    <xf numFmtId="205" fontId="0" fillId="0" borderId="4" xfId="0" applyNumberFormat="1" applyFont="1" applyBorder="1" applyAlignment="1">
      <alignment horizontal="right" wrapText="1"/>
    </xf>
    <xf numFmtId="205" fontId="1" fillId="0" borderId="0" xfId="20" applyNumberFormat="1" applyFont="1" applyFill="1" applyAlignment="1">
      <alignment horizontal="right" vertical="top"/>
      <protection/>
    </xf>
    <xf numFmtId="205" fontId="2" fillId="0" borderId="0" xfId="20" applyNumberFormat="1" applyFont="1" applyFill="1" applyAlignment="1">
      <alignment horizontal="right" vertical="top"/>
      <protection/>
    </xf>
    <xf numFmtId="205" fontId="1" fillId="0" borderId="4" xfId="0" applyNumberFormat="1" applyFont="1" applyFill="1" applyBorder="1" applyAlignment="1">
      <alignment vertical="top" wrapText="1"/>
    </xf>
    <xf numFmtId="205" fontId="2" fillId="0" borderId="4" xfId="0" applyNumberFormat="1" applyFont="1" applyFill="1" applyBorder="1" applyAlignment="1">
      <alignment vertical="top" wrapText="1"/>
    </xf>
    <xf numFmtId="205" fontId="27" fillId="0" borderId="0" xfId="0" applyNumberFormat="1" applyFont="1" applyBorder="1" applyAlignment="1">
      <alignment horizontal="right" vertical="top" wrapText="1"/>
    </xf>
    <xf numFmtId="205" fontId="27" fillId="0" borderId="27" xfId="0" applyNumberFormat="1" applyFont="1" applyBorder="1" applyAlignment="1">
      <alignment horizontal="right" vertical="top" wrapText="1"/>
    </xf>
    <xf numFmtId="205" fontId="27" fillId="0" borderId="29" xfId="0" applyNumberFormat="1" applyFont="1" applyBorder="1" applyAlignment="1">
      <alignment horizontal="right" vertical="top" wrapText="1"/>
    </xf>
    <xf numFmtId="205" fontId="27" fillId="0" borderId="28" xfId="0" applyNumberFormat="1" applyFont="1" applyBorder="1" applyAlignment="1">
      <alignment horizontal="right" vertical="top" wrapText="1"/>
    </xf>
    <xf numFmtId="205" fontId="2" fillId="0" borderId="0" xfId="20" applyNumberFormat="1">
      <alignment/>
      <protection/>
    </xf>
    <xf numFmtId="205" fontId="1" fillId="0" borderId="4" xfId="20" applyNumberFormat="1" applyFont="1" applyBorder="1">
      <alignment/>
      <protection/>
    </xf>
    <xf numFmtId="205" fontId="2" fillId="0" borderId="4" xfId="20" applyNumberFormat="1" applyFont="1" applyBorder="1">
      <alignment/>
      <protection/>
    </xf>
    <xf numFmtId="205" fontId="2" fillId="0" borderId="1" xfId="20" applyNumberFormat="1" applyBorder="1">
      <alignment/>
      <protection/>
    </xf>
    <xf numFmtId="205" fontId="1" fillId="0" borderId="0" xfId="0" applyNumberFormat="1" applyFont="1" applyAlignment="1">
      <alignment/>
    </xf>
    <xf numFmtId="205" fontId="1" fillId="0" borderId="4" xfId="0" applyNumberFormat="1" applyFont="1" applyBorder="1" applyAlignment="1">
      <alignment/>
    </xf>
    <xf numFmtId="205" fontId="1" fillId="0" borderId="0" xfId="0" applyNumberFormat="1" applyFont="1" applyBorder="1" applyAlignment="1">
      <alignment/>
    </xf>
    <xf numFmtId="205" fontId="1" fillId="0" borderId="1" xfId="0" applyNumberFormat="1" applyFont="1" applyBorder="1" applyAlignment="1">
      <alignment/>
    </xf>
    <xf numFmtId="205" fontId="1" fillId="0" borderId="0" xfId="0" applyNumberFormat="1" applyFont="1" applyFill="1" applyBorder="1" applyAlignment="1">
      <alignment/>
    </xf>
    <xf numFmtId="205" fontId="1" fillId="0" borderId="4" xfId="0" applyNumberFormat="1" applyFont="1" applyFill="1" applyBorder="1" applyAlignment="1">
      <alignment/>
    </xf>
    <xf numFmtId="205" fontId="1" fillId="0" borderId="3" xfId="0" applyNumberFormat="1" applyFont="1" applyBorder="1" applyAlignment="1">
      <alignment/>
    </xf>
    <xf numFmtId="205" fontId="2" fillId="0" borderId="3" xfId="20" applyNumberFormat="1" applyFont="1" applyBorder="1">
      <alignment/>
      <protection/>
    </xf>
    <xf numFmtId="205" fontId="1" fillId="0" borderId="2" xfId="0" applyNumberFormat="1" applyFont="1" applyBorder="1" applyAlignment="1">
      <alignment/>
    </xf>
    <xf numFmtId="205" fontId="1" fillId="0" borderId="0" xfId="20" applyNumberFormat="1" applyFont="1" applyFill="1" applyAlignment="1">
      <alignment horizontal="right" vertical="center"/>
      <protection/>
    </xf>
    <xf numFmtId="205" fontId="1" fillId="0" borderId="0" xfId="20" applyNumberFormat="1" applyFont="1" quotePrefix="1">
      <alignment/>
      <protection/>
    </xf>
    <xf numFmtId="205" fontId="1" fillId="0" borderId="0" xfId="20" applyNumberFormat="1" applyFont="1" applyBorder="1" quotePrefix="1">
      <alignment/>
      <protection/>
    </xf>
    <xf numFmtId="205" fontId="1" fillId="0" borderId="2" xfId="20" applyNumberFormat="1" applyFont="1" applyBorder="1" quotePrefix="1">
      <alignment/>
      <protection/>
    </xf>
    <xf numFmtId="205" fontId="1" fillId="0" borderId="0" xfId="20" applyNumberFormat="1" applyFont="1" applyBorder="1" applyAlignment="1" quotePrefix="1">
      <alignment vertical="center"/>
      <protection/>
    </xf>
    <xf numFmtId="205" fontId="1" fillId="0" borderId="0" xfId="20" applyNumberFormat="1" applyFont="1" applyBorder="1">
      <alignment/>
      <protection/>
    </xf>
    <xf numFmtId="205" fontId="1" fillId="0" borderId="2" xfId="20" applyNumberFormat="1" applyFont="1" applyBorder="1">
      <alignment/>
      <protection/>
    </xf>
    <xf numFmtId="205" fontId="1" fillId="0" borderId="0" xfId="20" applyNumberFormat="1" applyFont="1" applyFill="1" applyBorder="1">
      <alignment/>
      <protection/>
    </xf>
    <xf numFmtId="205" fontId="1" fillId="0" borderId="0" xfId="20" applyNumberFormat="1" applyFont="1" applyFill="1" applyBorder="1" applyAlignment="1">
      <alignment horizontal="right" vertical="center"/>
      <protection/>
    </xf>
    <xf numFmtId="205" fontId="1" fillId="0" borderId="0" xfId="15" applyNumberFormat="1" applyFont="1" applyAlignment="1">
      <alignment/>
    </xf>
    <xf numFmtId="205" fontId="1" fillId="0" borderId="0" xfId="15" applyNumberFormat="1" applyFont="1" applyAlignment="1">
      <alignment horizontal="right"/>
    </xf>
    <xf numFmtId="205" fontId="1" fillId="0" borderId="0" xfId="20" applyNumberFormat="1" applyFont="1" applyBorder="1" applyAlignment="1">
      <alignment horizontal="right"/>
      <protection/>
    </xf>
    <xf numFmtId="205" fontId="26" fillId="0" borderId="0" xfId="20" applyNumberFormat="1" applyFont="1" applyFill="1">
      <alignment/>
      <protection/>
    </xf>
    <xf numFmtId="205" fontId="1" fillId="0" borderId="0" xfId="20" applyNumberFormat="1" applyFont="1" applyFill="1">
      <alignment/>
      <protection/>
    </xf>
    <xf numFmtId="205" fontId="26" fillId="0" borderId="0" xfId="20" applyNumberFormat="1" applyFont="1" applyFill="1" applyBorder="1">
      <alignment/>
      <protection/>
    </xf>
    <xf numFmtId="205" fontId="26" fillId="0" borderId="0" xfId="20" applyNumberFormat="1" applyFont="1" applyFill="1" applyBorder="1" quotePrefix="1">
      <alignment/>
      <protection/>
    </xf>
    <xf numFmtId="205" fontId="2" fillId="0" borderId="1" xfId="20" applyNumberFormat="1" applyFont="1" applyFill="1" applyBorder="1">
      <alignment/>
      <protection/>
    </xf>
    <xf numFmtId="205" fontId="0" fillId="0" borderId="0" xfId="0" applyNumberFormat="1" applyFill="1" applyAlignment="1">
      <alignment/>
    </xf>
    <xf numFmtId="205" fontId="27" fillId="0" borderId="0" xfId="20" applyNumberFormat="1" applyFont="1" applyFill="1" applyBorder="1">
      <alignment/>
      <protection/>
    </xf>
    <xf numFmtId="205" fontId="2" fillId="0" borderId="0" xfId="20" applyNumberFormat="1" applyFill="1" applyBorder="1">
      <alignment/>
      <protection/>
    </xf>
    <xf numFmtId="205" fontId="2" fillId="0" borderId="0" xfId="20" applyNumberFormat="1" applyFont="1" applyFill="1" applyBorder="1">
      <alignment/>
      <protection/>
    </xf>
    <xf numFmtId="205" fontId="1" fillId="0" borderId="3" xfId="20" applyNumberFormat="1" applyFont="1" applyFill="1" applyBorder="1">
      <alignment/>
      <protection/>
    </xf>
    <xf numFmtId="205" fontId="26" fillId="0" borderId="3" xfId="20" applyNumberFormat="1" applyFont="1" applyFill="1" applyBorder="1">
      <alignment/>
      <protection/>
    </xf>
    <xf numFmtId="205" fontId="0" fillId="0" borderId="0" xfId="0" applyNumberFormat="1" applyAlignment="1">
      <alignment wrapText="1"/>
    </xf>
    <xf numFmtId="205" fontId="1" fillId="0" borderId="1" xfId="20" applyNumberFormat="1" applyFont="1" applyFill="1" applyBorder="1">
      <alignment/>
      <protection/>
    </xf>
    <xf numFmtId="205" fontId="0" fillId="0" borderId="1" xfId="0" applyNumberFormat="1" applyBorder="1" applyAlignment="1">
      <alignment wrapText="1"/>
    </xf>
    <xf numFmtId="205" fontId="0" fillId="0" borderId="1" xfId="0" applyNumberFormat="1" applyFill="1" applyBorder="1" applyAlignment="1">
      <alignment/>
    </xf>
    <xf numFmtId="205" fontId="0" fillId="0" borderId="3" xfId="0" applyNumberFormat="1" applyFill="1" applyBorder="1" applyAlignment="1">
      <alignment/>
    </xf>
    <xf numFmtId="205" fontId="2" fillId="0" borderId="3" xfId="20" applyNumberFormat="1" applyFont="1" applyFill="1" applyBorder="1">
      <alignment/>
      <protection/>
    </xf>
    <xf numFmtId="204" fontId="26" fillId="0" borderId="0" xfId="20" applyNumberFormat="1" applyFont="1" applyFill="1" applyBorder="1">
      <alignment/>
      <protection/>
    </xf>
    <xf numFmtId="204" fontId="26" fillId="0" borderId="0" xfId="20" applyNumberFormat="1" applyFont="1" applyFill="1">
      <alignment/>
      <protection/>
    </xf>
    <xf numFmtId="204" fontId="26" fillId="0" borderId="3" xfId="20" applyNumberFormat="1" applyFont="1" applyFill="1" applyBorder="1">
      <alignment/>
      <protection/>
    </xf>
    <xf numFmtId="204" fontId="1" fillId="0" borderId="0" xfId="20" applyNumberFormat="1" applyFont="1" applyFill="1">
      <alignment/>
      <protection/>
    </xf>
    <xf numFmtId="0" fontId="1" fillId="0" borderId="2" xfId="0" applyNumberFormat="1" applyFont="1" applyFill="1" applyBorder="1" applyAlignment="1">
      <alignment horizontal="right"/>
    </xf>
    <xf numFmtId="0" fontId="2" fillId="0" borderId="2" xfId="0" applyNumberFormat="1" applyFont="1" applyFill="1" applyBorder="1" applyAlignment="1">
      <alignment horizontal="right"/>
    </xf>
    <xf numFmtId="0" fontId="1"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1" fillId="0" borderId="1" xfId="0" applyNumberFormat="1" applyFont="1" applyBorder="1" applyAlignment="1">
      <alignment horizontal="right" wrapText="1"/>
    </xf>
    <xf numFmtId="0" fontId="2" fillId="0" borderId="1" xfId="0" applyNumberFormat="1" applyFont="1" applyBorder="1" applyAlignment="1">
      <alignment horizontal="right" wrapText="1"/>
    </xf>
    <xf numFmtId="0" fontId="1" fillId="0" borderId="5" xfId="0" applyNumberFormat="1" applyFont="1" applyFill="1" applyBorder="1" applyAlignment="1">
      <alignment horizontal="right"/>
    </xf>
    <xf numFmtId="0" fontId="2" fillId="0" borderId="5" xfId="0" applyNumberFormat="1" applyFont="1" applyFill="1" applyBorder="1" applyAlignment="1">
      <alignment horizontal="right"/>
    </xf>
    <xf numFmtId="49" fontId="26" fillId="0" borderId="0" xfId="0" applyNumberFormat="1" applyFont="1" applyAlignment="1">
      <alignment vertical="top"/>
    </xf>
    <xf numFmtId="205" fontId="1" fillId="0" borderId="5" xfId="0" applyNumberFormat="1" applyFont="1" applyBorder="1" applyAlignment="1">
      <alignment/>
    </xf>
    <xf numFmtId="205" fontId="1" fillId="0" borderId="0" xfId="0" applyNumberFormat="1" applyFont="1" applyFill="1" applyAlignment="1">
      <alignment vertical="top"/>
    </xf>
    <xf numFmtId="205" fontId="2" fillId="0" borderId="5" xfId="0" applyNumberFormat="1" applyFont="1" applyFill="1" applyBorder="1" applyAlignment="1">
      <alignment vertical="top"/>
    </xf>
    <xf numFmtId="205" fontId="2" fillId="0" borderId="5" xfId="0" applyNumberFormat="1" applyFont="1" applyBorder="1" applyAlignment="1">
      <alignment/>
    </xf>
    <xf numFmtId="205" fontId="2" fillId="0" borderId="0" xfId="0" applyNumberFormat="1" applyFont="1" applyFill="1" applyAlignment="1">
      <alignment vertical="top"/>
    </xf>
    <xf numFmtId="205" fontId="1" fillId="0" borderId="0" xfId="0" applyNumberFormat="1" applyFont="1" applyFill="1" applyAlignment="1">
      <alignment vertical="top"/>
    </xf>
    <xf numFmtId="205" fontId="2" fillId="0" borderId="0" xfId="0" applyNumberFormat="1" applyFont="1" applyAlignment="1">
      <alignment/>
    </xf>
    <xf numFmtId="205" fontId="2" fillId="0" borderId="0" xfId="0" applyNumberFormat="1" applyFont="1" applyAlignment="1">
      <alignment horizontal="right"/>
    </xf>
    <xf numFmtId="205" fontId="2" fillId="0" borderId="0" xfId="0" applyNumberFormat="1" applyFont="1" applyBorder="1" applyAlignment="1">
      <alignment/>
    </xf>
    <xf numFmtId="205" fontId="2" fillId="0" borderId="0" xfId="0" applyNumberFormat="1" applyFont="1" applyFill="1" applyAlignment="1">
      <alignment horizontal="right" vertical="top"/>
    </xf>
    <xf numFmtId="205" fontId="2" fillId="0" borderId="1" xfId="0" applyNumberFormat="1" applyFont="1" applyFill="1" applyBorder="1" applyAlignment="1">
      <alignment vertical="top"/>
    </xf>
    <xf numFmtId="205" fontId="2" fillId="0" borderId="1" xfId="0" applyNumberFormat="1" applyFont="1" applyBorder="1" applyAlignment="1">
      <alignment/>
    </xf>
    <xf numFmtId="205" fontId="2" fillId="0" borderId="0" xfId="0" applyNumberFormat="1" applyFont="1" applyAlignment="1">
      <alignment vertical="top"/>
    </xf>
    <xf numFmtId="205" fontId="2" fillId="0" borderId="4" xfId="0" applyNumberFormat="1" applyFont="1" applyBorder="1" applyAlignment="1">
      <alignment vertical="top"/>
    </xf>
    <xf numFmtId="205" fontId="1" fillId="0" borderId="0" xfId="0" applyNumberFormat="1" applyFont="1" applyFill="1" applyBorder="1" applyAlignment="1">
      <alignment horizontal="right" vertical="top"/>
    </xf>
    <xf numFmtId="205" fontId="2" fillId="0" borderId="0" xfId="0" applyNumberFormat="1" applyFont="1" applyFill="1" applyBorder="1" applyAlignment="1">
      <alignment vertical="top"/>
    </xf>
    <xf numFmtId="205" fontId="1" fillId="0" borderId="5" xfId="0" applyNumberFormat="1" applyFont="1" applyFill="1" applyBorder="1" applyAlignment="1">
      <alignment vertical="top"/>
    </xf>
    <xf numFmtId="205" fontId="1" fillId="0" borderId="0" xfId="0" applyNumberFormat="1" applyFont="1" applyFill="1" applyBorder="1" applyAlignment="1">
      <alignment vertical="top"/>
    </xf>
    <xf numFmtId="205" fontId="1" fillId="0" borderId="0" xfId="0" applyNumberFormat="1" applyFont="1" applyAlignment="1">
      <alignment vertical="top"/>
    </xf>
    <xf numFmtId="205" fontId="1" fillId="0" borderId="0" xfId="0" applyNumberFormat="1" applyFont="1" applyFill="1" applyAlignment="1">
      <alignment horizontal="right" vertical="top"/>
    </xf>
    <xf numFmtId="205" fontId="1" fillId="0" borderId="1" xfId="0" applyNumberFormat="1" applyFont="1" applyFill="1" applyBorder="1" applyAlignment="1">
      <alignment vertical="top"/>
    </xf>
    <xf numFmtId="205" fontId="1" fillId="0" borderId="2" xfId="20" applyNumberFormat="1" applyFont="1" applyFill="1" applyBorder="1">
      <alignment/>
      <protection/>
    </xf>
    <xf numFmtId="205" fontId="1" fillId="0" borderId="2" xfId="20" applyNumberFormat="1" applyFont="1" applyBorder="1" applyAlignment="1">
      <alignment horizontal="right"/>
      <protection/>
    </xf>
    <xf numFmtId="205" fontId="2" fillId="0" borderId="0" xfId="20" applyNumberFormat="1" applyBorder="1">
      <alignment/>
      <protection/>
    </xf>
    <xf numFmtId="205" fontId="1" fillId="0" borderId="1" xfId="20" applyNumberFormat="1" applyFont="1" applyBorder="1" applyAlignment="1">
      <alignment horizontal="right"/>
      <protection/>
    </xf>
    <xf numFmtId="205" fontId="2" fillId="0" borderId="0" xfId="20" applyNumberFormat="1" applyFont="1" applyFill="1">
      <alignment/>
      <protection/>
    </xf>
    <xf numFmtId="205" fontId="2" fillId="0" borderId="0" xfId="20" applyNumberFormat="1" applyFont="1" applyAlignment="1" quotePrefix="1">
      <alignment horizontal="right"/>
      <protection/>
    </xf>
    <xf numFmtId="205" fontId="2" fillId="0" borderId="2" xfId="20" applyNumberFormat="1" applyFont="1" applyBorder="1">
      <alignment/>
      <protection/>
    </xf>
    <xf numFmtId="205" fontId="2" fillId="0" borderId="2" xfId="20" applyNumberFormat="1" applyFont="1" applyFill="1" applyBorder="1">
      <alignment/>
      <protection/>
    </xf>
    <xf numFmtId="205" fontId="2" fillId="0" borderId="4" xfId="20" applyNumberFormat="1" applyBorder="1">
      <alignment/>
      <protection/>
    </xf>
    <xf numFmtId="0" fontId="2" fillId="0" borderId="0" xfId="20" applyFont="1" applyBorder="1" applyAlignment="1">
      <alignment horizontal="right" wrapText="1"/>
      <protection/>
    </xf>
    <xf numFmtId="205" fontId="2" fillId="0" borderId="0" xfId="21" applyNumberFormat="1" applyFont="1" applyFill="1" applyBorder="1" applyAlignment="1">
      <alignment horizontal="right"/>
      <protection/>
    </xf>
    <xf numFmtId="205" fontId="2" fillId="0" borderId="0" xfId="0" applyNumberFormat="1" applyFont="1" applyAlignment="1">
      <alignment/>
    </xf>
    <xf numFmtId="205" fontId="2" fillId="0" borderId="4" xfId="0" applyNumberFormat="1" applyFont="1" applyBorder="1" applyAlignment="1">
      <alignment/>
    </xf>
    <xf numFmtId="205" fontId="1" fillId="0" borderId="27" xfId="20" applyNumberFormat="1" applyFont="1" applyBorder="1" applyAlignment="1">
      <alignment vertical="center"/>
      <protection/>
    </xf>
    <xf numFmtId="205" fontId="2" fillId="0" borderId="0" xfId="20" applyNumberFormat="1" applyBorder="1" applyAlignment="1">
      <alignment vertical="center"/>
      <protection/>
    </xf>
    <xf numFmtId="205" fontId="2" fillId="0" borderId="27" xfId="20" applyNumberFormat="1" applyFont="1" applyBorder="1" applyAlignment="1">
      <alignment vertical="center"/>
      <protection/>
    </xf>
    <xf numFmtId="205" fontId="1" fillId="0" borderId="28" xfId="20" applyNumberFormat="1" applyFont="1" applyBorder="1" applyAlignment="1">
      <alignment vertical="center"/>
      <protection/>
    </xf>
    <xf numFmtId="205" fontId="2" fillId="0" borderId="28" xfId="20" applyNumberFormat="1" applyFont="1" applyBorder="1" applyAlignment="1">
      <alignment vertical="center"/>
      <protection/>
    </xf>
    <xf numFmtId="205" fontId="1" fillId="0" borderId="2" xfId="20" applyNumberFormat="1" applyFont="1" applyBorder="1" applyAlignment="1">
      <alignment vertical="center"/>
      <protection/>
    </xf>
    <xf numFmtId="205" fontId="2" fillId="0" borderId="2" xfId="20" applyNumberFormat="1" applyBorder="1" applyAlignment="1">
      <alignment vertical="center"/>
      <protection/>
    </xf>
    <xf numFmtId="205" fontId="2" fillId="0" borderId="1" xfId="20" applyNumberFormat="1" applyBorder="1" applyAlignment="1">
      <alignment vertical="center"/>
      <protection/>
    </xf>
    <xf numFmtId="205" fontId="2" fillId="0" borderId="0" xfId="20" applyNumberFormat="1" applyFont="1" applyBorder="1" applyAlignment="1">
      <alignment vertical="center"/>
      <protection/>
    </xf>
    <xf numFmtId="205" fontId="1" fillId="0" borderId="0" xfId="20" applyNumberFormat="1" applyFont="1" applyBorder="1" applyAlignment="1">
      <alignment/>
      <protection/>
    </xf>
    <xf numFmtId="205" fontId="2" fillId="0" borderId="0" xfId="20" applyNumberFormat="1" applyAlignment="1">
      <alignment/>
      <protection/>
    </xf>
    <xf numFmtId="205" fontId="2" fillId="0" borderId="0" xfId="20" applyNumberFormat="1" applyFont="1" applyBorder="1" applyAlignment="1">
      <alignment/>
      <protection/>
    </xf>
    <xf numFmtId="205" fontId="1" fillId="0" borderId="3" xfId="20" applyNumberFormat="1" applyFont="1" applyBorder="1" applyAlignment="1">
      <alignment vertical="center"/>
      <protection/>
    </xf>
    <xf numFmtId="205" fontId="2" fillId="0" borderId="3" xfId="20" applyNumberFormat="1" applyBorder="1">
      <alignment/>
      <protection/>
    </xf>
    <xf numFmtId="205" fontId="2" fillId="0" borderId="3" xfId="20" applyNumberFormat="1" applyFont="1" applyBorder="1" applyAlignment="1">
      <alignment vertical="center"/>
      <protection/>
    </xf>
    <xf numFmtId="0" fontId="0" fillId="0" borderId="0" xfId="0" applyAlignment="1">
      <alignment horizontal="center"/>
    </xf>
    <xf numFmtId="205" fontId="26" fillId="0" borderId="1" xfId="20" applyNumberFormat="1" applyFont="1" applyFill="1" applyBorder="1">
      <alignment/>
      <protection/>
    </xf>
    <xf numFmtId="0" fontId="2" fillId="0" borderId="0" xfId="0" applyFont="1" applyFill="1" applyBorder="1" applyAlignment="1">
      <alignment horizontal="left"/>
    </xf>
    <xf numFmtId="0" fontId="23" fillId="0" borderId="0" xfId="0" applyFont="1" applyFill="1" applyBorder="1" applyAlignment="1">
      <alignment horizontal="left"/>
    </xf>
    <xf numFmtId="171" fontId="2" fillId="0" borderId="0" xfId="0" applyNumberFormat="1" applyFont="1" applyAlignment="1">
      <alignment/>
    </xf>
    <xf numFmtId="171" fontId="2" fillId="0" borderId="1" xfId="0" applyNumberFormat="1" applyFont="1" applyBorder="1" applyAlignment="1">
      <alignment/>
    </xf>
    <xf numFmtId="171" fontId="2" fillId="0" borderId="3" xfId="0" applyNumberFormat="1" applyFont="1" applyBorder="1" applyAlignment="1">
      <alignment/>
    </xf>
    <xf numFmtId="0" fontId="2" fillId="0" borderId="3" xfId="0" applyFont="1" applyBorder="1" applyAlignment="1">
      <alignment/>
    </xf>
    <xf numFmtId="0" fontId="2" fillId="0" borderId="0" xfId="20" applyFont="1" applyFill="1" applyAlignment="1">
      <alignment vertical="top" wrapText="1"/>
      <protection/>
    </xf>
    <xf numFmtId="0" fontId="4" fillId="0" borderId="0" xfId="20" applyFont="1" applyFill="1" applyAlignment="1">
      <alignment horizontal="right"/>
      <protection/>
    </xf>
    <xf numFmtId="49" fontId="12" fillId="0" borderId="0" xfId="0" applyNumberFormat="1" applyFont="1" applyAlignment="1">
      <alignment vertical="top" wrapText="1"/>
    </xf>
    <xf numFmtId="49" fontId="6" fillId="0" borderId="0" xfId="0" applyNumberFormat="1" applyFont="1" applyAlignment="1">
      <alignment horizontal="right" vertical="top" wrapText="1"/>
    </xf>
    <xf numFmtId="49" fontId="12" fillId="0" borderId="0" xfId="0" applyNumberFormat="1" applyFont="1" applyAlignment="1">
      <alignment horizontal="right" vertical="top" wrapText="1"/>
    </xf>
    <xf numFmtId="0" fontId="2" fillId="0" borderId="0" xfId="20" applyBorder="1" applyAlignment="1">
      <alignment vertical="top"/>
      <protection/>
    </xf>
    <xf numFmtId="205" fontId="2" fillId="0" borderId="0" xfId="0" applyNumberFormat="1" applyFont="1" applyBorder="1" applyAlignment="1">
      <alignment/>
    </xf>
    <xf numFmtId="0" fontId="1" fillId="0" borderId="4" xfId="0" applyFont="1" applyBorder="1" applyAlignment="1">
      <alignment/>
    </xf>
    <xf numFmtId="0" fontId="1" fillId="0" borderId="0" xfId="0" applyFont="1" applyAlignment="1">
      <alignment horizontal="justify" vertical="top" wrapText="1"/>
    </xf>
    <xf numFmtId="0" fontId="27" fillId="0" borderId="0" xfId="0" applyFont="1" applyBorder="1" applyAlignment="1" quotePrefix="1">
      <alignment horizontal="left" vertical="top" wrapText="1" indent="1"/>
    </xf>
    <xf numFmtId="49" fontId="2" fillId="0" borderId="0" xfId="0" applyNumberFormat="1" applyFont="1" applyFill="1" applyAlignment="1" quotePrefix="1">
      <alignment vertical="top"/>
    </xf>
    <xf numFmtId="205" fontId="26" fillId="0" borderId="25" xfId="20" applyNumberFormat="1" applyFont="1" applyFill="1" applyBorder="1">
      <alignment/>
      <protection/>
    </xf>
    <xf numFmtId="205" fontId="26" fillId="0" borderId="2" xfId="20" applyNumberFormat="1" applyFont="1" applyFill="1" applyBorder="1">
      <alignment/>
      <protection/>
    </xf>
    <xf numFmtId="205" fontId="1" fillId="0" borderId="30" xfId="20" applyNumberFormat="1" applyFont="1" applyFill="1" applyBorder="1">
      <alignment/>
      <protection/>
    </xf>
    <xf numFmtId="205" fontId="26" fillId="0" borderId="20" xfId="20" applyNumberFormat="1" applyFont="1" applyFill="1" applyBorder="1">
      <alignment/>
      <protection/>
    </xf>
    <xf numFmtId="205" fontId="1" fillId="0" borderId="19" xfId="20" applyNumberFormat="1" applyFont="1" applyFill="1" applyBorder="1">
      <alignment/>
      <protection/>
    </xf>
    <xf numFmtId="0" fontId="2" fillId="0" borderId="0" xfId="0" applyFont="1" applyAlignment="1">
      <alignment wrapText="1"/>
    </xf>
    <xf numFmtId="49" fontId="2" fillId="0" borderId="0" xfId="0" applyNumberFormat="1" applyFont="1" applyAlignment="1">
      <alignment horizontal="justify" vertical="top"/>
    </xf>
    <xf numFmtId="205" fontId="26" fillId="0" borderId="26" xfId="20" applyNumberFormat="1" applyFont="1" applyFill="1" applyBorder="1">
      <alignment/>
      <protection/>
    </xf>
    <xf numFmtId="205" fontId="26" fillId="0" borderId="1" xfId="20" applyNumberFormat="1" applyFont="1" applyFill="1" applyBorder="1" quotePrefix="1">
      <alignment/>
      <protection/>
    </xf>
    <xf numFmtId="205" fontId="1" fillId="0" borderId="31" xfId="20" applyNumberFormat="1" applyFont="1" applyFill="1" applyBorder="1">
      <alignment/>
      <protection/>
    </xf>
    <xf numFmtId="0" fontId="1" fillId="0" borderId="0" xfId="0" applyFont="1" applyBorder="1" applyAlignment="1">
      <alignment horizontal="right" vertical="top"/>
    </xf>
    <xf numFmtId="171" fontId="1" fillId="0" borderId="0" xfId="0" applyNumberFormat="1" applyFont="1" applyBorder="1" applyAlignment="1" quotePrefix="1">
      <alignment horizontal="right" vertical="top"/>
    </xf>
    <xf numFmtId="171" fontId="1" fillId="0" borderId="0" xfId="0" applyNumberFormat="1" applyFont="1" applyFill="1" applyBorder="1" applyAlignment="1" quotePrefix="1">
      <alignment horizontal="center" vertical="top"/>
    </xf>
    <xf numFmtId="0" fontId="1" fillId="0" borderId="0" xfId="0" applyFont="1" applyBorder="1" applyAlignment="1">
      <alignment horizontal="center" vertical="top"/>
    </xf>
    <xf numFmtId="172" fontId="7" fillId="0" borderId="0" xfId="22" applyNumberFormat="1" applyFont="1" applyBorder="1" applyAlignment="1">
      <alignment horizontal="right" vertical="top" wrapText="1"/>
    </xf>
    <xf numFmtId="0" fontId="2" fillId="0" borderId="0" xfId="0" applyFont="1" applyBorder="1" applyAlignment="1">
      <alignment horizontal="center" wrapText="1"/>
    </xf>
    <xf numFmtId="218" fontId="2" fillId="3" borderId="0" xfId="0" applyNumberFormat="1" applyFont="1" applyFill="1" applyBorder="1" applyAlignment="1">
      <alignment horizontal="right" vertical="center"/>
    </xf>
    <xf numFmtId="218" fontId="1" fillId="3" borderId="0" xfId="0" applyNumberFormat="1" applyFont="1" applyFill="1" applyBorder="1" applyAlignment="1">
      <alignment horizontal="right" vertical="center"/>
    </xf>
    <xf numFmtId="219" fontId="1" fillId="3" borderId="0" xfId="0" applyNumberFormat="1" applyFont="1" applyFill="1" applyBorder="1" applyAlignment="1">
      <alignment horizontal="right" vertical="center"/>
    </xf>
    <xf numFmtId="0" fontId="4" fillId="0" borderId="0" xfId="20" applyFont="1" applyAlignment="1">
      <alignment horizontal="right" wrapText="1"/>
      <protection/>
    </xf>
    <xf numFmtId="49" fontId="7" fillId="0" borderId="0" xfId="0" applyNumberFormat="1" applyFont="1" applyAlignment="1">
      <alignment horizontal="left" vertical="top"/>
    </xf>
    <xf numFmtId="3" fontId="2" fillId="0" borderId="1" xfId="0" applyNumberFormat="1" applyFont="1" applyBorder="1" applyAlignment="1">
      <alignment horizontal="right" wrapText="1"/>
    </xf>
    <xf numFmtId="0" fontId="2" fillId="0" borderId="0" xfId="0" applyFont="1" applyAlignment="1">
      <alignment horizontal="center" wrapText="1"/>
    </xf>
    <xf numFmtId="3" fontId="2" fillId="0" borderId="0" xfId="20" applyNumberFormat="1" applyFont="1" applyAlignment="1">
      <alignment horizontal="right"/>
      <protection/>
    </xf>
    <xf numFmtId="3" fontId="1" fillId="0" borderId="4" xfId="20" applyNumberFormat="1" applyFont="1" applyBorder="1" applyAlignment="1">
      <alignment horizontal="right"/>
      <protection/>
    </xf>
    <xf numFmtId="167" fontId="1" fillId="0" borderId="0" xfId="20" applyNumberFormat="1" applyFont="1" applyBorder="1" applyAlignment="1">
      <alignment horizontal="right" vertical="center"/>
      <protection/>
    </xf>
    <xf numFmtId="167" fontId="2" fillId="0" borderId="0" xfId="20" applyNumberFormat="1" applyFont="1" applyBorder="1" applyAlignment="1">
      <alignment horizontal="right" vertical="center"/>
      <protection/>
    </xf>
    <xf numFmtId="0" fontId="2" fillId="0" borderId="0" xfId="20" applyFont="1" applyBorder="1" applyAlignment="1">
      <alignment horizontal="left" vertical="top" wrapText="1"/>
      <protection/>
    </xf>
    <xf numFmtId="0" fontId="2" fillId="0" borderId="0" xfId="20" applyFont="1" applyAlignment="1">
      <alignment horizontal="left" vertical="top" wrapText="1" indent="1"/>
      <protection/>
    </xf>
    <xf numFmtId="0" fontId="0" fillId="0" borderId="2" xfId="0" applyBorder="1" applyAlignment="1">
      <alignment horizontal="justify" vertical="center" wrapText="1"/>
    </xf>
    <xf numFmtId="0" fontId="2" fillId="0" borderId="0" xfId="20" applyFont="1" applyFill="1" applyBorder="1" applyAlignment="1">
      <alignment wrapText="1"/>
      <protection/>
    </xf>
    <xf numFmtId="0" fontId="1" fillId="0" borderId="0" xfId="0" applyFont="1" applyAlignment="1">
      <alignment horizontal="right" wrapText="1"/>
    </xf>
    <xf numFmtId="0" fontId="2" fillId="0" borderId="0" xfId="20"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0" xfId="0" applyAlignment="1">
      <alignment horizontal="justify" vertical="center" wrapText="1"/>
    </xf>
    <xf numFmtId="0" fontId="2" fillId="0" borderId="1" xfId="0" applyFont="1" applyBorder="1" applyAlignment="1">
      <alignment horizontal="justify" vertical="top" wrapText="1"/>
    </xf>
    <xf numFmtId="0" fontId="1" fillId="0" borderId="0" xfId="20" applyFont="1" applyFill="1" applyBorder="1" applyAlignment="1">
      <alignment horizontal="center"/>
      <protection/>
    </xf>
    <xf numFmtId="0" fontId="2" fillId="0" borderId="0" xfId="20" applyFont="1" applyFill="1" applyBorder="1" applyAlignment="1">
      <alignment horizontal="justify" vertical="top" wrapText="1"/>
      <protection/>
    </xf>
    <xf numFmtId="0" fontId="2" fillId="0" borderId="0" xfId="0" applyFont="1" applyFill="1" applyBorder="1" applyAlignment="1">
      <alignment horizontal="left" vertical="top" wrapText="1"/>
    </xf>
    <xf numFmtId="0" fontId="1" fillId="0" borderId="2" xfId="0" applyFont="1" applyFill="1" applyBorder="1" applyAlignment="1">
      <alignment wrapText="1"/>
    </xf>
    <xf numFmtId="0" fontId="2" fillId="0" borderId="1" xfId="0" applyFont="1" applyFill="1" applyBorder="1" applyAlignment="1">
      <alignment/>
    </xf>
    <xf numFmtId="0" fontId="2" fillId="0" borderId="0" xfId="20" applyFont="1" applyFill="1" applyBorder="1" applyAlignment="1">
      <alignment vertical="top" wrapText="1"/>
      <protection/>
    </xf>
    <xf numFmtId="0" fontId="2" fillId="0" borderId="0" xfId="20" applyFont="1" applyFill="1" applyBorder="1" applyAlignment="1">
      <alignment horizontal="justify" vertical="top" wrapText="1"/>
      <protection/>
    </xf>
    <xf numFmtId="0" fontId="2" fillId="0" borderId="1" xfId="20" applyFont="1" applyFill="1" applyBorder="1" applyAlignment="1">
      <alignment horizontal="justify" vertical="center" wrapText="1"/>
      <protection/>
    </xf>
    <xf numFmtId="0" fontId="0" fillId="0" borderId="1" xfId="0" applyBorder="1" applyAlignment="1">
      <alignment horizontal="justify" vertical="center" wrapText="1"/>
    </xf>
    <xf numFmtId="0" fontId="2" fillId="0" borderId="0" xfId="20" applyFont="1" applyFill="1" applyBorder="1" applyAlignment="1">
      <alignment wrapText="1"/>
      <protection/>
    </xf>
    <xf numFmtId="0" fontId="0" fillId="0" borderId="0" xfId="0" applyFont="1" applyAlignment="1">
      <alignment wrapText="1"/>
    </xf>
    <xf numFmtId="0" fontId="2" fillId="0" borderId="2" xfId="20" applyFont="1" applyFill="1" applyBorder="1" applyAlignment="1">
      <alignment horizontal="justify" vertical="center" wrapText="1"/>
      <protection/>
    </xf>
    <xf numFmtId="0" fontId="2" fillId="0" borderId="0" xfId="20" applyFont="1" applyAlignment="1">
      <alignment wrapText="1"/>
      <protection/>
    </xf>
    <xf numFmtId="0" fontId="0" fillId="0" borderId="2" xfId="0" applyBorder="1" applyAlignment="1">
      <alignment wrapText="1"/>
    </xf>
    <xf numFmtId="0" fontId="2" fillId="0" borderId="0" xfId="0" applyFont="1" applyAlignment="1">
      <alignment/>
    </xf>
    <xf numFmtId="0" fontId="2" fillId="0" borderId="1" xfId="20" applyFont="1" applyBorder="1" applyAlignment="1">
      <alignment horizontal="left" wrapText="1" indent="1"/>
      <protection/>
    </xf>
    <xf numFmtId="0" fontId="0" fillId="0" borderId="1" xfId="0" applyBorder="1" applyAlignment="1">
      <alignment horizontal="left" wrapText="1" indent="1"/>
    </xf>
    <xf numFmtId="0" fontId="1" fillId="0" borderId="1" xfId="20" applyFont="1" applyBorder="1" applyAlignment="1">
      <alignment horizontal="center"/>
      <protection/>
    </xf>
    <xf numFmtId="0" fontId="2" fillId="0" borderId="1" xfId="20" applyFont="1" applyFill="1" applyBorder="1" applyAlignment="1">
      <alignment vertical="center" wrapText="1"/>
      <protection/>
    </xf>
    <xf numFmtId="0" fontId="2" fillId="0" borderId="2" xfId="20" applyFont="1" applyFill="1" applyBorder="1" applyAlignment="1">
      <alignment wrapText="1"/>
      <protection/>
    </xf>
    <xf numFmtId="0" fontId="2" fillId="0" borderId="0" xfId="20" applyFont="1" applyFill="1" applyAlignment="1">
      <alignment horizontal="justify" vertical="center" wrapText="1"/>
      <protection/>
    </xf>
    <xf numFmtId="0" fontId="27" fillId="0" borderId="0" xfId="20" applyFont="1" applyFill="1" applyBorder="1" applyAlignment="1">
      <alignment wrapText="1"/>
      <protection/>
    </xf>
    <xf numFmtId="0" fontId="1" fillId="0" borderId="0" xfId="0" applyFont="1" applyAlignment="1">
      <alignment wrapText="1"/>
    </xf>
    <xf numFmtId="0" fontId="4" fillId="0" borderId="0" xfId="20" applyFont="1" applyFill="1" applyAlignment="1">
      <alignment horizontal="right"/>
      <protection/>
    </xf>
    <xf numFmtId="0" fontId="5" fillId="0" borderId="0" xfId="20" applyFont="1" applyAlignment="1">
      <alignment horizontal="left" wrapText="1"/>
      <protection/>
    </xf>
    <xf numFmtId="0" fontId="2" fillId="0" borderId="0" xfId="20" applyFont="1" applyFill="1" applyBorder="1" applyAlignment="1">
      <alignment horizontal="justify"/>
      <protection/>
    </xf>
    <xf numFmtId="0" fontId="2" fillId="0" borderId="4" xfId="20" applyFont="1" applyFill="1" applyBorder="1" applyAlignment="1">
      <alignment wrapText="1"/>
      <protection/>
    </xf>
    <xf numFmtId="0" fontId="0" fillId="0" borderId="4" xfId="0" applyBorder="1" applyAlignment="1">
      <alignment wrapText="1"/>
    </xf>
    <xf numFmtId="0" fontId="2" fillId="0" borderId="1" xfId="20" applyFont="1" applyBorder="1" applyAlignment="1">
      <alignment wrapText="1"/>
      <protection/>
    </xf>
    <xf numFmtId="0" fontId="2" fillId="0" borderId="1" xfId="0" applyFont="1" applyBorder="1" applyAlignment="1">
      <alignment wrapText="1"/>
    </xf>
    <xf numFmtId="0" fontId="2" fillId="0" borderId="0" xfId="20" applyFont="1" applyAlignment="1">
      <alignment horizontal="justify" wrapText="1"/>
      <protection/>
    </xf>
    <xf numFmtId="0" fontId="2" fillId="0" borderId="0" xfId="20" applyFont="1" applyAlignment="1">
      <alignment wrapText="1"/>
      <protection/>
    </xf>
    <xf numFmtId="0" fontId="2" fillId="0" borderId="0" xfId="0" applyFont="1" applyAlignment="1">
      <alignment wrapText="1"/>
    </xf>
    <xf numFmtId="0" fontId="2" fillId="0" borderId="2" xfId="20" applyFont="1" applyBorder="1" applyAlignment="1">
      <alignment wrapText="1"/>
      <protection/>
    </xf>
    <xf numFmtId="0" fontId="2" fillId="0" borderId="2" xfId="0" applyFont="1" applyBorder="1" applyAlignment="1">
      <alignment wrapText="1"/>
    </xf>
    <xf numFmtId="0" fontId="4" fillId="0" borderId="0" xfId="20" applyFont="1" applyAlignment="1">
      <alignment horizontal="right" vertical="center"/>
      <protection/>
    </xf>
    <xf numFmtId="0" fontId="4" fillId="0" borderId="0" xfId="0" applyFont="1" applyAlignment="1">
      <alignment horizontal="left"/>
    </xf>
    <xf numFmtId="217" fontId="1" fillId="0" borderId="0" xfId="20" applyNumberFormat="1" applyFont="1" applyAlignment="1">
      <alignment horizontal="right"/>
      <protection/>
    </xf>
    <xf numFmtId="218" fontId="1" fillId="3" borderId="0" xfId="0" applyNumberFormat="1" applyFont="1" applyFill="1" applyBorder="1" applyAlignment="1">
      <alignment horizontal="right" vertical="center"/>
    </xf>
    <xf numFmtId="218" fontId="1" fillId="4" borderId="13" xfId="0" applyNumberFormat="1" applyFont="1" applyFill="1" applyBorder="1" applyAlignment="1">
      <alignment horizontal="right" vertical="center"/>
    </xf>
    <xf numFmtId="0" fontId="18" fillId="0" borderId="32" xfId="0" applyFont="1" applyBorder="1" applyAlignment="1">
      <alignment vertical="top" wrapText="1"/>
    </xf>
    <xf numFmtId="0" fontId="0" fillId="0" borderId="0" xfId="0" applyAlignment="1">
      <alignment horizontal="justify"/>
    </xf>
    <xf numFmtId="0" fontId="1" fillId="0" borderId="1" xfId="0" applyNumberFormat="1" applyFont="1" applyBorder="1" applyAlignment="1">
      <alignment horizontal="center" vertical="top"/>
    </xf>
    <xf numFmtId="0" fontId="2" fillId="0" borderId="1" xfId="0" applyNumberFormat="1" applyFont="1" applyBorder="1" applyAlignment="1">
      <alignment horizontal="center" vertical="top"/>
    </xf>
    <xf numFmtId="0" fontId="0" fillId="0" borderId="1" xfId="0" applyBorder="1" applyAlignment="1">
      <alignment horizontal="center" vertical="top"/>
    </xf>
    <xf numFmtId="0" fontId="2" fillId="0" borderId="0" xfId="20" applyAlignment="1">
      <alignment horizontal="justify" vertical="top" wrapText="1"/>
      <protection/>
    </xf>
    <xf numFmtId="0" fontId="2" fillId="0" borderId="0" xfId="20" applyFont="1" applyFill="1" applyAlignment="1">
      <alignment horizontal="justify" vertical="top" wrapText="1"/>
      <protection/>
    </xf>
    <xf numFmtId="0" fontId="5" fillId="0" borderId="0" xfId="20" applyFont="1" applyFill="1" applyAlignment="1">
      <alignment horizontal="left" wrapText="1"/>
      <protection/>
    </xf>
    <xf numFmtId="218" fontId="1" fillId="4" borderId="0" xfId="0" applyNumberFormat="1" applyFont="1" applyFill="1" applyBorder="1" applyAlignment="1">
      <alignment horizontal="right" vertical="center"/>
    </xf>
    <xf numFmtId="218" fontId="2" fillId="4" borderId="0" xfId="0" applyNumberFormat="1" applyFont="1" applyFill="1" applyBorder="1" applyAlignment="1">
      <alignment horizontal="right" vertical="center"/>
    </xf>
    <xf numFmtId="218" fontId="1" fillId="3" borderId="1" xfId="0" applyNumberFormat="1" applyFont="1" applyFill="1" applyBorder="1" applyAlignment="1">
      <alignment horizontal="right" vertical="center"/>
    </xf>
    <xf numFmtId="205" fontId="0" fillId="0" borderId="30" xfId="0" applyNumberFormat="1" applyFont="1" applyBorder="1" applyAlignment="1">
      <alignment/>
    </xf>
    <xf numFmtId="205" fontId="0" fillId="0" borderId="19" xfId="0" applyNumberFormat="1" applyFont="1" applyBorder="1" applyAlignment="1">
      <alignment/>
    </xf>
    <xf numFmtId="205" fontId="0" fillId="0" borderId="31" xfId="0" applyNumberFormat="1" applyFont="1" applyBorder="1" applyAlignment="1">
      <alignment/>
    </xf>
    <xf numFmtId="205" fontId="18" fillId="0" borderId="25" xfId="0" applyNumberFormat="1" applyFont="1" applyBorder="1" applyAlignment="1">
      <alignment/>
    </xf>
    <xf numFmtId="205" fontId="18" fillId="0" borderId="20" xfId="0" applyNumberFormat="1" applyFont="1" applyBorder="1" applyAlignment="1">
      <alignment/>
    </xf>
    <xf numFmtId="205" fontId="18" fillId="0" borderId="26" xfId="0" applyNumberFormat="1" applyFont="1" applyBorder="1" applyAlignment="1">
      <alignment/>
    </xf>
    <xf numFmtId="201" fontId="2" fillId="0" borderId="30" xfId="20" applyNumberFormat="1" applyFont="1" applyBorder="1" applyAlignment="1">
      <alignment horizontal="right"/>
      <protection/>
    </xf>
    <xf numFmtId="201" fontId="2" fillId="0" borderId="31" xfId="20" applyNumberFormat="1" applyFont="1" applyBorder="1" applyAlignment="1">
      <alignment horizontal="right"/>
      <protection/>
    </xf>
    <xf numFmtId="205" fontId="2" fillId="0" borderId="0" xfId="20" applyNumberFormat="1" applyFont="1" applyFill="1" applyAlignment="1">
      <alignment horizontal="right" vertical="center"/>
      <protection/>
    </xf>
    <xf numFmtId="0" fontId="1" fillId="0" borderId="0" xfId="0" applyNumberFormat="1" applyFont="1" applyBorder="1" applyAlignment="1">
      <alignment horizontal="center" vertical="top"/>
    </xf>
    <xf numFmtId="205" fontId="2" fillId="0" borderId="30" xfId="20" applyNumberFormat="1" applyFont="1" applyBorder="1">
      <alignment/>
      <protection/>
    </xf>
    <xf numFmtId="205" fontId="2" fillId="0" borderId="31" xfId="20" applyNumberFormat="1" applyFont="1" applyBorder="1">
      <alignment/>
      <protection/>
    </xf>
    <xf numFmtId="205" fontId="1" fillId="0" borderId="25" xfId="0" applyNumberFormat="1" applyFont="1" applyBorder="1" applyAlignment="1">
      <alignment/>
    </xf>
    <xf numFmtId="205" fontId="1" fillId="0" borderId="26" xfId="0" applyNumberFormat="1" applyFont="1" applyBorder="1" applyAlignment="1">
      <alignment/>
    </xf>
    <xf numFmtId="219" fontId="1" fillId="0" borderId="0" xfId="20" applyNumberFormat="1" applyFont="1">
      <alignment/>
      <protection/>
    </xf>
    <xf numFmtId="219" fontId="2" fillId="0" borderId="4" xfId="20" applyNumberFormat="1" applyFont="1" applyBorder="1">
      <alignment/>
      <protection/>
    </xf>
    <xf numFmtId="219" fontId="1" fillId="0" borderId="0" xfId="0" applyNumberFormat="1" applyFont="1" applyAlignment="1">
      <alignment/>
    </xf>
    <xf numFmtId="0" fontId="1" fillId="0" borderId="0" xfId="20" applyFont="1" applyAlignment="1">
      <alignment horizontal="justify" vertical="top" wrapText="1"/>
      <protection/>
    </xf>
    <xf numFmtId="0" fontId="2" fillId="0" borderId="0" xfId="20" applyFont="1" applyFill="1" applyAlignment="1">
      <alignment horizontal="justify" vertical="top" wrapText="1"/>
      <protection/>
    </xf>
    <xf numFmtId="0" fontId="2" fillId="0" borderId="0" xfId="20" applyFont="1" applyAlignment="1">
      <alignment horizontal="justify" vertical="center"/>
      <protection/>
    </xf>
    <xf numFmtId="0" fontId="2" fillId="0" borderId="0" xfId="21" applyFont="1" applyAlignment="1">
      <alignment horizontal="justify" vertical="top" wrapText="1"/>
      <protection/>
    </xf>
    <xf numFmtId="0" fontId="1" fillId="0" borderId="32" xfId="21" applyFont="1" applyBorder="1" applyAlignment="1">
      <alignment horizontal="justify" vertical="top" wrapText="1"/>
      <protection/>
    </xf>
    <xf numFmtId="49" fontId="1" fillId="0" borderId="0" xfId="0" applyNumberFormat="1" applyFont="1" applyAlignment="1">
      <alignment/>
    </xf>
    <xf numFmtId="219" fontId="1" fillId="0" borderId="0" xfId="0" applyNumberFormat="1" applyFont="1" applyFill="1" applyAlignment="1">
      <alignment vertical="top"/>
    </xf>
    <xf numFmtId="219" fontId="1" fillId="0" borderId="0" xfId="0" applyNumberFormat="1" applyFont="1" applyFill="1" applyAlignment="1">
      <alignment/>
    </xf>
    <xf numFmtId="219" fontId="1" fillId="0" borderId="1" xfId="0" applyNumberFormat="1" applyFont="1" applyFill="1" applyBorder="1" applyAlignment="1">
      <alignment/>
    </xf>
    <xf numFmtId="219" fontId="2" fillId="0" borderId="0" xfId="0" applyNumberFormat="1" applyFont="1" applyFill="1" applyAlignment="1">
      <alignment/>
    </xf>
    <xf numFmtId="219" fontId="2" fillId="0" borderId="1" xfId="0" applyNumberFormat="1" applyFont="1" applyFill="1" applyBorder="1" applyAlignment="1">
      <alignment/>
    </xf>
    <xf numFmtId="0" fontId="1" fillId="0" borderId="0" xfId="0" applyFont="1" applyFill="1" applyBorder="1" applyAlignment="1">
      <alignment vertical="top" wrapText="1"/>
    </xf>
    <xf numFmtId="0" fontId="2" fillId="0" borderId="0" xfId="20" applyFont="1" applyFill="1" applyAlignment="1">
      <alignment horizontal="left" vertical="top" wrapText="1"/>
      <protection/>
    </xf>
    <xf numFmtId="0" fontId="0" fillId="0" borderId="0" xfId="0" applyAlignment="1">
      <alignment horizontal="left" vertical="top" wrapText="1"/>
    </xf>
    <xf numFmtId="0" fontId="2" fillId="0" borderId="0" xfId="20" applyFont="1" applyFill="1" applyAlignment="1">
      <alignment horizontal="left" wrapText="1"/>
      <protection/>
    </xf>
    <xf numFmtId="0" fontId="0" fillId="0" borderId="0" xfId="0" applyAlignment="1">
      <alignment horizontal="left" wrapText="1"/>
    </xf>
    <xf numFmtId="0" fontId="2" fillId="0" borderId="0" xfId="20" applyFont="1" applyAlignment="1">
      <alignment horizontal="left" wrapText="1" indent="1"/>
      <protection/>
    </xf>
    <xf numFmtId="0" fontId="2" fillId="0" borderId="0" xfId="20" applyFont="1" applyBorder="1" applyAlignment="1">
      <alignment horizontal="left" vertical="top" wrapText="1"/>
      <protection/>
    </xf>
    <xf numFmtId="0" fontId="2" fillId="0" borderId="2" xfId="20" applyFont="1" applyFill="1" applyBorder="1" applyAlignment="1">
      <alignment horizontal="justify" wrapText="1"/>
      <protection/>
    </xf>
    <xf numFmtId="0" fontId="2" fillId="0" borderId="2" xfId="20" applyFill="1" applyBorder="1" applyAlignment="1">
      <alignment horizontal="justify" wrapText="1"/>
      <protection/>
    </xf>
    <xf numFmtId="0" fontId="2" fillId="0" borderId="0" xfId="20" applyFont="1" applyAlignment="1">
      <alignment horizontal="left" vertical="top" wrapText="1"/>
      <protection/>
    </xf>
    <xf numFmtId="0" fontId="2" fillId="0" borderId="1" xfId="20" applyFont="1" applyBorder="1" applyAlignment="1">
      <alignment horizontal="left" vertical="top" wrapText="1"/>
      <protection/>
    </xf>
    <xf numFmtId="0" fontId="2" fillId="0" borderId="0" xfId="20" applyFont="1" applyFill="1" applyBorder="1" applyAlignment="1">
      <alignment horizontal="left" vertical="center" wrapText="1"/>
      <protection/>
    </xf>
    <xf numFmtId="0" fontId="0" fillId="0" borderId="0" xfId="0" applyBorder="1" applyAlignment="1">
      <alignment vertical="center" wrapText="1"/>
    </xf>
    <xf numFmtId="0" fontId="2" fillId="0" borderId="0" xfId="0" applyFont="1" applyFill="1" applyAlignment="1">
      <alignment horizontal="justify"/>
    </xf>
    <xf numFmtId="0" fontId="2" fillId="0" borderId="0" xfId="0" applyFont="1" applyAlignment="1">
      <alignment horizontal="right"/>
    </xf>
    <xf numFmtId="0" fontId="2" fillId="0" borderId="0" xfId="20" applyFont="1" applyAlignment="1">
      <alignment horizontal="justify" vertical="center" wrapText="1"/>
      <protection/>
    </xf>
    <xf numFmtId="0" fontId="2" fillId="0" borderId="0" xfId="0" applyFont="1" applyAlignment="1">
      <alignment horizontal="justify" vertical="center" wrapText="1"/>
    </xf>
    <xf numFmtId="0" fontId="2" fillId="0" borderId="0" xfId="20" applyFont="1" applyFill="1" applyAlignment="1">
      <alignment wrapText="1"/>
      <protection/>
    </xf>
    <xf numFmtId="0" fontId="1" fillId="0" borderId="0" xfId="0" applyFont="1" applyBorder="1" applyAlignment="1">
      <alignment horizontal="justify" wrapText="1"/>
    </xf>
    <xf numFmtId="0" fontId="27" fillId="0" borderId="0" xfId="0" applyFont="1" applyAlignment="1">
      <alignment horizontal="justify" vertical="top"/>
    </xf>
    <xf numFmtId="0" fontId="0" fillId="0" borderId="0" xfId="0" applyAlignment="1">
      <alignment horizontal="justify" vertical="top"/>
    </xf>
    <xf numFmtId="0" fontId="4" fillId="0" borderId="0" xfId="20" applyFont="1" applyBorder="1" applyAlignment="1">
      <alignment horizontal="right" wrapText="1"/>
      <protection/>
    </xf>
    <xf numFmtId="0" fontId="2" fillId="0" borderId="0" xfId="0" applyFont="1" applyAlignment="1">
      <alignment horizontal="right" wrapText="1"/>
    </xf>
    <xf numFmtId="0" fontId="2" fillId="0" borderId="0" xfId="20" applyFont="1" applyAlignment="1">
      <alignment horizontal="justify" vertical="top" wrapText="1"/>
      <protection/>
    </xf>
    <xf numFmtId="0" fontId="27" fillId="0" borderId="0" xfId="0" applyFont="1" applyAlignment="1">
      <alignment horizontal="justify" vertical="center"/>
    </xf>
    <xf numFmtId="0" fontId="0" fillId="0" borderId="0" xfId="0" applyAlignment="1">
      <alignment horizontal="justify" vertical="center"/>
    </xf>
    <xf numFmtId="0" fontId="2" fillId="0" borderId="2" xfId="0" applyFont="1" applyBorder="1" applyAlignment="1">
      <alignment/>
    </xf>
    <xf numFmtId="0" fontId="0" fillId="0" borderId="2" xfId="0" applyBorder="1" applyAlignment="1">
      <alignment/>
    </xf>
    <xf numFmtId="0" fontId="2" fillId="0" borderId="0" xfId="0" applyFont="1" applyAlignment="1">
      <alignment vertical="center" wrapText="1"/>
    </xf>
    <xf numFmtId="0" fontId="0" fillId="0" borderId="0" xfId="0" applyAlignment="1">
      <alignment vertical="center" wrapText="1"/>
    </xf>
    <xf numFmtId="49" fontId="18" fillId="0" borderId="0" xfId="0" applyNumberFormat="1" applyFont="1" applyAlignment="1">
      <alignment horizontal="justify" wrapText="1"/>
    </xf>
    <xf numFmtId="0" fontId="18" fillId="0" borderId="0" xfId="0" applyFont="1" applyAlignment="1">
      <alignment horizontal="justify" wrapText="1"/>
    </xf>
    <xf numFmtId="0" fontId="18" fillId="0" borderId="0" xfId="20" applyFont="1" applyBorder="1" applyAlignment="1">
      <alignment wrapText="1"/>
      <protection/>
    </xf>
    <xf numFmtId="171" fontId="18" fillId="0" borderId="1" xfId="0" applyNumberFormat="1" applyFont="1" applyBorder="1" applyAlignment="1">
      <alignment wrapText="1"/>
    </xf>
    <xf numFmtId="0" fontId="18" fillId="0" borderId="1" xfId="0" applyFont="1" applyBorder="1" applyAlignment="1">
      <alignment wrapText="1"/>
    </xf>
    <xf numFmtId="49" fontId="0" fillId="0" borderId="0" xfId="0" applyNumberFormat="1" applyFont="1" applyAlignment="1">
      <alignment horizontal="justify" vertical="center" wrapText="1"/>
    </xf>
    <xf numFmtId="0" fontId="0" fillId="0" borderId="0" xfId="0" applyFont="1" applyAlignment="1">
      <alignment horizontal="justify" vertical="center" wrapText="1"/>
    </xf>
    <xf numFmtId="175" fontId="18" fillId="0" borderId="0" xfId="0" applyNumberFormat="1" applyFont="1" applyBorder="1" applyAlignment="1">
      <alignment horizontal="right" vertical="top" wrapText="1"/>
    </xf>
    <xf numFmtId="0" fontId="0" fillId="0" borderId="0" xfId="0" applyAlignment="1">
      <alignment horizontal="right" vertical="top" wrapText="1"/>
    </xf>
    <xf numFmtId="0" fontId="2" fillId="0" borderId="0" xfId="0" applyFont="1" applyAlignment="1">
      <alignment horizontal="justify" wrapText="1"/>
    </xf>
    <xf numFmtId="0" fontId="0" fillId="0" borderId="0" xfId="0" applyAlignment="1">
      <alignment/>
    </xf>
    <xf numFmtId="0" fontId="0" fillId="0" borderId="1" xfId="0" applyFont="1" applyBorder="1" applyAlignment="1">
      <alignment wrapText="1"/>
    </xf>
    <xf numFmtId="171" fontId="0" fillId="0" borderId="1" xfId="0" applyNumberFormat="1" applyFont="1" applyBorder="1" applyAlignment="1">
      <alignment horizontal="center" wrapText="1"/>
    </xf>
    <xf numFmtId="49" fontId="0" fillId="0" borderId="1" xfId="0" applyNumberFormat="1" applyFont="1" applyBorder="1" applyAlignment="1">
      <alignment horizontal="center" wrapText="1"/>
    </xf>
    <xf numFmtId="0"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20" applyFont="1" applyBorder="1" applyAlignment="1">
      <alignment vertical="top" wrapText="1"/>
      <protection/>
    </xf>
    <xf numFmtId="0" fontId="0" fillId="0" borderId="0" xfId="0" applyFont="1" applyAlignment="1">
      <alignment vertical="top" wrapText="1"/>
    </xf>
    <xf numFmtId="0" fontId="6" fillId="0" borderId="0" xfId="0" applyNumberFormat="1" applyFont="1" applyAlignment="1">
      <alignment wrapText="1"/>
    </xf>
    <xf numFmtId="0" fontId="12" fillId="0" borderId="0" xfId="0" applyFont="1" applyAlignment="1">
      <alignment horizontal="justify" vertical="top"/>
    </xf>
    <xf numFmtId="0" fontId="12" fillId="0" borderId="0" xfId="0" applyFont="1" applyAlignment="1">
      <alignment horizontal="justify" vertical="top"/>
    </xf>
    <xf numFmtId="0" fontId="6" fillId="0" borderId="0" xfId="0" applyFont="1" applyAlignment="1">
      <alignment horizontal="left" vertical="top" wrapText="1"/>
    </xf>
    <xf numFmtId="49" fontId="1" fillId="0" borderId="0" xfId="0" applyNumberFormat="1" applyFont="1" applyBorder="1" applyAlignment="1">
      <alignment horizontal="right"/>
    </xf>
    <xf numFmtId="0" fontId="2" fillId="0" borderId="0" xfId="0" applyFont="1" applyBorder="1" applyAlignment="1">
      <alignment/>
    </xf>
    <xf numFmtId="49" fontId="12" fillId="0" borderId="0" xfId="0" applyNumberFormat="1" applyFont="1" applyAlignment="1">
      <alignment horizontal="left" vertical="top" wrapText="1"/>
    </xf>
    <xf numFmtId="172" fontId="7" fillId="0" borderId="0" xfId="22" applyNumberFormat="1" applyFont="1" applyBorder="1" applyAlignment="1">
      <alignment horizontal="right" wrapText="1"/>
    </xf>
    <xf numFmtId="172" fontId="7" fillId="0" borderId="0" xfId="22" applyNumberFormat="1" applyFont="1" applyBorder="1" applyAlignment="1">
      <alignment horizontal="right" vertical="top" wrapText="1"/>
    </xf>
    <xf numFmtId="0" fontId="6" fillId="0" borderId="0" xfId="0" applyFont="1" applyAlignment="1">
      <alignment vertical="top" wrapText="1"/>
    </xf>
    <xf numFmtId="0" fontId="18" fillId="0" borderId="0" xfId="0" applyFont="1" applyAlignment="1">
      <alignment vertical="top" wrapText="1"/>
    </xf>
    <xf numFmtId="49" fontId="1" fillId="0" borderId="1" xfId="0" applyNumberFormat="1" applyFont="1" applyBorder="1" applyAlignment="1">
      <alignment horizontal="right"/>
    </xf>
    <xf numFmtId="0" fontId="2" fillId="0" borderId="1" xfId="0" applyFont="1" applyBorder="1" applyAlignment="1">
      <alignment/>
    </xf>
    <xf numFmtId="10" fontId="12" fillId="0" borderId="0" xfId="0" applyNumberFormat="1" applyFont="1" applyAlignment="1">
      <alignment horizontal="left" vertical="top" wrapText="1" indent="1"/>
    </xf>
    <xf numFmtId="49" fontId="0" fillId="0" borderId="1" xfId="0" applyNumberFormat="1" applyFont="1" applyBorder="1" applyAlignment="1">
      <alignment horizontal="justify" wrapText="1"/>
    </xf>
    <xf numFmtId="0" fontId="0" fillId="0" borderId="1" xfId="0" applyBorder="1" applyAlignment="1">
      <alignment wrapText="1"/>
    </xf>
    <xf numFmtId="0" fontId="4" fillId="0" borderId="0" xfId="20" applyFont="1" applyAlignment="1">
      <alignment horizontal="right"/>
      <protection/>
    </xf>
    <xf numFmtId="0" fontId="0" fillId="0" borderId="0" xfId="0" applyFont="1" applyAlignment="1">
      <alignment horizontal="justify" wrapText="1"/>
    </xf>
    <xf numFmtId="0" fontId="0" fillId="0" borderId="0" xfId="0" applyBorder="1" applyAlignment="1">
      <alignment horizontal="justify" wrapText="1"/>
    </xf>
    <xf numFmtId="49" fontId="0" fillId="0" borderId="0" xfId="0" applyNumberFormat="1" applyFont="1" applyAlignment="1">
      <alignment horizontal="justify" vertical="top" wrapText="1"/>
    </xf>
    <xf numFmtId="0" fontId="0" fillId="0" borderId="0" xfId="0" applyNumberFormat="1" applyFont="1" applyAlignment="1">
      <alignment vertical="top" wrapText="1"/>
    </xf>
    <xf numFmtId="0" fontId="0" fillId="0" borderId="0" xfId="0" applyFont="1" applyAlignment="1">
      <alignment/>
    </xf>
    <xf numFmtId="0" fontId="18" fillId="0" borderId="1" xfId="20" applyFont="1" applyBorder="1" applyAlignment="1">
      <alignment horizontal="center"/>
      <protection/>
    </xf>
    <xf numFmtId="0" fontId="0" fillId="0" borderId="1" xfId="20" applyFont="1" applyBorder="1" applyAlignment="1">
      <alignment horizontal="center"/>
      <protection/>
    </xf>
    <xf numFmtId="171" fontId="18" fillId="0" borderId="1" xfId="0" applyNumberFormat="1" applyFont="1" applyBorder="1" applyAlignment="1">
      <alignment horizontal="center" wrapText="1"/>
    </xf>
    <xf numFmtId="49" fontId="18" fillId="0" borderId="1" xfId="0" applyNumberFormat="1" applyFont="1" applyBorder="1" applyAlignment="1">
      <alignment horizontal="center" wrapText="1"/>
    </xf>
    <xf numFmtId="0" fontId="0" fillId="0" borderId="0" xfId="0" applyAlignment="1">
      <alignment horizontal="right"/>
    </xf>
    <xf numFmtId="0" fontId="4" fillId="0" borderId="0" xfId="20" applyFont="1" applyFill="1" applyBorder="1" applyAlignment="1">
      <alignment horizontal="left"/>
      <protection/>
    </xf>
    <xf numFmtId="0" fontId="12" fillId="0" borderId="0" xfId="21" applyFont="1" applyAlignment="1">
      <alignment horizontal="justify" vertical="top" wrapText="1"/>
      <protection/>
    </xf>
    <xf numFmtId="0" fontId="0" fillId="0" borderId="0" xfId="0" applyAlignment="1">
      <alignment vertical="top" wrapText="1"/>
    </xf>
    <xf numFmtId="49" fontId="7" fillId="0" borderId="0" xfId="0" applyNumberFormat="1" applyFont="1" applyAlignment="1">
      <alignment horizontal="left" vertical="top"/>
    </xf>
    <xf numFmtId="0" fontId="12" fillId="0" borderId="0" xfId="0" applyFont="1" applyAlignment="1">
      <alignment horizontal="justify" vertical="top" wrapText="1"/>
    </xf>
    <xf numFmtId="0" fontId="12" fillId="0" borderId="0" xfId="0" applyFont="1" applyAlignment="1">
      <alignment horizontal="justify" wrapText="1"/>
    </xf>
    <xf numFmtId="10" fontId="12" fillId="0" borderId="0" xfId="0" applyNumberFormat="1" applyFont="1" applyAlignment="1">
      <alignment vertical="top" wrapText="1"/>
    </xf>
    <xf numFmtId="0" fontId="12" fillId="0" borderId="0" xfId="0" applyNumberFormat="1" applyFont="1" applyAlignment="1">
      <alignment horizontal="justify" vertical="top" wrapText="1"/>
    </xf>
    <xf numFmtId="0" fontId="12" fillId="0" borderId="0" xfId="0" applyFont="1" applyAlignment="1">
      <alignment vertical="top" wrapText="1"/>
    </xf>
    <xf numFmtId="49" fontId="12" fillId="0" borderId="0" xfId="0" applyNumberFormat="1" applyFont="1" applyAlignment="1">
      <alignment horizontal="justify" vertical="top" wrapText="1"/>
    </xf>
    <xf numFmtId="0" fontId="0" fillId="0" borderId="1" xfId="0" applyFont="1" applyBorder="1" applyAlignment="1">
      <alignment vertical="top" wrapText="1"/>
    </xf>
    <xf numFmtId="0" fontId="2" fillId="0" borderId="0" xfId="0" applyFont="1" applyAlignment="1">
      <alignment horizontal="justify" vertical="top" wrapText="1"/>
    </xf>
    <xf numFmtId="0" fontId="2" fillId="0" borderId="0" xfId="0" applyFont="1" applyAlignment="1">
      <alignment vertical="top" wrapText="1"/>
    </xf>
    <xf numFmtId="0" fontId="6" fillId="0" borderId="0" xfId="0" applyFont="1" applyAlignment="1">
      <alignment horizontal="justify" vertical="top" wrapText="1"/>
    </xf>
    <xf numFmtId="0" fontId="7" fillId="0" borderId="0" xfId="21" applyFont="1" applyAlignment="1">
      <alignment horizontal="right"/>
      <protection/>
    </xf>
    <xf numFmtId="0" fontId="12" fillId="0" borderId="0" xfId="21" applyFont="1" applyAlignment="1">
      <alignment horizontal="justify" wrapText="1"/>
      <protection/>
    </xf>
    <xf numFmtId="0" fontId="6" fillId="2" borderId="1" xfId="0" applyFont="1" applyFill="1" applyBorder="1" applyAlignment="1">
      <alignment horizontal="right" vertical="top"/>
    </xf>
    <xf numFmtId="0" fontId="12" fillId="2" borderId="0" xfId="0" applyFont="1" applyFill="1" applyBorder="1" applyAlignment="1">
      <alignment horizontal="right" vertical="top"/>
    </xf>
    <xf numFmtId="0" fontId="12" fillId="2" borderId="1" xfId="0" applyFont="1" applyFill="1" applyBorder="1" applyAlignment="1">
      <alignment horizontal="right" vertical="top"/>
    </xf>
    <xf numFmtId="219" fontId="18" fillId="0" borderId="0" xfId="0" applyNumberFormat="1" applyFont="1" applyAlignment="1">
      <alignment horizontal="right"/>
    </xf>
    <xf numFmtId="49" fontId="18" fillId="0" borderId="0" xfId="0" applyNumberFormat="1" applyFont="1" applyBorder="1" applyAlignment="1">
      <alignment horizontal="right"/>
    </xf>
    <xf numFmtId="205" fontId="27" fillId="0" borderId="0" xfId="0" applyNumberFormat="1" applyFont="1" applyBorder="1" applyAlignment="1">
      <alignment horizontal="right"/>
    </xf>
    <xf numFmtId="205" fontId="26" fillId="0" borderId="0" xfId="0" applyNumberFormat="1" applyFont="1" applyBorder="1" applyAlignment="1">
      <alignment horizontal="right"/>
    </xf>
    <xf numFmtId="0" fontId="2" fillId="0" borderId="0" xfId="20" applyFont="1" applyAlignment="1">
      <alignment horizontal="justify" vertical="top" wrapText="1"/>
      <protection/>
    </xf>
    <xf numFmtId="0" fontId="0" fillId="0" borderId="0" xfId="0" applyAlignment="1">
      <alignment horizontal="justify" wrapText="1"/>
    </xf>
    <xf numFmtId="0" fontId="2" fillId="0" borderId="0" xfId="20" applyFont="1" applyFill="1" applyBorder="1" applyAlignment="1">
      <alignment horizontal="left" wrapText="1" indent="1"/>
      <protection/>
    </xf>
    <xf numFmtId="0" fontId="0" fillId="0" borderId="0" xfId="0" applyAlignment="1">
      <alignment wrapText="1"/>
    </xf>
    <xf numFmtId="0" fontId="0" fillId="0" borderId="0" xfId="0" applyAlignment="1">
      <alignment horizontal="justify" vertical="top" wrapText="1"/>
    </xf>
    <xf numFmtId="0" fontId="4" fillId="0" borderId="0" xfId="20" applyFont="1" applyBorder="1" applyAlignment="1">
      <alignment horizontal="right"/>
      <protection/>
    </xf>
    <xf numFmtId="49" fontId="2" fillId="0" borderId="0" xfId="0" applyNumberFormat="1" applyFont="1" applyBorder="1" applyAlignment="1">
      <alignment horizontal="justify" vertical="top"/>
    </xf>
    <xf numFmtId="171" fontId="2" fillId="0" borderId="1" xfId="0" applyNumberFormat="1" applyFont="1" applyBorder="1" applyAlignment="1" quotePrefix="1">
      <alignment horizontal="center" wrapText="1"/>
    </xf>
    <xf numFmtId="0" fontId="1" fillId="0" borderId="1" xfId="0" applyFont="1" applyBorder="1" applyAlignment="1">
      <alignment horizontal="center" wrapText="1"/>
    </xf>
    <xf numFmtId="171" fontId="2" fillId="0" borderId="1" xfId="0" applyNumberFormat="1" applyFont="1" applyFill="1" applyBorder="1" applyAlignment="1" quotePrefix="1">
      <alignment horizontal="center" vertical="top" wrapText="1"/>
    </xf>
    <xf numFmtId="171" fontId="1" fillId="0" borderId="1" xfId="0" applyNumberFormat="1" applyFont="1" applyFill="1" applyBorder="1" applyAlignment="1" quotePrefix="1">
      <alignment horizontal="center" vertical="top" wrapText="1"/>
    </xf>
    <xf numFmtId="0" fontId="0" fillId="0" borderId="1" xfId="0" applyBorder="1" applyAlignment="1">
      <alignment horizontal="center" vertical="top" wrapText="1"/>
    </xf>
    <xf numFmtId="49" fontId="1" fillId="0" borderId="0" xfId="0" applyNumberFormat="1" applyFont="1" applyBorder="1" applyAlignment="1">
      <alignment horizontal="justify" vertical="center" wrapText="1"/>
    </xf>
    <xf numFmtId="0" fontId="2" fillId="0" borderId="0" xfId="0" applyFont="1" applyAlignment="1">
      <alignment horizontal="justify" wrapText="1"/>
    </xf>
    <xf numFmtId="0" fontId="1" fillId="0" borderId="1" xfId="0" applyFont="1" applyBorder="1" applyAlignment="1">
      <alignment horizontal="center" vertical="top"/>
    </xf>
    <xf numFmtId="0" fontId="2" fillId="0" borderId="0" xfId="0" applyFont="1" applyAlignment="1">
      <alignment wrapText="1"/>
    </xf>
    <xf numFmtId="49" fontId="2" fillId="0" borderId="2" xfId="0" applyNumberFormat="1" applyFont="1" applyBorder="1" applyAlignment="1">
      <alignment vertical="top"/>
    </xf>
    <xf numFmtId="0" fontId="2" fillId="0" borderId="2" xfId="0" applyFont="1" applyBorder="1" applyAlignment="1">
      <alignment vertical="top"/>
    </xf>
    <xf numFmtId="49" fontId="2" fillId="0" borderId="0" xfId="0" applyNumberFormat="1" applyFont="1" applyAlignment="1">
      <alignment horizontal="justify" vertical="top"/>
    </xf>
    <xf numFmtId="0" fontId="2" fillId="0" borderId="0" xfId="0" applyFont="1" applyAlignment="1">
      <alignment horizontal="justify"/>
    </xf>
    <xf numFmtId="0" fontId="1" fillId="0" borderId="1" xfId="0" applyFont="1" applyFill="1" applyBorder="1" applyAlignment="1">
      <alignment horizontal="left" vertical="top"/>
    </xf>
    <xf numFmtId="0" fontId="2" fillId="0" borderId="1" xfId="0" applyFont="1" applyBorder="1" applyAlignment="1">
      <alignment horizontal="center" vertical="top"/>
    </xf>
    <xf numFmtId="0" fontId="4" fillId="0" borderId="0" xfId="0" applyFont="1" applyAlignment="1">
      <alignment horizontal="center" vertical="top"/>
    </xf>
    <xf numFmtId="0" fontId="2" fillId="0" borderId="0" xfId="0" applyFont="1" applyAlignment="1">
      <alignment horizontal="center"/>
    </xf>
    <xf numFmtId="49" fontId="2" fillId="0" borderId="0" xfId="0" applyNumberFormat="1" applyFont="1" applyAlignment="1">
      <alignment horizontal="left" vertical="top" wrapText="1"/>
    </xf>
    <xf numFmtId="0" fontId="2" fillId="0" borderId="0" xfId="0" applyFont="1" applyAlignment="1">
      <alignment/>
    </xf>
    <xf numFmtId="49" fontId="2" fillId="0" borderId="0" xfId="0" applyNumberFormat="1" applyFont="1" applyAlignment="1">
      <alignment horizontal="justify" vertical="top" wrapText="1"/>
    </xf>
    <xf numFmtId="0" fontId="2" fillId="0" borderId="0" xfId="20" applyFont="1" applyAlignment="1">
      <alignment horizontal="left" wrapText="1"/>
      <protection/>
    </xf>
    <xf numFmtId="0" fontId="2" fillId="0" borderId="1" xfId="20" applyFont="1" applyBorder="1" applyAlignment="1">
      <alignment/>
      <protection/>
    </xf>
    <xf numFmtId="0" fontId="0" fillId="0" borderId="1" xfId="0" applyFont="1" applyBorder="1" applyAlignment="1">
      <alignment/>
    </xf>
    <xf numFmtId="0" fontId="1" fillId="0" borderId="0" xfId="20" applyFont="1" applyBorder="1" applyAlignment="1">
      <alignment horizontal="right" wrapText="1"/>
      <protection/>
    </xf>
    <xf numFmtId="0" fontId="1" fillId="0" borderId="1" xfId="20" applyFont="1" applyBorder="1" applyAlignment="1">
      <alignment horizontal="right" wrapText="1"/>
      <protection/>
    </xf>
    <xf numFmtId="0" fontId="2" fillId="0" borderId="2" xfId="20" applyFont="1" applyBorder="1" applyAlignment="1">
      <alignment wrapText="1"/>
      <protection/>
    </xf>
    <xf numFmtId="0" fontId="2" fillId="0" borderId="4" xfId="20" applyFont="1" applyBorder="1" applyAlignment="1">
      <alignment wrapText="1"/>
      <protection/>
    </xf>
    <xf numFmtId="0" fontId="2" fillId="0" borderId="4" xfId="20" applyBorder="1" applyAlignment="1">
      <alignment wrapText="1"/>
      <protection/>
    </xf>
    <xf numFmtId="0" fontId="2" fillId="0" borderId="0" xfId="20" applyFont="1" applyBorder="1" applyAlignment="1">
      <alignment wrapText="1"/>
      <protection/>
    </xf>
    <xf numFmtId="0" fontId="2" fillId="0" borderId="0" xfId="20" applyFont="1" applyAlignment="1">
      <alignment horizontal="left" vertical="top" wrapText="1"/>
      <protection/>
    </xf>
    <xf numFmtId="0" fontId="1" fillId="0" borderId="0" xfId="20" applyFont="1" applyBorder="1" applyAlignment="1">
      <alignment horizontal="left" wrapText="1"/>
      <protection/>
    </xf>
    <xf numFmtId="0" fontId="1" fillId="0" borderId="1" xfId="20" applyFont="1" applyBorder="1" applyAlignment="1">
      <alignment horizontal="left" wrapText="1"/>
      <protection/>
    </xf>
    <xf numFmtId="0" fontId="27" fillId="0" borderId="0" xfId="0" applyFont="1" applyAlignment="1">
      <alignment horizontal="right" vertical="top"/>
    </xf>
    <xf numFmtId="0" fontId="27" fillId="0" borderId="0" xfId="0" applyFont="1" applyBorder="1" applyAlignment="1">
      <alignment horizontal="right" vertical="top"/>
    </xf>
    <xf numFmtId="0" fontId="26" fillId="0" borderId="0" xfId="0" applyFont="1" applyAlignment="1">
      <alignment horizontal="right" vertical="top"/>
    </xf>
    <xf numFmtId="0" fontId="26" fillId="0" borderId="0" xfId="0" applyFont="1" applyBorder="1" applyAlignment="1">
      <alignment horizontal="right" vertical="top"/>
    </xf>
    <xf numFmtId="0" fontId="26" fillId="0" borderId="0" xfId="0" applyFont="1" applyAlignment="1">
      <alignment horizontal="right" wrapText="1"/>
    </xf>
    <xf numFmtId="0" fontId="26" fillId="0" borderId="0" xfId="0" applyFont="1" applyBorder="1" applyAlignment="1">
      <alignment horizontal="right" wrapText="1"/>
    </xf>
    <xf numFmtId="0" fontId="26" fillId="0" borderId="0" xfId="0" applyFont="1" applyAlignment="1">
      <alignment horizontal="justify" vertical="top" wrapText="1"/>
    </xf>
    <xf numFmtId="0" fontId="27" fillId="0" borderId="0" xfId="0" applyFont="1" applyAlignment="1">
      <alignment horizontal="justify"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8" fillId="0" borderId="1" xfId="0" applyFont="1" applyBorder="1" applyAlignment="1">
      <alignment/>
    </xf>
    <xf numFmtId="0" fontId="2" fillId="0" borderId="1" xfId="0" applyFont="1" applyBorder="1" applyAlignment="1">
      <alignment horizontal="left" vertical="top" wrapText="1"/>
    </xf>
    <xf numFmtId="0" fontId="0" fillId="0" borderId="1" xfId="0" applyBorder="1" applyAlignment="1">
      <alignment/>
    </xf>
    <xf numFmtId="0" fontId="2" fillId="0" borderId="0" xfId="0" applyFont="1" applyBorder="1" applyAlignment="1">
      <alignment vertical="top" wrapText="1"/>
    </xf>
    <xf numFmtId="0" fontId="2" fillId="0" borderId="0" xfId="0" applyFont="1" applyAlignment="1">
      <alignment horizontal="left" wrapText="1"/>
    </xf>
    <xf numFmtId="0" fontId="2" fillId="0" borderId="1" xfId="0" applyFont="1" applyBorder="1" applyAlignment="1">
      <alignment horizontal="left" wrapText="1"/>
    </xf>
    <xf numFmtId="0" fontId="1" fillId="0" borderId="1" xfId="0" applyFont="1" applyBorder="1" applyAlignment="1">
      <alignment horizontal="left" wrapText="1"/>
    </xf>
    <xf numFmtId="0" fontId="27" fillId="0" borderId="0" xfId="0" applyFont="1" applyBorder="1" applyAlignment="1">
      <alignment horizontal="left" wrapText="1" indent="1"/>
    </xf>
    <xf numFmtId="0" fontId="0" fillId="0" borderId="0" xfId="0" applyAlignment="1">
      <alignment horizontal="left" wrapText="1" indent="1"/>
    </xf>
    <xf numFmtId="0" fontId="2" fillId="0" borderId="0" xfId="0" applyFont="1" applyAlignment="1">
      <alignment horizontal="right" wrapText="1" indent="1"/>
    </xf>
    <xf numFmtId="171" fontId="1" fillId="0" borderId="1" xfId="0" applyNumberFormat="1" applyFont="1" applyBorder="1" applyAlignment="1">
      <alignment horizontal="center"/>
    </xf>
    <xf numFmtId="0" fontId="2" fillId="0" borderId="0" xfId="0" applyFont="1" applyAlignment="1">
      <alignment horizontal="left" vertical="center" wrapText="1" indent="1"/>
    </xf>
    <xf numFmtId="0" fontId="2" fillId="0" borderId="0" xfId="0" applyNumberFormat="1" applyFont="1" applyAlignment="1">
      <alignment horizontal="justify" vertical="top" wrapText="1"/>
    </xf>
    <xf numFmtId="0" fontId="2" fillId="0" borderId="0" xfId="0" applyFont="1" applyAlignment="1">
      <alignment horizontal="left" wrapText="1" indent="1"/>
    </xf>
    <xf numFmtId="0" fontId="1" fillId="0" borderId="0" xfId="20" applyFont="1" applyAlignment="1">
      <alignment horizontal="left" wrapText="1"/>
      <protection/>
    </xf>
    <xf numFmtId="0" fontId="2" fillId="0" borderId="0" xfId="20" applyFont="1" applyBorder="1" applyAlignment="1">
      <alignment horizontal="left" wrapText="1" indent="1"/>
      <protection/>
    </xf>
    <xf numFmtId="0" fontId="2" fillId="0" borderId="0" xfId="0" applyFont="1" applyBorder="1" applyAlignment="1">
      <alignment horizontal="right" wrapText="1"/>
    </xf>
    <xf numFmtId="0" fontId="0" fillId="0" borderId="0" xfId="0" applyFont="1" applyAlignment="1">
      <alignment horizontal="right"/>
    </xf>
    <xf numFmtId="3" fontId="2" fillId="0" borderId="4" xfId="0" applyNumberFormat="1" applyFont="1" applyBorder="1" applyAlignment="1">
      <alignment horizontal="right" wrapText="1"/>
    </xf>
    <xf numFmtId="0" fontId="0" fillId="0" borderId="4" xfId="0" applyFont="1" applyBorder="1" applyAlignment="1">
      <alignment horizontal="right"/>
    </xf>
    <xf numFmtId="0" fontId="2" fillId="0" borderId="1" xfId="0" applyFont="1" applyBorder="1" applyAlignment="1">
      <alignment horizontal="center" wrapText="1"/>
    </xf>
    <xf numFmtId="0" fontId="2" fillId="0" borderId="0" xfId="0" applyFont="1" applyAlignment="1">
      <alignment horizontal="center" wrapText="1"/>
    </xf>
    <xf numFmtId="0" fontId="0" fillId="0" borderId="0" xfId="0" applyFont="1" applyAlignment="1">
      <alignment horizontal="center" wrapText="1"/>
    </xf>
    <xf numFmtId="0" fontId="0" fillId="0" borderId="1" xfId="0" applyFont="1" applyBorder="1" applyAlignment="1">
      <alignment horizontal="center" wrapText="1"/>
    </xf>
    <xf numFmtId="0" fontId="2" fillId="0" borderId="0" xfId="20" applyFont="1" applyAlignment="1">
      <alignment/>
      <protection/>
    </xf>
    <xf numFmtId="0" fontId="2" fillId="0" borderId="0" xfId="20" applyFont="1" applyBorder="1" applyAlignment="1">
      <alignment horizontal="justify" wrapText="1"/>
      <protection/>
    </xf>
    <xf numFmtId="0" fontId="1" fillId="0" borderId="1" xfId="0" applyFont="1" applyBorder="1" applyAlignment="1">
      <alignment horizontal="justify" vertical="top" wrapText="1"/>
    </xf>
    <xf numFmtId="0" fontId="2" fillId="0" borderId="0" xfId="0" applyFont="1" applyBorder="1" applyAlignment="1">
      <alignment horizontal="justify" vertical="top" wrapText="1"/>
    </xf>
    <xf numFmtId="0" fontId="0" fillId="0" borderId="1" xfId="0"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1" xfId="20" applyFont="1" applyBorder="1" applyAlignment="1">
      <alignment horizontal="center"/>
      <protection/>
    </xf>
    <xf numFmtId="0" fontId="1" fillId="0" borderId="0" xfId="20" applyFont="1" applyBorder="1" applyAlignment="1">
      <alignment horizontal="justify" wrapText="1"/>
      <protection/>
    </xf>
    <xf numFmtId="0" fontId="1" fillId="0" borderId="1" xfId="20" applyFont="1" applyBorder="1" applyAlignment="1">
      <alignment horizontal="justify" wrapText="1"/>
      <protection/>
    </xf>
    <xf numFmtId="0" fontId="2" fillId="0" borderId="0" xfId="20" applyFont="1" applyBorder="1" applyAlignment="1">
      <alignment horizontal="justify" vertical="top" wrapText="1"/>
      <protection/>
    </xf>
    <xf numFmtId="0" fontId="2" fillId="0" borderId="0" xfId="20" applyFont="1" applyBorder="1" applyAlignment="1">
      <alignment horizontal="left" vertical="top" wrapText="1"/>
      <protection/>
    </xf>
    <xf numFmtId="0" fontId="2" fillId="0" borderId="0" xfId="20" applyFont="1" applyFill="1" applyBorder="1" applyAlignment="1">
      <alignment horizontal="justify" vertical="center"/>
      <protection/>
    </xf>
    <xf numFmtId="0" fontId="2" fillId="0" borderId="0" xfId="0" applyFont="1" applyFill="1" applyAlignment="1">
      <alignment horizontal="justify" vertical="center"/>
    </xf>
    <xf numFmtId="0" fontId="2" fillId="0" borderId="0" xfId="20" applyFont="1" applyFill="1" applyBorder="1" applyAlignment="1">
      <alignment horizontal="justify" vertical="center" wrapText="1"/>
      <protection/>
    </xf>
    <xf numFmtId="0" fontId="18" fillId="0" borderId="0" xfId="0" applyFont="1" applyAlignment="1">
      <alignment horizontal="right"/>
    </xf>
    <xf numFmtId="0" fontId="2" fillId="0" borderId="0" xfId="20" applyFont="1" applyAlignment="1">
      <alignment vertical="top" wrapText="1"/>
      <protection/>
    </xf>
    <xf numFmtId="0" fontId="2" fillId="0" borderId="4" xfId="20" applyFont="1" applyBorder="1" applyAlignment="1">
      <alignment horizontal="left" wrapText="1"/>
      <protection/>
    </xf>
    <xf numFmtId="0" fontId="1" fillId="0" borderId="0" xfId="20" applyFont="1" applyAlignment="1">
      <alignment horizontal="center" vertical="center"/>
      <protection/>
    </xf>
    <xf numFmtId="0" fontId="0" fillId="0" borderId="0" xfId="0" applyAlignment="1">
      <alignment horizontal="center" vertical="center"/>
    </xf>
    <xf numFmtId="0" fontId="2" fillId="0" borderId="0" xfId="20" applyFont="1" applyAlignment="1">
      <alignment horizontal="justify" wrapText="1"/>
      <protection/>
    </xf>
    <xf numFmtId="0" fontId="2" fillId="0" borderId="0" xfId="19" applyFont="1" applyFill="1" applyBorder="1" applyAlignment="1">
      <alignment horizontal="justify" vertical="top" wrapText="1"/>
      <protection/>
    </xf>
    <xf numFmtId="170" fontId="2" fillId="0" borderId="0" xfId="19" applyNumberFormat="1" applyFont="1" applyBorder="1" applyAlignment="1" applyProtection="1">
      <alignment horizontal="justify" vertical="top" wrapText="1"/>
      <protection/>
    </xf>
    <xf numFmtId="0" fontId="1" fillId="0" borderId="0" xfId="19" applyFont="1" applyAlignment="1">
      <alignment horizontal="right" wrapText="1"/>
      <protection/>
    </xf>
    <xf numFmtId="0" fontId="2" fillId="0" borderId="0" xfId="19" applyFont="1" applyAlignment="1">
      <alignment horizontal="right" wrapText="1"/>
      <protection/>
    </xf>
    <xf numFmtId="0" fontId="2" fillId="0" borderId="5" xfId="19" applyFont="1" applyFill="1" applyBorder="1" applyAlignment="1">
      <alignment wrapText="1"/>
      <protection/>
    </xf>
    <xf numFmtId="0" fontId="0" fillId="0" borderId="5" xfId="0" applyBorder="1" applyAlignment="1">
      <alignment wrapText="1"/>
    </xf>
    <xf numFmtId="0" fontId="1" fillId="3" borderId="0" xfId="0" applyNumberFormat="1" applyFont="1" applyFill="1" applyBorder="1" applyAlignment="1">
      <alignment horizontal="center" vertical="center"/>
    </xf>
    <xf numFmtId="0" fontId="47" fillId="3" borderId="0" xfId="0" applyNumberFormat="1" applyFont="1" applyFill="1" applyBorder="1" applyAlignment="1">
      <alignment vertical="center"/>
    </xf>
    <xf numFmtId="0" fontId="1" fillId="4" borderId="33" xfId="0" applyNumberFormat="1" applyFont="1" applyFill="1" applyBorder="1" applyAlignment="1">
      <alignment horizontal="center" vertical="center"/>
    </xf>
    <xf numFmtId="0" fontId="45" fillId="4" borderId="13" xfId="0" applyNumberFormat="1" applyFont="1" applyFill="1" applyBorder="1" applyAlignment="1">
      <alignment vertical="center"/>
    </xf>
    <xf numFmtId="0" fontId="45" fillId="4" borderId="15" xfId="0" applyNumberFormat="1" applyFont="1" applyFill="1" applyBorder="1" applyAlignment="1">
      <alignment vertical="center"/>
    </xf>
    <xf numFmtId="0" fontId="18" fillId="5" borderId="0" xfId="0" applyNumberFormat="1" applyFont="1" applyFill="1" applyBorder="1" applyAlignment="1">
      <alignment horizontal="right" vertical="center"/>
    </xf>
    <xf numFmtId="0" fontId="43" fillId="5" borderId="0" xfId="0" applyNumberFormat="1" applyFont="1" applyFill="1" applyBorder="1" applyAlignment="1">
      <alignment vertical="center"/>
    </xf>
    <xf numFmtId="0" fontId="18" fillId="5" borderId="34" xfId="0" applyNumberFormat="1" applyFont="1" applyFill="1" applyBorder="1" applyAlignment="1">
      <alignment horizontal="center" vertical="center"/>
    </xf>
    <xf numFmtId="0" fontId="43" fillId="5" borderId="16" xfId="0" applyNumberFormat="1" applyFont="1" applyFill="1" applyBorder="1" applyAlignment="1">
      <alignment vertical="center"/>
    </xf>
    <xf numFmtId="0" fontId="43" fillId="5" borderId="18" xfId="0" applyNumberFormat="1" applyFont="1" applyFill="1" applyBorder="1" applyAlignment="1">
      <alignment vertical="center"/>
    </xf>
    <xf numFmtId="0" fontId="18" fillId="5" borderId="0" xfId="0" applyNumberFormat="1" applyFont="1" applyFill="1" applyBorder="1" applyAlignment="1">
      <alignment horizontal="center" vertical="center"/>
    </xf>
    <xf numFmtId="0" fontId="1" fillId="4" borderId="13" xfId="0" applyNumberFormat="1" applyFont="1" applyFill="1" applyBorder="1" applyAlignment="1">
      <alignment horizontal="center" vertical="center"/>
    </xf>
    <xf numFmtId="0" fontId="1" fillId="4" borderId="13" xfId="0" applyNumberFormat="1" applyFont="1" applyFill="1" applyBorder="1" applyAlignment="1">
      <alignment horizontal="left" vertical="center"/>
    </xf>
    <xf numFmtId="0" fontId="1" fillId="4" borderId="9" xfId="0" applyNumberFormat="1" applyFont="1" applyFill="1" applyBorder="1" applyAlignment="1">
      <alignment horizontal="center" vertical="center"/>
    </xf>
    <xf numFmtId="0" fontId="45" fillId="4" borderId="9" xfId="0" applyNumberFormat="1" applyFont="1" applyFill="1" applyBorder="1" applyAlignment="1">
      <alignment vertical="center"/>
    </xf>
    <xf numFmtId="0" fontId="18" fillId="5" borderId="35" xfId="0" applyNumberFormat="1" applyFont="1" applyFill="1" applyBorder="1" applyAlignment="1">
      <alignment horizontal="center" vertical="center"/>
    </xf>
    <xf numFmtId="0" fontId="43" fillId="5" borderId="36" xfId="0" applyNumberFormat="1" applyFont="1" applyFill="1" applyBorder="1" applyAlignment="1">
      <alignment vertical="center"/>
    </xf>
    <xf numFmtId="0" fontId="18" fillId="5" borderId="26" xfId="0" applyNumberFormat="1" applyFont="1" applyFill="1" applyBorder="1" applyAlignment="1">
      <alignment horizontal="center" vertical="center"/>
    </xf>
    <xf numFmtId="0" fontId="43" fillId="5" borderId="1" xfId="0" applyNumberFormat="1" applyFont="1" applyFill="1" applyBorder="1" applyAlignment="1">
      <alignment vertical="center"/>
    </xf>
    <xf numFmtId="0" fontId="43" fillId="5" borderId="31" xfId="0" applyNumberFormat="1" applyFont="1" applyFill="1" applyBorder="1" applyAlignment="1">
      <alignment vertical="center"/>
    </xf>
    <xf numFmtId="1" fontId="1" fillId="4" borderId="0" xfId="0" applyNumberFormat="1" applyFont="1" applyFill="1" applyBorder="1" applyAlignment="1">
      <alignment horizontal="left" vertical="center"/>
    </xf>
    <xf numFmtId="0" fontId="45" fillId="4" borderId="0" xfId="0" applyNumberFormat="1" applyFont="1" applyFill="1" applyBorder="1" applyAlignment="1">
      <alignment vertical="center"/>
    </xf>
    <xf numFmtId="0" fontId="1" fillId="4" borderId="0" xfId="0" applyNumberFormat="1" applyFont="1" applyFill="1" applyBorder="1" applyAlignment="1">
      <alignment horizontal="left" vertical="center"/>
    </xf>
    <xf numFmtId="1" fontId="1" fillId="5" borderId="0" xfId="0" applyNumberFormat="1" applyFont="1" applyFill="1" applyBorder="1" applyAlignment="1">
      <alignment horizontal="left" vertical="center"/>
    </xf>
    <xf numFmtId="0" fontId="47" fillId="5" borderId="0" xfId="0" applyNumberFormat="1" applyFont="1" applyFill="1" applyBorder="1" applyAlignment="1">
      <alignment vertical="center"/>
    </xf>
    <xf numFmtId="0" fontId="2" fillId="3" borderId="0" xfId="0" applyNumberFormat="1" applyFont="1" applyFill="1" applyBorder="1" applyAlignment="1">
      <alignment horizontal="left" vertical="center"/>
    </xf>
    <xf numFmtId="0" fontId="48" fillId="3" borderId="0" xfId="0" applyNumberFormat="1" applyFont="1" applyFill="1" applyBorder="1" applyAlignment="1">
      <alignment vertical="center"/>
    </xf>
    <xf numFmtId="188" fontId="1" fillId="3" borderId="0" xfId="0" applyNumberFormat="1" applyFont="1" applyFill="1" applyBorder="1" applyAlignment="1">
      <alignment horizontal="right" vertical="center"/>
    </xf>
    <xf numFmtId="188" fontId="2" fillId="3" borderId="0" xfId="0" applyNumberFormat="1" applyFont="1" applyFill="1" applyBorder="1" applyAlignment="1">
      <alignment horizontal="right" vertical="center"/>
    </xf>
    <xf numFmtId="0" fontId="1" fillId="4" borderId="8" xfId="0" applyNumberFormat="1" applyFont="1" applyFill="1" applyBorder="1" applyAlignment="1">
      <alignment horizontal="left" vertical="center"/>
    </xf>
    <xf numFmtId="0" fontId="1" fillId="3" borderId="0" xfId="0" applyNumberFormat="1" applyFont="1" applyFill="1" applyBorder="1" applyAlignment="1">
      <alignment horizontal="right" vertical="center"/>
    </xf>
    <xf numFmtId="0" fontId="2" fillId="3" borderId="8" xfId="0" applyNumberFormat="1" applyFont="1" applyFill="1" applyBorder="1" applyAlignment="1">
      <alignment horizontal="left" vertical="center"/>
    </xf>
    <xf numFmtId="188" fontId="1" fillId="3" borderId="8" xfId="0" applyNumberFormat="1" applyFont="1" applyFill="1" applyBorder="1" applyAlignment="1">
      <alignment horizontal="right" vertical="center"/>
    </xf>
    <xf numFmtId="0" fontId="49" fillId="0" borderId="21" xfId="0" applyFont="1" applyBorder="1" applyAlignment="1">
      <alignment horizontal="center"/>
    </xf>
    <xf numFmtId="0" fontId="49" fillId="0" borderId="4" xfId="0" applyFont="1" applyBorder="1" applyAlignment="1">
      <alignment horizontal="center"/>
    </xf>
    <xf numFmtId="0" fontId="49" fillId="0" borderId="37" xfId="0" applyFont="1" applyBorder="1" applyAlignment="1">
      <alignment horizontal="center"/>
    </xf>
    <xf numFmtId="0" fontId="18" fillId="4" borderId="0" xfId="0" applyNumberFormat="1" applyFont="1" applyFill="1" applyBorder="1" applyAlignment="1">
      <alignment horizontal="center"/>
    </xf>
    <xf numFmtId="0" fontId="50" fillId="4" borderId="0" xfId="0" applyNumberFormat="1" applyFont="1" applyFill="1" applyBorder="1" applyAlignment="1">
      <alignment/>
    </xf>
    <xf numFmtId="0" fontId="1" fillId="4" borderId="12" xfId="0" applyNumberFormat="1" applyFont="1" applyFill="1" applyBorder="1" applyAlignment="1">
      <alignment horizontal="left" vertical="center"/>
    </xf>
    <xf numFmtId="0" fontId="1" fillId="4" borderId="11" xfId="0" applyNumberFormat="1" applyFont="1" applyFill="1" applyBorder="1" applyAlignment="1">
      <alignment horizontal="left" vertical="center"/>
    </xf>
    <xf numFmtId="0" fontId="1" fillId="4" borderId="9" xfId="0" applyNumberFormat="1" applyFont="1" applyFill="1" applyBorder="1" applyAlignment="1">
      <alignment horizontal="right" vertical="center"/>
    </xf>
    <xf numFmtId="0" fontId="1" fillId="4" borderId="0" xfId="0" applyNumberFormat="1" applyFont="1" applyFill="1" applyBorder="1" applyAlignment="1">
      <alignment horizontal="center" vertical="center"/>
    </xf>
    <xf numFmtId="188" fontId="2" fillId="4" borderId="13" xfId="0" applyNumberFormat="1" applyFont="1" applyFill="1" applyBorder="1" applyAlignment="1">
      <alignment horizontal="right" vertical="center"/>
    </xf>
    <xf numFmtId="0" fontId="51" fillId="4" borderId="13" xfId="0" applyNumberFormat="1" applyFont="1" applyFill="1" applyBorder="1" applyAlignment="1">
      <alignment vertical="center"/>
    </xf>
    <xf numFmtId="0" fontId="2" fillId="4" borderId="9" xfId="0" applyNumberFormat="1" applyFont="1" applyFill="1" applyBorder="1" applyAlignment="1">
      <alignment horizontal="right" vertical="center"/>
    </xf>
    <xf numFmtId="0" fontId="51" fillId="4" borderId="9" xfId="0" applyNumberFormat="1" applyFont="1" applyFill="1" applyBorder="1" applyAlignment="1">
      <alignment vertical="center"/>
    </xf>
    <xf numFmtId="0" fontId="1" fillId="3" borderId="8" xfId="0" applyNumberFormat="1" applyFont="1" applyFill="1" applyBorder="1" applyAlignment="1">
      <alignment horizontal="left" vertical="center"/>
    </xf>
    <xf numFmtId="188" fontId="2" fillId="4" borderId="16" xfId="0" applyNumberFormat="1" applyFont="1" applyFill="1" applyBorder="1" applyAlignment="1">
      <alignment horizontal="right" vertical="center"/>
    </xf>
    <xf numFmtId="0" fontId="51" fillId="4" borderId="16" xfId="0" applyNumberFormat="1" applyFont="1" applyFill="1" applyBorder="1" applyAlignment="1">
      <alignment vertical="center"/>
    </xf>
    <xf numFmtId="0" fontId="2" fillId="4" borderId="13" xfId="0" applyNumberFormat="1" applyFont="1" applyFill="1" applyBorder="1" applyAlignment="1">
      <alignment horizontal="right" vertical="center"/>
    </xf>
    <xf numFmtId="0" fontId="2" fillId="3" borderId="0" xfId="0" applyNumberFormat="1" applyFont="1" applyFill="1" applyBorder="1" applyAlignment="1">
      <alignment horizontal="center" vertical="center"/>
    </xf>
    <xf numFmtId="188" fontId="1" fillId="4" borderId="16" xfId="0" applyNumberFormat="1" applyFont="1" applyFill="1" applyBorder="1" applyAlignment="1">
      <alignment horizontal="right" vertical="center"/>
    </xf>
    <xf numFmtId="0" fontId="45" fillId="4" borderId="16" xfId="0" applyNumberFormat="1" applyFont="1" applyFill="1" applyBorder="1" applyAlignment="1">
      <alignment vertical="center"/>
    </xf>
    <xf numFmtId="188" fontId="1" fillId="4" borderId="13" xfId="0" applyNumberFormat="1" applyFont="1" applyFill="1" applyBorder="1" applyAlignment="1">
      <alignment horizontal="right" vertical="center"/>
    </xf>
    <xf numFmtId="188" fontId="2" fillId="3" borderId="16" xfId="0" applyNumberFormat="1" applyFont="1" applyFill="1" applyBorder="1" applyAlignment="1">
      <alignment horizontal="right" vertical="center"/>
    </xf>
    <xf numFmtId="0" fontId="48" fillId="3" borderId="16" xfId="0" applyNumberFormat="1" applyFont="1" applyFill="1" applyBorder="1" applyAlignment="1">
      <alignment vertical="center"/>
    </xf>
    <xf numFmtId="0" fontId="1" fillId="4" borderId="8"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48" fillId="3" borderId="13" xfId="0" applyNumberFormat="1" applyFont="1" applyFill="1" applyBorder="1" applyAlignment="1">
      <alignment vertical="center"/>
    </xf>
    <xf numFmtId="0" fontId="1" fillId="3" borderId="11" xfId="0" applyNumberFormat="1" applyFont="1" applyFill="1" applyBorder="1" applyAlignment="1">
      <alignment horizontal="left" vertical="center"/>
    </xf>
    <xf numFmtId="0" fontId="47" fillId="3" borderId="9" xfId="0" applyNumberFormat="1" applyFont="1" applyFill="1" applyBorder="1" applyAlignment="1">
      <alignment vertical="center"/>
    </xf>
    <xf numFmtId="0" fontId="2" fillId="4" borderId="16"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2" fillId="4" borderId="0" xfId="0" applyNumberFormat="1" applyFont="1" applyFill="1" applyBorder="1" applyAlignment="1">
      <alignment horizontal="right" vertical="center"/>
    </xf>
    <xf numFmtId="0" fontId="51" fillId="4" borderId="0" xfId="0" applyNumberFormat="1" applyFont="1" applyFill="1" applyBorder="1" applyAlignment="1">
      <alignment vertical="center"/>
    </xf>
    <xf numFmtId="0" fontId="1" fillId="4" borderId="12" xfId="0" applyNumberFormat="1" applyFont="1" applyFill="1" applyBorder="1" applyAlignment="1">
      <alignment horizontal="right" vertical="center"/>
    </xf>
    <xf numFmtId="0" fontId="1" fillId="4" borderId="13" xfId="0" applyNumberFormat="1" applyFont="1" applyFill="1" applyBorder="1" applyAlignment="1">
      <alignment horizontal="right" vertical="center"/>
    </xf>
    <xf numFmtId="0" fontId="45" fillId="4" borderId="14" xfId="0" applyNumberFormat="1" applyFont="1" applyFill="1" applyBorder="1" applyAlignment="1">
      <alignment vertical="center"/>
    </xf>
    <xf numFmtId="0" fontId="1" fillId="4" borderId="8" xfId="0" applyNumberFormat="1" applyFont="1" applyFill="1" applyBorder="1" applyAlignment="1">
      <alignment horizontal="right" vertical="center"/>
    </xf>
    <xf numFmtId="0" fontId="1" fillId="4" borderId="0" xfId="0" applyNumberFormat="1" applyFont="1" applyFill="1" applyBorder="1" applyAlignment="1">
      <alignment horizontal="right" vertical="center"/>
    </xf>
    <xf numFmtId="0" fontId="45" fillId="4" borderId="10" xfId="0" applyNumberFormat="1" applyFont="1" applyFill="1" applyBorder="1" applyAlignment="1">
      <alignment vertical="center"/>
    </xf>
    <xf numFmtId="0" fontId="1" fillId="4" borderId="11" xfId="0" applyNumberFormat="1" applyFont="1" applyFill="1" applyBorder="1" applyAlignment="1">
      <alignment horizontal="right" vertical="center"/>
    </xf>
    <xf numFmtId="0" fontId="2" fillId="4" borderId="0" xfId="0" applyNumberFormat="1" applyFont="1" applyFill="1" applyBorder="1" applyAlignment="1">
      <alignment horizontal="left" vertical="center"/>
    </xf>
    <xf numFmtId="192" fontId="1" fillId="3" borderId="8" xfId="0" applyNumberFormat="1" applyFont="1" applyFill="1" applyBorder="1" applyAlignment="1">
      <alignment horizontal="right" vertical="center"/>
    </xf>
    <xf numFmtId="191" fontId="1" fillId="3" borderId="8" xfId="0" applyNumberFormat="1" applyFont="1" applyFill="1" applyBorder="1" applyAlignment="1">
      <alignment horizontal="right" vertical="center"/>
    </xf>
    <xf numFmtId="191" fontId="2" fillId="3" borderId="0" xfId="0" applyNumberFormat="1" applyFont="1" applyFill="1" applyBorder="1" applyAlignment="1">
      <alignment horizontal="right" vertical="center"/>
    </xf>
    <xf numFmtId="191" fontId="1" fillId="3" borderId="0" xfId="0" applyNumberFormat="1" applyFont="1" applyFill="1" applyBorder="1" applyAlignment="1">
      <alignment horizontal="right" vertical="center"/>
    </xf>
    <xf numFmtId="0" fontId="1" fillId="3" borderId="11"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0" fontId="48" fillId="3" borderId="9" xfId="0" applyNumberFormat="1" applyFont="1" applyFill="1" applyBorder="1" applyAlignment="1">
      <alignment vertical="center"/>
    </xf>
    <xf numFmtId="0" fontId="1" fillId="3" borderId="9" xfId="0" applyNumberFormat="1" applyFont="1" applyFill="1" applyBorder="1" applyAlignment="1">
      <alignment horizontal="center" vertical="center"/>
    </xf>
    <xf numFmtId="0" fontId="1" fillId="3" borderId="8" xfId="0" applyNumberFormat="1" applyFont="1" applyFill="1" applyBorder="1" applyAlignment="1">
      <alignment horizontal="center" vertical="center"/>
    </xf>
    <xf numFmtId="0" fontId="1" fillId="4" borderId="9" xfId="0" applyNumberFormat="1" applyFont="1" applyFill="1" applyBorder="1" applyAlignment="1">
      <alignment horizontal="left" vertical="center"/>
    </xf>
    <xf numFmtId="0" fontId="1" fillId="3" borderId="9" xfId="0" applyNumberFormat="1" applyFont="1" applyFill="1" applyBorder="1" applyAlignment="1">
      <alignment horizontal="left" vertical="center"/>
    </xf>
    <xf numFmtId="0" fontId="30" fillId="3" borderId="11" xfId="0" applyNumberFormat="1" applyFont="1" applyFill="1" applyBorder="1" applyAlignment="1">
      <alignment horizontal="center" vertical="center"/>
    </xf>
    <xf numFmtId="0" fontId="33" fillId="3" borderId="9" xfId="0" applyNumberFormat="1" applyFont="1" applyFill="1" applyBorder="1" applyAlignment="1">
      <alignment vertical="center"/>
    </xf>
    <xf numFmtId="0" fontId="31" fillId="3" borderId="9" xfId="0" applyNumberFormat="1" applyFont="1" applyFill="1" applyBorder="1" applyAlignment="1">
      <alignment horizontal="center" vertical="center"/>
    </xf>
    <xf numFmtId="0" fontId="52" fillId="3" borderId="9" xfId="0" applyNumberFormat="1" applyFont="1" applyFill="1" applyBorder="1" applyAlignment="1">
      <alignment vertical="center"/>
    </xf>
    <xf numFmtId="0" fontId="30" fillId="3" borderId="9" xfId="0" applyNumberFormat="1" applyFont="1" applyFill="1" applyBorder="1" applyAlignment="1">
      <alignment horizontal="center" vertical="center"/>
    </xf>
    <xf numFmtId="0" fontId="18" fillId="4" borderId="0" xfId="0" applyNumberFormat="1" applyFont="1" applyFill="1" applyBorder="1" applyAlignment="1">
      <alignment horizontal="center" vertical="center"/>
    </xf>
    <xf numFmtId="0" fontId="50" fillId="4" borderId="0" xfId="0" applyNumberFormat="1" applyFont="1" applyFill="1" applyBorder="1" applyAlignment="1">
      <alignment vertical="center"/>
    </xf>
    <xf numFmtId="218" fontId="1" fillId="3" borderId="0" xfId="0" applyNumberFormat="1" applyFont="1" applyFill="1" applyBorder="1" applyAlignment="1">
      <alignment horizontal="right" vertical="center"/>
    </xf>
    <xf numFmtId="0" fontId="0" fillId="0" borderId="0" xfId="0" applyAlignment="1">
      <alignment horizontal="right" vertical="center"/>
    </xf>
    <xf numFmtId="218" fontId="1" fillId="4" borderId="13" xfId="0" applyNumberFormat="1" applyFont="1" applyFill="1" applyBorder="1" applyAlignment="1">
      <alignment horizontal="right" vertical="center"/>
    </xf>
    <xf numFmtId="0" fontId="28" fillId="0" borderId="13" xfId="0" applyBorder="1" applyAlignment="1">
      <alignment horizontal="right" vertical="center"/>
    </xf>
    <xf numFmtId="218" fontId="1" fillId="3" borderId="9" xfId="0" applyNumberFormat="1" applyFont="1" applyFill="1" applyBorder="1" applyAlignment="1">
      <alignment horizontal="right" vertical="center"/>
    </xf>
    <xf numFmtId="0" fontId="0" fillId="0" borderId="9" xfId="0" applyBorder="1" applyAlignment="1">
      <alignment horizontal="right" vertical="center"/>
    </xf>
    <xf numFmtId="218" fontId="2" fillId="3" borderId="0" xfId="0" applyNumberFormat="1" applyFont="1" applyFill="1" applyBorder="1" applyAlignment="1">
      <alignment horizontal="right" vertical="center"/>
    </xf>
    <xf numFmtId="218" fontId="48" fillId="3" borderId="0" xfId="0" applyNumberFormat="1" applyFont="1" applyFill="1" applyBorder="1" applyAlignment="1">
      <alignment vertical="center"/>
    </xf>
    <xf numFmtId="0" fontId="0" fillId="0" borderId="0" xfId="0" applyBorder="1" applyAlignment="1">
      <alignment horizontal="right" vertical="center"/>
    </xf>
    <xf numFmtId="188" fontId="1" fillId="3" borderId="20" xfId="0" applyNumberFormat="1" applyFont="1" applyFill="1" applyBorder="1" applyAlignment="1">
      <alignment horizontal="right" vertical="center"/>
    </xf>
    <xf numFmtId="188" fontId="2" fillId="3" borderId="8" xfId="0" applyNumberFormat="1" applyFont="1" applyFill="1" applyBorder="1" applyAlignment="1">
      <alignment horizontal="right" vertical="center"/>
    </xf>
    <xf numFmtId="188" fontId="2" fillId="3" borderId="2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216" fontId="1" fillId="3" borderId="0" xfId="0" applyNumberFormat="1" applyFont="1" applyFill="1" applyBorder="1" applyAlignment="1">
      <alignment horizontal="right" vertical="center"/>
    </xf>
    <xf numFmtId="216" fontId="47" fillId="3" borderId="0" xfId="0" applyNumberFormat="1" applyFont="1" applyFill="1" applyBorder="1" applyAlignment="1">
      <alignment vertical="center"/>
    </xf>
    <xf numFmtId="218" fontId="1" fillId="4" borderId="0" xfId="0" applyNumberFormat="1" applyFont="1" applyFill="1" applyBorder="1" applyAlignment="1">
      <alignment horizontal="right" vertical="center"/>
    </xf>
    <xf numFmtId="0" fontId="28" fillId="0" borderId="0" xfId="0" applyBorder="1" applyAlignment="1">
      <alignment horizontal="right" vertical="center"/>
    </xf>
  </cellXfs>
  <cellStyles count="9">
    <cellStyle name="Normal" xfId="0"/>
    <cellStyle name="Comma" xfId="15"/>
    <cellStyle name="Comma [0]" xfId="16"/>
    <cellStyle name="Currency" xfId="17"/>
    <cellStyle name="Currency [0]" xfId="18"/>
    <cellStyle name="Normal_2003HYAnal packv2" xfId="19"/>
    <cellStyle name="Normal_2003HYAnalPack draft 1" xfId="20"/>
    <cellStyle name="Normal_IAS 2005 HY report v2 oct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15"/>
  <sheetViews>
    <sheetView showGridLines="0" tabSelected="1" view="pageBreakPreview" zoomScale="60" zoomScaleNormal="75" workbookViewId="0" topLeftCell="A1">
      <selection activeCell="A14" sqref="A14"/>
    </sheetView>
  </sheetViews>
  <sheetFormatPr defaultColWidth="9.00390625" defaultRowHeight="14.25"/>
  <cols>
    <col min="1" max="1" width="97.375" style="281" customWidth="1"/>
    <col min="2" max="2" width="9.50390625" style="281" customWidth="1"/>
    <col min="3" max="3" width="6.25390625" style="281" customWidth="1"/>
    <col min="4" max="4" width="4.125" style="5" customWidth="1"/>
    <col min="5" max="5" width="5.75390625" style="281" customWidth="1"/>
    <col min="6" max="16384" width="8.00390625" style="281" customWidth="1"/>
  </cols>
  <sheetData>
    <row r="1" spans="1:4" ht="12.75">
      <c r="A1" s="291" t="s">
        <v>688</v>
      </c>
      <c r="B1" s="899"/>
      <c r="C1" s="901"/>
      <c r="D1" s="3"/>
    </row>
    <row r="2" ht="12.75">
      <c r="C2" s="137"/>
    </row>
    <row r="3" ht="17.25">
      <c r="A3" s="902" t="s">
        <v>967</v>
      </c>
    </row>
    <row r="4" ht="9" customHeight="1"/>
    <row r="5" spans="1:4" ht="17.25">
      <c r="A5" s="889" t="s">
        <v>1131</v>
      </c>
      <c r="B5" s="889"/>
      <c r="C5" s="889"/>
      <c r="D5" s="889"/>
    </row>
    <row r="6" ht="8.25" customHeight="1"/>
    <row r="7" spans="1:4" ht="13.5" customHeight="1">
      <c r="A7" s="296" t="s">
        <v>968</v>
      </c>
      <c r="D7" s="7"/>
    </row>
    <row r="8" ht="13.5" customHeight="1">
      <c r="B8" s="890" t="s">
        <v>969</v>
      </c>
    </row>
    <row r="9" spans="1:4" ht="13.5" customHeight="1">
      <c r="A9" s="903" t="s">
        <v>532</v>
      </c>
      <c r="B9" s="904"/>
      <c r="C9" s="904"/>
      <c r="D9" s="10"/>
    </row>
    <row r="10" spans="1:4" ht="8.25" customHeight="1">
      <c r="A10" s="904"/>
      <c r="B10" s="904"/>
      <c r="C10" s="904"/>
      <c r="D10" s="11"/>
    </row>
    <row r="11" spans="1:4" ht="13.5" customHeight="1">
      <c r="A11" s="281" t="s">
        <v>533</v>
      </c>
      <c r="D11" s="13"/>
    </row>
    <row r="12" spans="1:2" ht="13.5" customHeight="1">
      <c r="A12" s="267">
        <v>2007</v>
      </c>
      <c r="B12" s="12">
        <v>1.1</v>
      </c>
    </row>
    <row r="13" spans="1:2" ht="13.5" customHeight="1">
      <c r="A13" s="897">
        <v>2006</v>
      </c>
      <c r="B13" s="12">
        <v>1.2</v>
      </c>
    </row>
    <row r="14" ht="8.25" customHeight="1">
      <c r="B14" s="12"/>
    </row>
    <row r="15" spans="1:2" ht="13.5" customHeight="1">
      <c r="A15" s="905" t="s">
        <v>534</v>
      </c>
      <c r="B15" s="16">
        <v>2</v>
      </c>
    </row>
    <row r="16" ht="8.25" customHeight="1">
      <c r="B16" s="12"/>
    </row>
    <row r="17" spans="1:2" ht="13.5" customHeight="1">
      <c r="A17" s="905" t="s">
        <v>1090</v>
      </c>
      <c r="B17" s="16"/>
    </row>
    <row r="18" spans="1:2" ht="13.5" customHeight="1">
      <c r="A18" s="267" t="s">
        <v>535</v>
      </c>
      <c r="B18" s="16">
        <f>3</f>
        <v>3</v>
      </c>
    </row>
    <row r="19" spans="1:2" ht="13.5" customHeight="1">
      <c r="A19" s="267" t="s">
        <v>536</v>
      </c>
      <c r="B19" s="16">
        <v>4</v>
      </c>
    </row>
    <row r="20" spans="1:2" ht="13.5" customHeight="1">
      <c r="A20" s="267" t="s">
        <v>308</v>
      </c>
      <c r="B20" s="16">
        <v>5</v>
      </c>
    </row>
    <row r="21" ht="8.25" customHeight="1">
      <c r="B21" s="16"/>
    </row>
    <row r="22" spans="1:2" ht="13.5" customHeight="1">
      <c r="A22" s="905" t="s">
        <v>537</v>
      </c>
      <c r="B22" s="16">
        <v>6</v>
      </c>
    </row>
    <row r="23" spans="2:4" ht="8.25" customHeight="1">
      <c r="B23" s="16"/>
      <c r="D23" s="17"/>
    </row>
    <row r="24" spans="1:2" ht="13.5" customHeight="1">
      <c r="A24" s="905" t="s">
        <v>837</v>
      </c>
      <c r="B24" s="16">
        <v>7</v>
      </c>
    </row>
    <row r="25" ht="8.25" customHeight="1">
      <c r="B25" s="16"/>
    </row>
    <row r="26" spans="1:2" ht="13.5" customHeight="1">
      <c r="A26" s="905" t="s">
        <v>214</v>
      </c>
      <c r="B26" s="12"/>
    </row>
    <row r="27" spans="1:2" ht="13.5" customHeight="1">
      <c r="A27" s="267" t="s">
        <v>630</v>
      </c>
      <c r="B27" s="16">
        <v>8.1</v>
      </c>
    </row>
    <row r="28" spans="1:2" ht="13.5" customHeight="1">
      <c r="A28" s="267" t="s">
        <v>426</v>
      </c>
      <c r="B28" s="16">
        <v>8.2</v>
      </c>
    </row>
    <row r="29" ht="8.25" customHeight="1">
      <c r="B29" s="16"/>
    </row>
    <row r="30" spans="1:2" ht="13.5" customHeight="1">
      <c r="A30" s="905" t="s">
        <v>631</v>
      </c>
      <c r="B30" s="16">
        <v>9</v>
      </c>
    </row>
    <row r="31" spans="1:2" ht="8.25" customHeight="1">
      <c r="A31" s="905"/>
      <c r="B31" s="16"/>
    </row>
    <row r="32" spans="1:3" ht="13.5" customHeight="1">
      <c r="A32" s="18" t="s">
        <v>216</v>
      </c>
      <c r="B32" s="20">
        <v>10</v>
      </c>
      <c r="C32" s="19"/>
    </row>
    <row r="33" spans="1:3" ht="8.25" customHeight="1">
      <c r="A33" s="18"/>
      <c r="B33" s="20"/>
      <c r="C33" s="19"/>
    </row>
    <row r="34" spans="1:2" ht="13.5" customHeight="1">
      <c r="A34" s="291" t="s">
        <v>752</v>
      </c>
      <c r="B34" s="12"/>
    </row>
    <row r="35" spans="1:3" ht="8.25" customHeight="1">
      <c r="A35" s="299"/>
      <c r="B35" s="12"/>
      <c r="C35" s="299"/>
    </row>
    <row r="36" spans="1:2" ht="13.5" customHeight="1">
      <c r="A36" s="299" t="s">
        <v>533</v>
      </c>
      <c r="B36" s="16"/>
    </row>
    <row r="37" spans="1:2" ht="13.5" customHeight="1">
      <c r="A37" s="267">
        <v>2007</v>
      </c>
      <c r="B37" s="16">
        <v>11.1</v>
      </c>
    </row>
    <row r="38" spans="1:2" ht="13.5" customHeight="1">
      <c r="A38" s="897">
        <v>2006</v>
      </c>
      <c r="B38" s="16">
        <v>11.2</v>
      </c>
    </row>
    <row r="39" spans="1:2" ht="8.25" customHeight="1">
      <c r="A39" s="299"/>
      <c r="B39" s="16"/>
    </row>
    <row r="40" spans="1:2" ht="12.75" customHeight="1">
      <c r="A40" s="299" t="s">
        <v>1205</v>
      </c>
      <c r="B40" s="16">
        <v>12</v>
      </c>
    </row>
    <row r="41" spans="1:2" ht="8.25" customHeight="1">
      <c r="A41" s="299"/>
      <c r="B41" s="16"/>
    </row>
    <row r="42" spans="1:2" ht="13.5" customHeight="1">
      <c r="A42" s="1204" t="s">
        <v>632</v>
      </c>
      <c r="B42" s="12">
        <v>13</v>
      </c>
    </row>
    <row r="43" spans="1:2" ht="8.25" customHeight="1">
      <c r="A43" s="1204"/>
      <c r="B43" s="12"/>
    </row>
    <row r="44" spans="1:2" ht="13.5" customHeight="1">
      <c r="A44" s="1204" t="s">
        <v>1102</v>
      </c>
      <c r="B44" s="12">
        <v>14</v>
      </c>
    </row>
    <row r="45" spans="1:2" ht="8.25" customHeight="1">
      <c r="A45" s="299"/>
      <c r="B45" s="16"/>
    </row>
    <row r="46" spans="1:2" ht="13.5" customHeight="1">
      <c r="A46" s="281" t="s">
        <v>538</v>
      </c>
      <c r="B46" s="16">
        <v>15</v>
      </c>
    </row>
    <row r="47" spans="1:2" ht="8.25" customHeight="1">
      <c r="A47" s="905"/>
      <c r="B47" s="16"/>
    </row>
    <row r="48" spans="1:3" ht="13.5" customHeight="1">
      <c r="A48" s="299" t="s">
        <v>226</v>
      </c>
      <c r="B48" s="12">
        <v>16</v>
      </c>
      <c r="C48" s="299"/>
    </row>
    <row r="49" spans="1:3" ht="8.25" customHeight="1">
      <c r="A49" s="299"/>
      <c r="B49" s="12"/>
      <c r="C49" s="299"/>
    </row>
    <row r="50" spans="1:3" ht="13.5" customHeight="1">
      <c r="A50" s="299" t="s">
        <v>645</v>
      </c>
      <c r="B50" s="12">
        <v>17</v>
      </c>
      <c r="C50" s="299"/>
    </row>
    <row r="51" spans="1:2" ht="8.25" customHeight="1">
      <c r="A51" s="905"/>
      <c r="B51" s="16"/>
    </row>
    <row r="52" spans="1:2" ht="13.5" customHeight="1">
      <c r="A52" s="281" t="s">
        <v>229</v>
      </c>
      <c r="B52" s="12">
        <v>18</v>
      </c>
    </row>
    <row r="53" ht="8.25" customHeight="1">
      <c r="B53" s="12"/>
    </row>
    <row r="54" spans="1:2" ht="13.5" customHeight="1">
      <c r="A54" s="291" t="s">
        <v>230</v>
      </c>
      <c r="B54" s="12"/>
    </row>
    <row r="55" ht="8.25" customHeight="1">
      <c r="A55" s="905"/>
    </row>
    <row r="56" spans="1:2" ht="13.5" customHeight="1">
      <c r="A56" s="281" t="s">
        <v>231</v>
      </c>
      <c r="B56" s="12"/>
    </row>
    <row r="57" spans="1:2" ht="13.5" customHeight="1">
      <c r="A57" s="267" t="s">
        <v>215</v>
      </c>
      <c r="B57" s="12">
        <v>19.1</v>
      </c>
    </row>
    <row r="58" spans="1:2" ht="13.5" customHeight="1">
      <c r="A58" s="898" t="s">
        <v>232</v>
      </c>
      <c r="B58" s="12">
        <v>19.2</v>
      </c>
    </row>
    <row r="59" ht="8.25" customHeight="1">
      <c r="A59" s="905"/>
    </row>
    <row r="60" spans="1:2" ht="13.5" customHeight="1">
      <c r="A60" s="905" t="s">
        <v>233</v>
      </c>
      <c r="B60" s="12"/>
    </row>
    <row r="61" spans="1:2" ht="13.5" customHeight="1">
      <c r="A61" s="267" t="s">
        <v>234</v>
      </c>
      <c r="B61" s="12">
        <v>20.1</v>
      </c>
    </row>
    <row r="62" spans="1:2" ht="13.5" customHeight="1">
      <c r="A62" s="267" t="s">
        <v>427</v>
      </c>
      <c r="B62" s="12">
        <v>20.2</v>
      </c>
    </row>
    <row r="63" spans="1:2" ht="13.5" customHeight="1">
      <c r="A63" s="267" t="s">
        <v>698</v>
      </c>
      <c r="B63" s="12">
        <v>20.3</v>
      </c>
    </row>
    <row r="64" spans="1:2" ht="8.25" customHeight="1">
      <c r="A64" s="905"/>
      <c r="B64" s="12"/>
    </row>
    <row r="65" spans="1:2" ht="13.5" customHeight="1">
      <c r="A65" s="281" t="s">
        <v>235</v>
      </c>
      <c r="B65" s="12"/>
    </row>
    <row r="66" spans="1:2" ht="13.5" customHeight="1">
      <c r="A66" s="267" t="s">
        <v>562</v>
      </c>
      <c r="B66" s="12">
        <v>21</v>
      </c>
    </row>
    <row r="67" spans="1:2" ht="13.5" customHeight="1">
      <c r="A67" s="267" t="s">
        <v>563</v>
      </c>
      <c r="B67" s="12">
        <v>22</v>
      </c>
    </row>
    <row r="68" spans="1:2" ht="13.5" customHeight="1">
      <c r="A68" s="267" t="s">
        <v>747</v>
      </c>
      <c r="B68" s="12">
        <v>23</v>
      </c>
    </row>
    <row r="69" spans="1:2" ht="13.5" customHeight="1">
      <c r="A69" s="267" t="s">
        <v>699</v>
      </c>
      <c r="B69" s="12">
        <v>24</v>
      </c>
    </row>
    <row r="70" spans="1:2" ht="13.5" customHeight="1">
      <c r="A70" s="267" t="s">
        <v>700</v>
      </c>
      <c r="B70" s="12">
        <v>25</v>
      </c>
    </row>
    <row r="71" spans="1:4" ht="13.5" customHeight="1">
      <c r="A71" s="267" t="s">
        <v>564</v>
      </c>
      <c r="B71" s="12">
        <v>26</v>
      </c>
      <c r="D71" s="12"/>
    </row>
    <row r="72" spans="1:4" ht="13.5" customHeight="1">
      <c r="A72" s="267" t="s">
        <v>565</v>
      </c>
      <c r="B72" s="12">
        <v>27</v>
      </c>
      <c r="D72" s="12"/>
    </row>
    <row r="73" spans="1:4" ht="13.5" customHeight="1">
      <c r="A73" s="267" t="s">
        <v>701</v>
      </c>
      <c r="B73" s="12">
        <v>28</v>
      </c>
      <c r="D73" s="12"/>
    </row>
    <row r="74" spans="1:4" ht="13.5" customHeight="1">
      <c r="A74" s="267" t="s">
        <v>702</v>
      </c>
      <c r="B74" s="12">
        <v>29</v>
      </c>
      <c r="D74" s="12"/>
    </row>
    <row r="75" spans="1:4" ht="13.5" customHeight="1">
      <c r="A75" s="898" t="s">
        <v>236</v>
      </c>
      <c r="B75" s="12">
        <v>30</v>
      </c>
      <c r="D75" s="12"/>
    </row>
    <row r="76" ht="12.75">
      <c r="D76" s="12"/>
    </row>
    <row r="77" ht="12.75">
      <c r="D77" s="12"/>
    </row>
    <row r="78" ht="12.75">
      <c r="D78" s="12"/>
    </row>
    <row r="79" ht="12.75">
      <c r="D79" s="12"/>
    </row>
    <row r="80" ht="12.75">
      <c r="D80" s="12"/>
    </row>
    <row r="81" ht="12.75">
      <c r="D81" s="12"/>
    </row>
    <row r="82" ht="12.75">
      <c r="D82" s="12"/>
    </row>
    <row r="83" ht="12.75">
      <c r="D83" s="12"/>
    </row>
    <row r="84" ht="12.75">
      <c r="D84" s="12"/>
    </row>
    <row r="85" ht="12.75">
      <c r="D85" s="12"/>
    </row>
    <row r="86" ht="12.75">
      <c r="D86" s="12"/>
    </row>
    <row r="87" ht="12.75">
      <c r="D87" s="12"/>
    </row>
    <row r="88" ht="12.75">
      <c r="D88" s="12"/>
    </row>
    <row r="89" ht="12.75">
      <c r="D89" s="12"/>
    </row>
    <row r="90" ht="12.75">
      <c r="D90" s="12"/>
    </row>
    <row r="91" ht="12.75">
      <c r="D91" s="12"/>
    </row>
    <row r="92" ht="12.75">
      <c r="D92" s="12"/>
    </row>
    <row r="93" ht="12.75">
      <c r="D93" s="12"/>
    </row>
    <row r="94" ht="12.75">
      <c r="D94" s="12"/>
    </row>
    <row r="95" ht="12.75">
      <c r="D95" s="12"/>
    </row>
    <row r="96" ht="12.75">
      <c r="D96" s="12"/>
    </row>
    <row r="97" ht="12.75">
      <c r="D97" s="12"/>
    </row>
    <row r="98" ht="12.75">
      <c r="D98" s="12"/>
    </row>
    <row r="99" ht="12.75">
      <c r="D99" s="12"/>
    </row>
    <row r="100" ht="12.75">
      <c r="D100" s="12"/>
    </row>
    <row r="101" ht="12.75">
      <c r="D101" s="12"/>
    </row>
    <row r="102" ht="12.75">
      <c r="D102" s="12"/>
    </row>
    <row r="103" ht="12.75">
      <c r="D103" s="12"/>
    </row>
    <row r="104" ht="12.75">
      <c r="D104" s="12"/>
    </row>
    <row r="105" ht="12.75">
      <c r="D105" s="12"/>
    </row>
    <row r="106" ht="12.75">
      <c r="D106" s="12"/>
    </row>
    <row r="107" ht="12.75">
      <c r="D107" s="12"/>
    </row>
    <row r="108" ht="12.75">
      <c r="D108" s="12"/>
    </row>
    <row r="109" ht="12.75">
      <c r="D109" s="12"/>
    </row>
    <row r="110" ht="12.75">
      <c r="D110" s="12"/>
    </row>
    <row r="111" ht="12.75">
      <c r="D111" s="12"/>
    </row>
    <row r="112" ht="12.75">
      <c r="D112" s="12"/>
    </row>
    <row r="113" ht="12.75">
      <c r="D113" s="12"/>
    </row>
    <row r="114" ht="12.75">
      <c r="D114" s="12"/>
    </row>
    <row r="115" ht="12.75">
      <c r="D115" s="12"/>
    </row>
    <row r="116" ht="12.75">
      <c r="D116" s="12"/>
    </row>
    <row r="117" ht="12.75">
      <c r="D117" s="12"/>
    </row>
    <row r="118" ht="12.75">
      <c r="D118" s="12"/>
    </row>
    <row r="119" ht="12.75">
      <c r="D119" s="12"/>
    </row>
    <row r="120" ht="12.75">
      <c r="D120" s="12"/>
    </row>
    <row r="121" ht="12.75">
      <c r="D121" s="12"/>
    </row>
    <row r="122" ht="12.75">
      <c r="D122" s="12"/>
    </row>
    <row r="123" ht="12.75">
      <c r="D123" s="12"/>
    </row>
    <row r="124" ht="12.75">
      <c r="D124" s="12"/>
    </row>
    <row r="125" ht="12.75">
      <c r="D125" s="12"/>
    </row>
    <row r="126" ht="12.75">
      <c r="D126" s="12"/>
    </row>
    <row r="127" ht="12.75">
      <c r="D127" s="12"/>
    </row>
    <row r="128" ht="12.75">
      <c r="D128" s="12"/>
    </row>
    <row r="129" ht="12.75">
      <c r="D129" s="12"/>
    </row>
    <row r="130" ht="12.75">
      <c r="D130" s="12"/>
    </row>
    <row r="131" ht="12.75">
      <c r="D131" s="12"/>
    </row>
    <row r="132" ht="12.75">
      <c r="D132" s="12"/>
    </row>
    <row r="133" ht="12.75">
      <c r="D133" s="12"/>
    </row>
    <row r="134" ht="12.75">
      <c r="D134" s="12"/>
    </row>
    <row r="135" ht="12.75">
      <c r="D135" s="12"/>
    </row>
    <row r="136" ht="12.75">
      <c r="D136" s="12"/>
    </row>
    <row r="137" ht="12.75">
      <c r="D137" s="12"/>
    </row>
    <row r="138" ht="12.75">
      <c r="D138" s="12"/>
    </row>
    <row r="139" ht="12.75">
      <c r="D139" s="12"/>
    </row>
    <row r="140" ht="12.75">
      <c r="D140" s="12"/>
    </row>
    <row r="141" ht="12.75">
      <c r="D141" s="12"/>
    </row>
    <row r="142" ht="12.75">
      <c r="D142" s="12"/>
    </row>
    <row r="143" ht="12.75">
      <c r="D143" s="12"/>
    </row>
    <row r="144" ht="12.75">
      <c r="D144" s="12"/>
    </row>
    <row r="145" ht="12.75">
      <c r="D145" s="12"/>
    </row>
    <row r="146" ht="12.75">
      <c r="D146" s="12"/>
    </row>
    <row r="147" ht="12.75">
      <c r="D147" s="12"/>
    </row>
    <row r="148" ht="12.75">
      <c r="D148" s="12"/>
    </row>
    <row r="149" ht="12.75">
      <c r="D149" s="12"/>
    </row>
    <row r="150" ht="12.75">
      <c r="D150" s="12"/>
    </row>
    <row r="151" ht="12.75">
      <c r="D151" s="12"/>
    </row>
    <row r="152" ht="12.75">
      <c r="D152" s="12"/>
    </row>
    <row r="153" ht="12.75">
      <c r="D153" s="12"/>
    </row>
    <row r="154" ht="12.75">
      <c r="D154" s="12"/>
    </row>
    <row r="155" ht="12.75">
      <c r="D155" s="12"/>
    </row>
    <row r="156" ht="12.75">
      <c r="D156" s="12"/>
    </row>
    <row r="157" ht="12.75">
      <c r="D157" s="12"/>
    </row>
    <row r="158" ht="12.75">
      <c r="D158" s="12"/>
    </row>
    <row r="159" ht="12.75">
      <c r="D159" s="12"/>
    </row>
    <row r="160" ht="12.75">
      <c r="D160" s="12"/>
    </row>
    <row r="161" ht="12.75">
      <c r="D161" s="12"/>
    </row>
    <row r="162" ht="12.75">
      <c r="D162" s="12"/>
    </row>
    <row r="163" ht="12.75">
      <c r="D163" s="12"/>
    </row>
    <row r="164" ht="12.75">
      <c r="D164" s="12"/>
    </row>
    <row r="165" ht="12.75">
      <c r="D165" s="12"/>
    </row>
    <row r="166" ht="12.75">
      <c r="D166" s="12"/>
    </row>
    <row r="167" ht="12.75">
      <c r="D167" s="12"/>
    </row>
    <row r="168" ht="12.75">
      <c r="D168" s="12"/>
    </row>
    <row r="169" ht="12.75">
      <c r="D169" s="12"/>
    </row>
    <row r="170" ht="12.75">
      <c r="D170" s="12"/>
    </row>
    <row r="171" ht="12.75">
      <c r="D171" s="12"/>
    </row>
    <row r="172" ht="12.75">
      <c r="D172" s="12"/>
    </row>
    <row r="173" ht="12.75">
      <c r="D173" s="12"/>
    </row>
    <row r="174" ht="12.75">
      <c r="D174" s="12"/>
    </row>
    <row r="175" ht="12.75">
      <c r="D175" s="12"/>
    </row>
    <row r="176" ht="12.75">
      <c r="D176" s="12"/>
    </row>
    <row r="177" ht="12.75">
      <c r="D177" s="12"/>
    </row>
    <row r="178" ht="12.75">
      <c r="D178" s="12"/>
    </row>
    <row r="179" ht="12.75">
      <c r="D179" s="12"/>
    </row>
    <row r="180" ht="12.75">
      <c r="D180" s="12"/>
    </row>
    <row r="181" ht="12.75">
      <c r="D181" s="12"/>
    </row>
    <row r="182" ht="12.75">
      <c r="D182" s="12"/>
    </row>
    <row r="183" ht="12.75">
      <c r="D183" s="12"/>
    </row>
    <row r="184" ht="12.75">
      <c r="D184" s="12"/>
    </row>
    <row r="185" ht="12.75">
      <c r="D185" s="12"/>
    </row>
    <row r="186" ht="12.75">
      <c r="D186" s="12"/>
    </row>
    <row r="187" ht="12.75">
      <c r="D187" s="12"/>
    </row>
    <row r="188" ht="12.75">
      <c r="D188" s="12"/>
    </row>
    <row r="189" ht="12.75">
      <c r="D189" s="12"/>
    </row>
    <row r="190" ht="12.75">
      <c r="D190" s="12"/>
    </row>
    <row r="191" ht="12.75">
      <c r="D191" s="12"/>
    </row>
    <row r="192" ht="12.75">
      <c r="D192" s="12"/>
    </row>
    <row r="193" ht="12.75">
      <c r="D193" s="12"/>
    </row>
    <row r="194" ht="12.75">
      <c r="D194" s="12"/>
    </row>
    <row r="195" ht="12.75">
      <c r="D195" s="12"/>
    </row>
    <row r="196" ht="12.75">
      <c r="D196" s="12"/>
    </row>
    <row r="197" ht="12.75">
      <c r="D197" s="12"/>
    </row>
    <row r="198" ht="12.75">
      <c r="D198" s="12"/>
    </row>
    <row r="199" ht="12.75">
      <c r="D199" s="12"/>
    </row>
    <row r="200" ht="12.75">
      <c r="D200" s="12"/>
    </row>
    <row r="201" ht="12.75">
      <c r="D201" s="12"/>
    </row>
    <row r="202" ht="12.75">
      <c r="D202" s="12"/>
    </row>
    <row r="203" ht="12.75">
      <c r="D203" s="12"/>
    </row>
    <row r="204" ht="12.75">
      <c r="D204" s="12"/>
    </row>
    <row r="205" ht="12.75">
      <c r="D205" s="12"/>
    </row>
    <row r="206" ht="12.75">
      <c r="D206" s="12"/>
    </row>
    <row r="207" ht="12.75">
      <c r="D207" s="12"/>
    </row>
    <row r="208" ht="12.75">
      <c r="D208" s="12"/>
    </row>
    <row r="209" ht="12.75">
      <c r="D209" s="12"/>
    </row>
    <row r="210" ht="12.75">
      <c r="D210" s="12"/>
    </row>
    <row r="211" ht="12.75">
      <c r="D211" s="12"/>
    </row>
    <row r="212" ht="12.75">
      <c r="D212" s="12"/>
    </row>
    <row r="213" ht="12.75">
      <c r="D213" s="12"/>
    </row>
    <row r="214" ht="12.75">
      <c r="D214" s="12"/>
    </row>
    <row r="215" ht="12.75">
      <c r="D215" s="12"/>
    </row>
    <row r="216" ht="12.75">
      <c r="D216" s="12"/>
    </row>
    <row r="217" ht="12.75">
      <c r="D217" s="12"/>
    </row>
    <row r="218" ht="12.75">
      <c r="D218" s="12"/>
    </row>
    <row r="219" ht="12.75">
      <c r="D219" s="12"/>
    </row>
    <row r="220" ht="12.75">
      <c r="D220" s="12"/>
    </row>
    <row r="221" ht="12.75">
      <c r="D221" s="12"/>
    </row>
    <row r="222" ht="12.75">
      <c r="D222" s="12"/>
    </row>
    <row r="223" ht="12.75">
      <c r="D223" s="12"/>
    </row>
    <row r="224" ht="12.75">
      <c r="D224" s="12"/>
    </row>
    <row r="225" ht="12.75">
      <c r="D225" s="12"/>
    </row>
    <row r="226" ht="12.75">
      <c r="D226" s="12"/>
    </row>
    <row r="227" ht="12.75">
      <c r="D227" s="12"/>
    </row>
    <row r="228" ht="12.75">
      <c r="D228" s="12"/>
    </row>
    <row r="229" ht="12.75">
      <c r="D229" s="12"/>
    </row>
    <row r="230" ht="12.75">
      <c r="D230" s="12"/>
    </row>
    <row r="231" ht="12.75">
      <c r="D231" s="12"/>
    </row>
    <row r="232" ht="12.75">
      <c r="D232" s="12"/>
    </row>
    <row r="233" ht="12.75">
      <c r="D233" s="12"/>
    </row>
    <row r="234" ht="12.75">
      <c r="D234" s="12"/>
    </row>
    <row r="235" ht="12.75">
      <c r="D235" s="12"/>
    </row>
    <row r="236" ht="12.75">
      <c r="D236" s="12"/>
    </row>
    <row r="237" ht="12.75">
      <c r="D237" s="12"/>
    </row>
    <row r="238" ht="12.75">
      <c r="D238" s="12"/>
    </row>
    <row r="239" ht="12.75">
      <c r="D239" s="12"/>
    </row>
    <row r="240" ht="12.75">
      <c r="D240" s="12"/>
    </row>
    <row r="241" ht="12.75">
      <c r="D241" s="12"/>
    </row>
    <row r="242" ht="12.75">
      <c r="D242" s="12"/>
    </row>
    <row r="243" ht="12.75">
      <c r="D243" s="12"/>
    </row>
    <row r="244" ht="12.75">
      <c r="D244" s="12"/>
    </row>
    <row r="245" ht="12.75">
      <c r="D245" s="12"/>
    </row>
    <row r="246" ht="12.75">
      <c r="D246" s="12"/>
    </row>
    <row r="247" ht="12.75">
      <c r="D247" s="12"/>
    </row>
    <row r="248" ht="12.75">
      <c r="D248" s="12"/>
    </row>
    <row r="249" ht="12.75">
      <c r="D249" s="12"/>
    </row>
    <row r="250" ht="12.75">
      <c r="D250" s="12"/>
    </row>
    <row r="251" ht="12.75">
      <c r="D251" s="12"/>
    </row>
    <row r="252" ht="12.75">
      <c r="D252" s="12"/>
    </row>
    <row r="253" ht="12.75">
      <c r="D253" s="12"/>
    </row>
    <row r="254" ht="12.75">
      <c r="D254" s="12"/>
    </row>
    <row r="255" ht="12.75">
      <c r="D255" s="12"/>
    </row>
    <row r="256" ht="12.75">
      <c r="D256" s="12"/>
    </row>
    <row r="257" ht="12.75">
      <c r="D257" s="12"/>
    </row>
    <row r="258" ht="12.75">
      <c r="D258" s="12"/>
    </row>
    <row r="259" ht="12.75">
      <c r="D259" s="12"/>
    </row>
    <row r="260" ht="12.75">
      <c r="D260" s="12"/>
    </row>
    <row r="261" ht="12.75">
      <c r="D261" s="12"/>
    </row>
    <row r="262" ht="12.75">
      <c r="D262" s="12"/>
    </row>
    <row r="263" ht="12.75">
      <c r="D263" s="12"/>
    </row>
    <row r="264" ht="12.75">
      <c r="D264" s="12"/>
    </row>
    <row r="265" ht="12.75">
      <c r="D265" s="12"/>
    </row>
    <row r="266" ht="12.75">
      <c r="D266" s="12"/>
    </row>
    <row r="267" ht="12.75">
      <c r="D267" s="12"/>
    </row>
    <row r="268" ht="12.75">
      <c r="D268" s="12"/>
    </row>
    <row r="269" ht="12.75">
      <c r="D269" s="12"/>
    </row>
    <row r="270" ht="12.75">
      <c r="D270" s="12"/>
    </row>
    <row r="271" ht="12.75">
      <c r="D271" s="12"/>
    </row>
    <row r="272" ht="12.75">
      <c r="D272" s="12"/>
    </row>
    <row r="273" ht="12.75">
      <c r="D273" s="12"/>
    </row>
    <row r="274" ht="12.75">
      <c r="D274" s="12"/>
    </row>
    <row r="275" ht="12.75">
      <c r="D275" s="12"/>
    </row>
    <row r="276" ht="12.75">
      <c r="D276" s="12"/>
    </row>
    <row r="277" ht="12.75">
      <c r="D277" s="12"/>
    </row>
    <row r="278" ht="12.75">
      <c r="D278" s="12"/>
    </row>
    <row r="279" ht="12.75">
      <c r="D279" s="12"/>
    </row>
    <row r="280" ht="12.75">
      <c r="D280" s="12"/>
    </row>
    <row r="281" ht="12.75">
      <c r="D281" s="12"/>
    </row>
    <row r="282" ht="12.75">
      <c r="D282" s="12"/>
    </row>
    <row r="283" ht="12.75">
      <c r="D283" s="12"/>
    </row>
    <row r="284" ht="12.75">
      <c r="D284" s="12"/>
    </row>
    <row r="285" ht="12.75">
      <c r="D285" s="12"/>
    </row>
    <row r="286" ht="12.75">
      <c r="D286" s="12"/>
    </row>
    <row r="287" ht="12.75">
      <c r="D287" s="12"/>
    </row>
    <row r="288" ht="12.75">
      <c r="D288" s="12"/>
    </row>
    <row r="289" ht="12.75">
      <c r="D289" s="12"/>
    </row>
    <row r="290" ht="12.75">
      <c r="D290" s="12"/>
    </row>
    <row r="291" ht="12.75">
      <c r="D291" s="12"/>
    </row>
    <row r="292" ht="12.75">
      <c r="D292" s="12"/>
    </row>
    <row r="293" ht="12.75">
      <c r="D293" s="12"/>
    </row>
    <row r="294" ht="12.75">
      <c r="D294" s="12"/>
    </row>
    <row r="295" ht="12.75">
      <c r="D295" s="12"/>
    </row>
    <row r="296" ht="12.75">
      <c r="D296" s="12"/>
    </row>
    <row r="297" ht="12.75">
      <c r="D297" s="12"/>
    </row>
    <row r="298" ht="12.75">
      <c r="D298" s="12"/>
    </row>
    <row r="299" ht="12.75">
      <c r="D299" s="12"/>
    </row>
    <row r="300" ht="12.75">
      <c r="D300" s="12"/>
    </row>
    <row r="301" ht="12.75">
      <c r="D301" s="12"/>
    </row>
    <row r="302" ht="12.75">
      <c r="D302" s="12"/>
    </row>
    <row r="303" ht="12.75">
      <c r="D303" s="12"/>
    </row>
    <row r="304" ht="12.75">
      <c r="D304" s="12"/>
    </row>
    <row r="305" ht="12.75">
      <c r="D305" s="12"/>
    </row>
    <row r="306" ht="12.75">
      <c r="D306" s="12"/>
    </row>
    <row r="307" ht="12.75">
      <c r="D307" s="12"/>
    </row>
    <row r="308" ht="12.75">
      <c r="D308" s="12"/>
    </row>
    <row r="309" ht="12.75">
      <c r="D309" s="12"/>
    </row>
    <row r="310" ht="12.75">
      <c r="D310" s="12"/>
    </row>
    <row r="311" ht="12.75">
      <c r="D311" s="12"/>
    </row>
    <row r="312" ht="12.75">
      <c r="D312" s="12"/>
    </row>
    <row r="313" ht="12.75">
      <c r="D313" s="12"/>
    </row>
    <row r="314" ht="12.75">
      <c r="D314" s="12"/>
    </row>
    <row r="315" ht="12.75">
      <c r="D315" s="12"/>
    </row>
    <row r="316" ht="12.75">
      <c r="D316" s="12"/>
    </row>
    <row r="317" ht="12.75">
      <c r="D317" s="12"/>
    </row>
    <row r="318" ht="12.75">
      <c r="D318" s="12"/>
    </row>
    <row r="319" ht="12.75">
      <c r="D319" s="12"/>
    </row>
    <row r="320" ht="12.75">
      <c r="D320" s="12"/>
    </row>
    <row r="321" ht="12.75">
      <c r="D321" s="12"/>
    </row>
    <row r="322" ht="12.75">
      <c r="D322" s="12"/>
    </row>
    <row r="323" ht="12.75">
      <c r="D323" s="12"/>
    </row>
    <row r="324" ht="12.75">
      <c r="D324" s="12"/>
    </row>
    <row r="325" ht="12.75">
      <c r="D325" s="12"/>
    </row>
    <row r="326" ht="12.75">
      <c r="D326" s="12"/>
    </row>
    <row r="327" ht="12.75">
      <c r="D327" s="12"/>
    </row>
    <row r="328" ht="12.75">
      <c r="D328" s="12"/>
    </row>
    <row r="329" ht="12.75">
      <c r="D329" s="12"/>
    </row>
    <row r="330" ht="12.75">
      <c r="D330" s="12"/>
    </row>
    <row r="331" ht="12.75">
      <c r="D331" s="12"/>
    </row>
    <row r="332" ht="12.75">
      <c r="D332" s="12"/>
    </row>
    <row r="333" ht="12.75">
      <c r="D333" s="12"/>
    </row>
    <row r="334" ht="12.75">
      <c r="D334" s="12"/>
    </row>
    <row r="335" ht="12.75">
      <c r="D335" s="12"/>
    </row>
    <row r="336" ht="12.75">
      <c r="D336" s="12"/>
    </row>
    <row r="337" ht="12.75">
      <c r="D337" s="12"/>
    </row>
    <row r="338" ht="12.75">
      <c r="D338" s="12"/>
    </row>
    <row r="339" ht="12.75">
      <c r="D339" s="12"/>
    </row>
    <row r="340" ht="12.75">
      <c r="D340" s="12"/>
    </row>
    <row r="341" ht="12.75">
      <c r="D341" s="12"/>
    </row>
    <row r="342" ht="12.75">
      <c r="D342" s="12"/>
    </row>
    <row r="343" ht="12.75">
      <c r="D343" s="12"/>
    </row>
    <row r="344" ht="12.75">
      <c r="D344" s="12"/>
    </row>
    <row r="345" ht="12.75">
      <c r="D345" s="12"/>
    </row>
    <row r="346" ht="12.75">
      <c r="D346" s="12"/>
    </row>
    <row r="347" ht="12.75">
      <c r="D347" s="12"/>
    </row>
    <row r="348" ht="12.75">
      <c r="D348" s="12"/>
    </row>
    <row r="349" ht="12.75">
      <c r="D349" s="12"/>
    </row>
    <row r="350" ht="12.75">
      <c r="D350" s="12"/>
    </row>
    <row r="351" ht="12.75">
      <c r="D351" s="12"/>
    </row>
    <row r="352" ht="12.75">
      <c r="D352" s="12"/>
    </row>
    <row r="353" ht="12.75">
      <c r="D353" s="12"/>
    </row>
    <row r="354" ht="12.75">
      <c r="D354" s="12"/>
    </row>
    <row r="355" ht="12.75">
      <c r="D355" s="12"/>
    </row>
    <row r="356" ht="12.75">
      <c r="D356" s="12"/>
    </row>
    <row r="357" ht="12.75">
      <c r="D357" s="12"/>
    </row>
    <row r="358" ht="12.75">
      <c r="D358" s="12"/>
    </row>
    <row r="359" ht="12.75">
      <c r="D359" s="12"/>
    </row>
    <row r="360" ht="12.75">
      <c r="D360" s="12"/>
    </row>
    <row r="361" ht="12.75">
      <c r="D361" s="12"/>
    </row>
    <row r="362" ht="12.75">
      <c r="D362" s="12"/>
    </row>
    <row r="363" ht="12.75">
      <c r="D363" s="12"/>
    </row>
    <row r="364" ht="12.75">
      <c r="D364" s="12"/>
    </row>
    <row r="365" ht="12.75">
      <c r="D365" s="12"/>
    </row>
    <row r="366" ht="12.75">
      <c r="D366" s="12"/>
    </row>
    <row r="367" ht="12.75">
      <c r="D367" s="12"/>
    </row>
    <row r="368" ht="12.75">
      <c r="D368" s="12"/>
    </row>
    <row r="369" ht="12.75">
      <c r="D369" s="12"/>
    </row>
    <row r="370" ht="12.75">
      <c r="D370" s="12"/>
    </row>
    <row r="371" ht="12.75">
      <c r="D371" s="12"/>
    </row>
    <row r="372" ht="12.75">
      <c r="D372" s="12"/>
    </row>
    <row r="373" ht="12.75">
      <c r="D373" s="12"/>
    </row>
    <row r="374" ht="12.75">
      <c r="D374" s="12"/>
    </row>
    <row r="375" ht="12.75">
      <c r="D375" s="12"/>
    </row>
    <row r="376" ht="12.75">
      <c r="D376" s="12"/>
    </row>
    <row r="377" ht="12.75">
      <c r="D377" s="12"/>
    </row>
    <row r="378" ht="12.75">
      <c r="D378" s="12"/>
    </row>
    <row r="379" ht="12.75">
      <c r="D379" s="12"/>
    </row>
    <row r="380" ht="12.75">
      <c r="D380" s="12"/>
    </row>
    <row r="381" ht="12.75">
      <c r="D381" s="12"/>
    </row>
    <row r="382" ht="12.75">
      <c r="D382" s="12"/>
    </row>
    <row r="383" ht="12.75">
      <c r="D383" s="12"/>
    </row>
    <row r="384" ht="12.75">
      <c r="D384" s="12"/>
    </row>
    <row r="385" ht="12.75">
      <c r="D385" s="12"/>
    </row>
    <row r="386" ht="12.75">
      <c r="D386" s="12"/>
    </row>
    <row r="387" ht="12.75">
      <c r="D387" s="12"/>
    </row>
    <row r="388" ht="12.75">
      <c r="D388" s="12"/>
    </row>
    <row r="389" ht="12.75">
      <c r="D389" s="12"/>
    </row>
    <row r="390" ht="12.75">
      <c r="D390" s="12"/>
    </row>
    <row r="391" ht="12.75">
      <c r="D391" s="12"/>
    </row>
    <row r="392" ht="12.75">
      <c r="D392" s="12"/>
    </row>
    <row r="393" ht="12.75">
      <c r="D393" s="12"/>
    </row>
    <row r="394" ht="12.75">
      <c r="D394" s="12"/>
    </row>
    <row r="395" ht="12.75">
      <c r="D395" s="12"/>
    </row>
    <row r="396" ht="12.75">
      <c r="D396" s="12"/>
    </row>
    <row r="397" ht="12.75">
      <c r="D397" s="12"/>
    </row>
    <row r="398" ht="12.75">
      <c r="D398" s="12"/>
    </row>
    <row r="399" ht="12.75">
      <c r="D399" s="12"/>
    </row>
    <row r="400" ht="12.75">
      <c r="D400" s="12"/>
    </row>
    <row r="401" ht="12.75">
      <c r="D401" s="12"/>
    </row>
    <row r="402" ht="12.75">
      <c r="D402" s="12"/>
    </row>
    <row r="403" ht="12.75">
      <c r="D403" s="12"/>
    </row>
    <row r="404" ht="12.75">
      <c r="D404" s="12"/>
    </row>
    <row r="405" ht="12.75">
      <c r="D405" s="12"/>
    </row>
    <row r="406" ht="12.75">
      <c r="D406" s="12"/>
    </row>
    <row r="407" ht="12.75">
      <c r="D407" s="12"/>
    </row>
    <row r="408" ht="12.75">
      <c r="D408" s="12"/>
    </row>
    <row r="409" ht="12.75">
      <c r="D409" s="12"/>
    </row>
    <row r="410" ht="12.75">
      <c r="D410" s="12"/>
    </row>
    <row r="411" ht="12.75">
      <c r="D411" s="12"/>
    </row>
    <row r="412" ht="12.75">
      <c r="D412" s="12"/>
    </row>
    <row r="413" ht="12.75">
      <c r="D413" s="12"/>
    </row>
    <row r="414" ht="12.75">
      <c r="D414" s="12"/>
    </row>
    <row r="415" ht="12.75">
      <c r="D415" s="12"/>
    </row>
    <row r="416" ht="12.75">
      <c r="D416" s="12"/>
    </row>
    <row r="417" ht="12.75">
      <c r="D417" s="12"/>
    </row>
    <row r="418" ht="12.75">
      <c r="D418" s="12"/>
    </row>
    <row r="419" ht="12.75">
      <c r="D419" s="12"/>
    </row>
    <row r="420" ht="12.75">
      <c r="D420" s="12"/>
    </row>
    <row r="421" ht="12.75">
      <c r="D421" s="12"/>
    </row>
    <row r="422" ht="12.75">
      <c r="D422" s="12"/>
    </row>
    <row r="423" ht="12.75">
      <c r="D423" s="12"/>
    </row>
    <row r="424" ht="12.75">
      <c r="D424" s="12"/>
    </row>
    <row r="425" ht="12.75">
      <c r="D425" s="12"/>
    </row>
    <row r="426" ht="12.75">
      <c r="D426" s="12"/>
    </row>
    <row r="427" ht="12.75">
      <c r="D427" s="12"/>
    </row>
    <row r="428" ht="12.75">
      <c r="D428" s="12"/>
    </row>
    <row r="429" ht="12.75">
      <c r="D429" s="12"/>
    </row>
    <row r="430" ht="12.75">
      <c r="D430" s="12"/>
    </row>
    <row r="431" ht="12.75">
      <c r="D431" s="12"/>
    </row>
    <row r="432" ht="12.75">
      <c r="D432" s="12"/>
    </row>
    <row r="433" ht="12.75">
      <c r="D433" s="12"/>
    </row>
    <row r="434" ht="12.75">
      <c r="D434" s="12"/>
    </row>
    <row r="435" ht="12.75">
      <c r="D435" s="12"/>
    </row>
    <row r="436" ht="12.75">
      <c r="D436" s="12"/>
    </row>
    <row r="437" ht="12.75">
      <c r="D437" s="12"/>
    </row>
    <row r="438" ht="12.75">
      <c r="D438" s="12"/>
    </row>
    <row r="439" ht="12.75">
      <c r="D439" s="12"/>
    </row>
    <row r="440" ht="12.75">
      <c r="D440" s="12"/>
    </row>
    <row r="441" ht="12.75">
      <c r="D441" s="12"/>
    </row>
    <row r="442" ht="12.75">
      <c r="D442" s="12"/>
    </row>
    <row r="443" ht="12.75">
      <c r="D443" s="12"/>
    </row>
    <row r="444" ht="12.75">
      <c r="D444" s="12"/>
    </row>
    <row r="445" ht="12.75">
      <c r="D445" s="12"/>
    </row>
    <row r="446" ht="12.75">
      <c r="D446" s="12"/>
    </row>
    <row r="447" ht="12.75">
      <c r="D447" s="12"/>
    </row>
    <row r="448" ht="12.75">
      <c r="D448" s="12"/>
    </row>
    <row r="449" ht="12.75">
      <c r="D449" s="12"/>
    </row>
    <row r="450" ht="12.75">
      <c r="D450" s="12"/>
    </row>
    <row r="451" ht="12.75">
      <c r="D451" s="12"/>
    </row>
    <row r="452" ht="12.75">
      <c r="D452" s="12"/>
    </row>
    <row r="453" ht="12.75">
      <c r="D453" s="12"/>
    </row>
    <row r="454" ht="12.75">
      <c r="D454" s="12"/>
    </row>
    <row r="455" ht="12.75">
      <c r="D455" s="12"/>
    </row>
    <row r="456" ht="12.75">
      <c r="D456" s="12"/>
    </row>
    <row r="457" ht="12.75">
      <c r="D457" s="12"/>
    </row>
    <row r="458" ht="12.75">
      <c r="D458" s="12"/>
    </row>
    <row r="459" ht="12.75">
      <c r="D459" s="12"/>
    </row>
    <row r="460" ht="12.75">
      <c r="D460" s="12"/>
    </row>
    <row r="461" ht="12.75">
      <c r="D461" s="12"/>
    </row>
    <row r="462" ht="12.75">
      <c r="D462" s="12"/>
    </row>
    <row r="463" ht="12.75">
      <c r="D463" s="12"/>
    </row>
    <row r="464" ht="12.75">
      <c r="D464" s="12"/>
    </row>
    <row r="465" ht="12.75">
      <c r="D465" s="12"/>
    </row>
    <row r="466" ht="12.75">
      <c r="D466" s="12"/>
    </row>
    <row r="467" ht="12.75">
      <c r="D467" s="12"/>
    </row>
    <row r="468" ht="12.75">
      <c r="D468" s="12"/>
    </row>
    <row r="469" ht="12.75">
      <c r="D469" s="12"/>
    </row>
    <row r="470" ht="12.75">
      <c r="D470" s="12"/>
    </row>
    <row r="471" ht="12.75">
      <c r="D471" s="12"/>
    </row>
    <row r="472" ht="12.75">
      <c r="D472" s="12"/>
    </row>
    <row r="473" ht="12.75">
      <c r="D473" s="12"/>
    </row>
    <row r="474" ht="12.75">
      <c r="D474" s="12"/>
    </row>
    <row r="475" ht="12.75">
      <c r="D475" s="12"/>
    </row>
    <row r="476" ht="12.75">
      <c r="D476" s="12"/>
    </row>
    <row r="477" ht="12.75">
      <c r="D477" s="12"/>
    </row>
    <row r="478" ht="12.75">
      <c r="D478" s="12"/>
    </row>
    <row r="479" ht="12.75">
      <c r="D479" s="12"/>
    </row>
    <row r="480" ht="12.75">
      <c r="D480" s="12"/>
    </row>
    <row r="481" ht="12.75">
      <c r="D481" s="12"/>
    </row>
    <row r="482" ht="12.75">
      <c r="D482" s="12"/>
    </row>
    <row r="483" ht="12.75">
      <c r="D483" s="12"/>
    </row>
    <row r="484" ht="12.75">
      <c r="D484" s="12"/>
    </row>
    <row r="485" ht="12.75">
      <c r="D485" s="12"/>
    </row>
    <row r="486" ht="12.75">
      <c r="D486" s="12"/>
    </row>
    <row r="487" ht="12.75">
      <c r="D487" s="12"/>
    </row>
    <row r="488" ht="12.75">
      <c r="D488" s="12"/>
    </row>
    <row r="489" ht="12.75">
      <c r="D489" s="12"/>
    </row>
    <row r="490" ht="12.75">
      <c r="D490" s="12"/>
    </row>
    <row r="491" ht="12.75">
      <c r="D491" s="12"/>
    </row>
    <row r="492" ht="12.75">
      <c r="D492" s="12"/>
    </row>
    <row r="493" ht="12.75">
      <c r="D493" s="12"/>
    </row>
    <row r="494" ht="12.75">
      <c r="D494" s="12"/>
    </row>
    <row r="495" ht="12.75">
      <c r="D495" s="12"/>
    </row>
    <row r="496" ht="12.75">
      <c r="D496" s="12"/>
    </row>
    <row r="497" ht="12.75">
      <c r="D497" s="12"/>
    </row>
    <row r="498" ht="12.75">
      <c r="D498" s="12"/>
    </row>
    <row r="499" ht="12.75">
      <c r="D499" s="12"/>
    </row>
    <row r="500" ht="12.75">
      <c r="D500" s="12"/>
    </row>
    <row r="501" ht="12.75">
      <c r="D501" s="12"/>
    </row>
    <row r="502" ht="12.75">
      <c r="D502" s="12"/>
    </row>
    <row r="503" ht="12.75">
      <c r="D503" s="12"/>
    </row>
    <row r="504" ht="12.75">
      <c r="D504" s="12"/>
    </row>
    <row r="505" ht="12.75">
      <c r="D505" s="12"/>
    </row>
    <row r="506" ht="12.75">
      <c r="D506" s="12"/>
    </row>
    <row r="507" ht="12.75">
      <c r="D507" s="12"/>
    </row>
    <row r="508" ht="12.75">
      <c r="D508" s="12"/>
    </row>
    <row r="509" ht="12.75">
      <c r="D509" s="12"/>
    </row>
    <row r="510" ht="12.75">
      <c r="D510" s="12"/>
    </row>
    <row r="511" ht="12.75">
      <c r="D511" s="12"/>
    </row>
    <row r="512" ht="12.75">
      <c r="D512" s="12"/>
    </row>
    <row r="513" ht="12.75">
      <c r="D513" s="12"/>
    </row>
    <row r="514" ht="12.75">
      <c r="D514" s="12"/>
    </row>
    <row r="515" ht="12.75">
      <c r="D515" s="12"/>
    </row>
  </sheetData>
  <printOptions horizontalCentered="1" verticalCentered="1"/>
  <pageMargins left="0.5905511811023623" right="0.5905511811023623" top="0.5905511811023623" bottom="0.5905511811023623" header="0.5905511811023623" footer="0.5905511811023623"/>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Q82"/>
  <sheetViews>
    <sheetView showGridLines="0" view="pageBreakPreview" zoomScale="75" zoomScaleNormal="75" zoomScaleSheetLayoutView="75" workbookViewId="0" topLeftCell="A1">
      <selection activeCell="A59" sqref="A59"/>
    </sheetView>
  </sheetViews>
  <sheetFormatPr defaultColWidth="9.00390625" defaultRowHeight="14.25"/>
  <cols>
    <col min="1" max="1" width="5.00390625" style="887" customWidth="1"/>
    <col min="2" max="2" width="8.875" style="247" customWidth="1"/>
    <col min="3" max="4" width="8.75390625" style="247" customWidth="1"/>
    <col min="5" max="5" width="26.25390625" style="247" customWidth="1"/>
    <col min="6" max="11" width="11.75390625" style="247" customWidth="1"/>
    <col min="12" max="12" width="3.125" style="247" customWidth="1"/>
    <col min="13" max="16384" width="8.75390625" style="247" customWidth="1"/>
  </cols>
  <sheetData>
    <row r="1" spans="1:12" ht="12.75">
      <c r="A1" s="22" t="s">
        <v>688</v>
      </c>
      <c r="B1" s="914"/>
      <c r="C1" s="21"/>
      <c r="D1" s="21"/>
      <c r="E1" s="6"/>
      <c r="F1" s="21"/>
      <c r="G1" s="21"/>
      <c r="H1" s="21"/>
      <c r="I1" s="21"/>
      <c r="J1" s="1786" t="s">
        <v>1179</v>
      </c>
      <c r="K1" s="1697"/>
      <c r="L1" s="21"/>
    </row>
    <row r="2" spans="1:17" s="21" customFormat="1" ht="12.75">
      <c r="A2" s="141"/>
      <c r="M2" s="143"/>
      <c r="N2" s="143"/>
      <c r="O2" s="143"/>
      <c r="P2" s="143"/>
      <c r="Q2" s="143"/>
    </row>
    <row r="3" spans="1:17" s="21" customFormat="1" ht="12.75">
      <c r="A3" s="8" t="s">
        <v>1131</v>
      </c>
      <c r="M3" s="143"/>
      <c r="N3" s="149"/>
      <c r="O3" s="149"/>
      <c r="P3" s="149"/>
      <c r="Q3" s="149"/>
    </row>
    <row r="4" spans="1:12" ht="12.75">
      <c r="A4" s="27"/>
      <c r="B4" s="143"/>
      <c r="C4" s="143"/>
      <c r="D4" s="143"/>
      <c r="E4" s="21"/>
      <c r="F4" s="21"/>
      <c r="G4" s="21"/>
      <c r="H4" s="21"/>
      <c r="I4" s="21"/>
      <c r="J4" s="21"/>
      <c r="K4" s="21"/>
      <c r="L4" s="21"/>
    </row>
    <row r="5" spans="1:12" ht="12.75">
      <c r="A5" s="29" t="s">
        <v>238</v>
      </c>
      <c r="B5" s="284"/>
      <c r="C5" s="284"/>
      <c r="D5" s="284"/>
      <c r="E5" s="284"/>
      <c r="F5" s="284"/>
      <c r="G5" s="284"/>
      <c r="H5" s="284"/>
      <c r="I5" s="284"/>
      <c r="J5" s="284"/>
      <c r="K5" s="207"/>
      <c r="L5" s="21"/>
    </row>
    <row r="6" spans="1:12" ht="12.75">
      <c r="A6" s="1091"/>
      <c r="B6" s="284"/>
      <c r="C6" s="284"/>
      <c r="D6" s="284"/>
      <c r="E6" s="284"/>
      <c r="F6" s="284"/>
      <c r="G6" s="284"/>
      <c r="H6" s="284"/>
      <c r="I6" s="31"/>
      <c r="J6" s="31">
        <v>2007</v>
      </c>
      <c r="K6" s="549">
        <v>2006</v>
      </c>
      <c r="L6" s="21"/>
    </row>
    <row r="7" spans="1:12" ht="12.75">
      <c r="A7" s="32" t="s">
        <v>527</v>
      </c>
      <c r="B7" s="287"/>
      <c r="C7" s="287"/>
      <c r="D7" s="287"/>
      <c r="E7" s="287"/>
      <c r="F7" s="287"/>
      <c r="G7" s="287"/>
      <c r="H7" s="287"/>
      <c r="I7" s="193"/>
      <c r="J7" s="193" t="s">
        <v>245</v>
      </c>
      <c r="K7" s="550" t="s">
        <v>245</v>
      </c>
      <c r="L7" s="21"/>
    </row>
    <row r="8" spans="1:12" ht="7.5" customHeight="1">
      <c r="A8" s="141"/>
      <c r="B8" s="21"/>
      <c r="C8" s="21"/>
      <c r="D8" s="21"/>
      <c r="E8" s="21"/>
      <c r="F8" s="21"/>
      <c r="G8" s="21"/>
      <c r="H8" s="21"/>
      <c r="I8" s="208"/>
      <c r="J8" s="208"/>
      <c r="K8" s="208"/>
      <c r="L8" s="21"/>
    </row>
    <row r="9" spans="1:12" ht="12.75">
      <c r="A9" s="8" t="s">
        <v>254</v>
      </c>
      <c r="B9" s="21"/>
      <c r="C9" s="21"/>
      <c r="D9" s="21"/>
      <c r="E9" s="21"/>
      <c r="F9" s="21"/>
      <c r="G9" s="21"/>
      <c r="H9" s="21"/>
      <c r="I9" s="145"/>
      <c r="J9" s="144"/>
      <c r="K9" s="145"/>
      <c r="L9" s="21"/>
    </row>
    <row r="10" spans="1:12" ht="12.75">
      <c r="A10" s="141" t="s">
        <v>1180</v>
      </c>
      <c r="B10" s="21"/>
      <c r="C10" s="21"/>
      <c r="D10" s="21"/>
      <c r="E10" s="21"/>
      <c r="F10" s="21"/>
      <c r="G10" s="21"/>
      <c r="H10" s="21"/>
      <c r="I10" s="145"/>
      <c r="J10" s="144"/>
      <c r="K10" s="145"/>
      <c r="L10" s="21"/>
    </row>
    <row r="11" spans="1:12" ht="12.75">
      <c r="A11" s="897" t="s">
        <v>997</v>
      </c>
      <c r="C11" s="21"/>
      <c r="D11" s="21"/>
      <c r="E11" s="21"/>
      <c r="F11" s="21"/>
      <c r="G11" s="21"/>
      <c r="H11" s="21"/>
      <c r="I11" s="145"/>
      <c r="J11" s="1451">
        <v>3726</v>
      </c>
      <c r="K11" s="1287">
        <v>2548</v>
      </c>
      <c r="L11" s="21"/>
    </row>
    <row r="12" spans="1:12" ht="12.75">
      <c r="A12" s="897" t="s">
        <v>1181</v>
      </c>
      <c r="C12" s="21"/>
      <c r="D12" s="21"/>
      <c r="E12" s="21"/>
      <c r="F12" s="21"/>
      <c r="G12" s="21"/>
      <c r="H12" s="21"/>
      <c r="I12" s="145"/>
      <c r="J12" s="1451">
        <v>111</v>
      </c>
      <c r="K12" s="1287">
        <v>111</v>
      </c>
      <c r="L12" s="21"/>
    </row>
    <row r="13" spans="1:12" ht="12.75">
      <c r="A13" s="141" t="s">
        <v>930</v>
      </c>
      <c r="B13" s="21"/>
      <c r="C13" s="21"/>
      <c r="D13" s="21"/>
      <c r="E13" s="21"/>
      <c r="F13" s="21"/>
      <c r="G13" s="21"/>
      <c r="H13" s="21"/>
      <c r="I13" s="145"/>
      <c r="J13" s="1451"/>
      <c r="K13" s="1287"/>
      <c r="L13" s="21"/>
    </row>
    <row r="14" spans="1:12" ht="12.75">
      <c r="A14" s="897" t="s">
        <v>996</v>
      </c>
      <c r="C14" s="21"/>
      <c r="D14" s="21"/>
      <c r="E14" s="21"/>
      <c r="F14" s="21"/>
      <c r="G14" s="21"/>
      <c r="H14" s="21"/>
      <c r="I14" s="145"/>
      <c r="J14" s="1451">
        <v>111</v>
      </c>
      <c r="K14" s="1287">
        <v>89</v>
      </c>
      <c r="L14" s="21"/>
    </row>
    <row r="15" spans="1:12" ht="12.75">
      <c r="A15" s="897" t="s">
        <v>1181</v>
      </c>
      <c r="C15" s="21"/>
      <c r="D15" s="21"/>
      <c r="E15" s="21"/>
      <c r="F15" s="21"/>
      <c r="G15" s="21"/>
      <c r="H15" s="21"/>
      <c r="I15" s="145"/>
      <c r="J15" s="1452">
        <v>61</v>
      </c>
      <c r="K15" s="1287">
        <v>61</v>
      </c>
      <c r="L15" s="21"/>
    </row>
    <row r="16" spans="1:12" ht="12.75">
      <c r="A16" s="216"/>
      <c r="B16" s="157"/>
      <c r="C16" s="157"/>
      <c r="D16" s="157"/>
      <c r="E16" s="157"/>
      <c r="F16" s="157"/>
      <c r="G16" s="157"/>
      <c r="H16" s="157"/>
      <c r="I16" s="158"/>
      <c r="J16" s="1450">
        <f>SUM(J11:J15)</f>
        <v>4009</v>
      </c>
      <c r="K16" s="1447">
        <f>SUM(K11:K15)</f>
        <v>2809</v>
      </c>
      <c r="L16" s="21"/>
    </row>
    <row r="17" spans="1:12" ht="16.5" customHeight="1">
      <c r="A17" s="8" t="s">
        <v>865</v>
      </c>
      <c r="B17" s="21"/>
      <c r="C17" s="21"/>
      <c r="D17" s="21"/>
      <c r="E17" s="21"/>
      <c r="F17" s="21"/>
      <c r="G17" s="21"/>
      <c r="H17" s="21"/>
      <c r="I17" s="145"/>
      <c r="J17" s="1285"/>
      <c r="K17" s="1281"/>
      <c r="L17" s="21"/>
    </row>
    <row r="18" spans="1:12" ht="12.75">
      <c r="A18" s="21" t="s">
        <v>1187</v>
      </c>
      <c r="C18" s="21"/>
      <c r="D18" s="21"/>
      <c r="E18" s="21"/>
      <c r="F18" s="21"/>
      <c r="G18" s="21"/>
      <c r="H18" s="21"/>
      <c r="I18" s="145"/>
      <c r="J18" s="1285"/>
      <c r="K18" s="1281"/>
      <c r="L18" s="21"/>
    </row>
    <row r="19" spans="1:12" ht="12.75">
      <c r="A19" s="897" t="s">
        <v>505</v>
      </c>
      <c r="D19" s="21"/>
      <c r="E19" s="21"/>
      <c r="F19" s="21"/>
      <c r="G19" s="21"/>
      <c r="H19" s="21"/>
      <c r="I19" s="145"/>
      <c r="J19" s="1667">
        <v>3689</v>
      </c>
      <c r="K19" s="1665">
        <v>3420</v>
      </c>
      <c r="L19" s="21"/>
    </row>
    <row r="20" spans="1:12" ht="12.75">
      <c r="A20" s="897" t="s">
        <v>1182</v>
      </c>
      <c r="D20" s="21"/>
      <c r="E20" s="21"/>
      <c r="F20" s="21"/>
      <c r="G20" s="21"/>
      <c r="H20" s="21"/>
      <c r="I20" s="145"/>
      <c r="J20" s="1668">
        <v>-84</v>
      </c>
      <c r="K20" s="1666">
        <v>-117</v>
      </c>
      <c r="L20" s="21"/>
    </row>
    <row r="21" spans="1:12" ht="12.75">
      <c r="A21" s="897" t="s">
        <v>793</v>
      </c>
      <c r="D21" s="21"/>
      <c r="E21" s="21"/>
      <c r="F21" s="21"/>
      <c r="G21" s="21"/>
      <c r="H21" s="21"/>
      <c r="I21" s="145"/>
      <c r="J21" s="1449">
        <f>SUM(J19:J20)</f>
        <v>3605</v>
      </c>
      <c r="K21" s="1281">
        <f>SUM(K19:K20)</f>
        <v>3303</v>
      </c>
      <c r="L21" s="21"/>
    </row>
    <row r="22" spans="1:12" ht="12.75">
      <c r="A22" s="21" t="s">
        <v>931</v>
      </c>
      <c r="C22" s="21"/>
      <c r="D22" s="21"/>
      <c r="E22" s="21"/>
      <c r="F22" s="21"/>
      <c r="G22" s="21"/>
      <c r="H22" s="21"/>
      <c r="I22" s="145"/>
      <c r="J22" s="1449">
        <v>81</v>
      </c>
      <c r="K22" s="1281">
        <v>57</v>
      </c>
      <c r="L22" s="21"/>
    </row>
    <row r="23" spans="1:12" ht="12.75">
      <c r="A23" s="216"/>
      <c r="B23" s="157"/>
      <c r="C23" s="157"/>
      <c r="D23" s="157"/>
      <c r="E23" s="157"/>
      <c r="F23" s="157"/>
      <c r="G23" s="157"/>
      <c r="H23" s="157"/>
      <c r="I23" s="158"/>
      <c r="J23" s="1450">
        <f>SUM(J21:J22)</f>
        <v>3686</v>
      </c>
      <c r="K23" s="1447">
        <f>SUM(K21:K22)</f>
        <v>3360</v>
      </c>
      <c r="L23" s="21"/>
    </row>
    <row r="24" spans="1:12" ht="12.75">
      <c r="A24" s="8" t="s">
        <v>1183</v>
      </c>
      <c r="B24" s="21"/>
      <c r="C24" s="21"/>
      <c r="D24" s="21"/>
      <c r="E24" s="21"/>
      <c r="F24" s="21"/>
      <c r="G24" s="21"/>
      <c r="H24" s="21"/>
      <c r="I24" s="208"/>
      <c r="J24" s="1285"/>
      <c r="K24" s="1281"/>
      <c r="L24" s="21"/>
    </row>
    <row r="25" spans="1:12" ht="12.75">
      <c r="A25" s="21" t="s">
        <v>210</v>
      </c>
      <c r="B25" s="21"/>
      <c r="D25" s="21"/>
      <c r="E25" s="21"/>
      <c r="F25" s="21"/>
      <c r="G25" s="21"/>
      <c r="H25" s="21"/>
      <c r="I25" s="209"/>
      <c r="J25" s="1285"/>
      <c r="K25" s="1281"/>
      <c r="L25" s="21"/>
    </row>
    <row r="26" spans="1:12" ht="12.75">
      <c r="A26" s="897" t="s">
        <v>1184</v>
      </c>
      <c r="D26" s="21"/>
      <c r="E26" s="21"/>
      <c r="F26" s="21"/>
      <c r="G26" s="21"/>
      <c r="H26" s="21"/>
      <c r="I26" s="145"/>
      <c r="J26" s="1667">
        <v>6031</v>
      </c>
      <c r="K26" s="1665">
        <v>5155</v>
      </c>
      <c r="L26" s="21"/>
    </row>
    <row r="27" spans="1:12" ht="12.75">
      <c r="A27" s="897" t="s">
        <v>994</v>
      </c>
      <c r="D27" s="21"/>
      <c r="E27" s="21"/>
      <c r="F27" s="21"/>
      <c r="G27" s="21"/>
      <c r="H27" s="21"/>
      <c r="I27" s="145"/>
      <c r="J27" s="1668">
        <v>466</v>
      </c>
      <c r="K27" s="1666">
        <v>658</v>
      </c>
      <c r="L27" s="21"/>
    </row>
    <row r="28" spans="1:12" ht="12.75">
      <c r="A28" s="897" t="s">
        <v>995</v>
      </c>
      <c r="D28" s="21"/>
      <c r="E28" s="21"/>
      <c r="F28" s="21"/>
      <c r="G28" s="21"/>
      <c r="H28" s="21"/>
      <c r="I28" s="145"/>
      <c r="J28" s="1449">
        <v>6497</v>
      </c>
      <c r="K28" s="1281">
        <f>SUM(K26:K27)</f>
        <v>5813</v>
      </c>
      <c r="L28" s="21"/>
    </row>
    <row r="29" spans="1:12" ht="26.25" customHeight="1">
      <c r="A29" s="8" t="s">
        <v>1185</v>
      </c>
      <c r="B29" s="21"/>
      <c r="C29" s="21"/>
      <c r="D29" s="21"/>
      <c r="E29" s="21"/>
      <c r="F29" s="21"/>
      <c r="G29" s="21"/>
      <c r="H29" s="21"/>
      <c r="I29" s="145"/>
      <c r="J29" s="1449"/>
      <c r="K29" s="1281"/>
      <c r="L29" s="21"/>
    </row>
    <row r="30" spans="1:12" ht="12.75">
      <c r="A30" s="141" t="s">
        <v>996</v>
      </c>
      <c r="C30" s="21"/>
      <c r="D30" s="21"/>
      <c r="E30" s="21"/>
      <c r="F30" s="21"/>
      <c r="G30" s="21"/>
      <c r="H30" s="21"/>
      <c r="I30" s="145"/>
      <c r="J30" s="1449">
        <v>271</v>
      </c>
      <c r="K30" s="1281">
        <v>230</v>
      </c>
      <c r="L30" s="21"/>
    </row>
    <row r="31" spans="1:12" ht="12.75">
      <c r="A31" s="21" t="s">
        <v>1181</v>
      </c>
      <c r="C31" s="21"/>
      <c r="D31" s="21"/>
      <c r="E31" s="21"/>
      <c r="F31" s="21"/>
      <c r="G31" s="21"/>
      <c r="H31" s="21"/>
      <c r="I31" s="145"/>
      <c r="J31" s="1449">
        <v>1153</v>
      </c>
      <c r="K31" s="1281">
        <v>1153</v>
      </c>
      <c r="L31" s="21"/>
    </row>
    <row r="32" spans="1:12" ht="7.5" customHeight="1">
      <c r="A32" s="141"/>
      <c r="B32" s="141"/>
      <c r="C32" s="21"/>
      <c r="D32" s="21"/>
      <c r="E32" s="21"/>
      <c r="F32" s="21"/>
      <c r="G32" s="21"/>
      <c r="H32" s="21"/>
      <c r="I32" s="145"/>
      <c r="J32" s="1449"/>
      <c r="K32" s="1281"/>
      <c r="L32" s="21"/>
    </row>
    <row r="33" spans="1:12" ht="12.75">
      <c r="A33" s="8" t="s">
        <v>1186</v>
      </c>
      <c r="B33" s="21"/>
      <c r="C33" s="21"/>
      <c r="D33" s="409"/>
      <c r="E33" s="21"/>
      <c r="F33" s="21"/>
      <c r="G33" s="21"/>
      <c r="H33" s="21"/>
      <c r="I33" s="145"/>
      <c r="J33" s="1288" t="s">
        <v>253</v>
      </c>
      <c r="K33" s="1287">
        <v>292</v>
      </c>
      <c r="L33" s="21"/>
    </row>
    <row r="34" spans="1:12" ht="12.75">
      <c r="A34" s="216"/>
      <c r="B34" s="157"/>
      <c r="C34" s="157"/>
      <c r="D34" s="157"/>
      <c r="E34" s="157"/>
      <c r="F34" s="157"/>
      <c r="G34" s="157"/>
      <c r="H34" s="157"/>
      <c r="I34" s="158"/>
      <c r="J34" s="1450">
        <f>SUM(J28:J33)</f>
        <v>7921</v>
      </c>
      <c r="K34" s="1447">
        <f>SUM(K28:K33)</f>
        <v>7488</v>
      </c>
      <c r="L34" s="21"/>
    </row>
    <row r="35" spans="1:12" ht="7.5" customHeight="1">
      <c r="A35" s="8"/>
      <c r="B35" s="141"/>
      <c r="C35" s="21"/>
      <c r="D35" s="409"/>
      <c r="E35" s="21"/>
      <c r="F35" s="21"/>
      <c r="G35" s="21"/>
      <c r="H35" s="21"/>
      <c r="I35" s="145"/>
      <c r="J35" s="1449"/>
      <c r="K35" s="1287"/>
      <c r="L35" s="21"/>
    </row>
    <row r="36" spans="1:12" ht="15.75" customHeight="1">
      <c r="A36" s="8" t="s">
        <v>197</v>
      </c>
      <c r="B36" s="21"/>
      <c r="C36" s="21"/>
      <c r="D36" s="21"/>
      <c r="E36" s="21"/>
      <c r="F36" s="21"/>
      <c r="G36" s="21"/>
      <c r="H36" s="21"/>
      <c r="I36" s="145"/>
      <c r="J36" s="1285"/>
      <c r="K36" s="1281"/>
      <c r="L36" s="21"/>
    </row>
    <row r="37" spans="1:12" ht="12.75">
      <c r="A37" s="21" t="s">
        <v>451</v>
      </c>
      <c r="C37" s="21"/>
      <c r="D37" s="21"/>
      <c r="E37" s="21"/>
      <c r="F37" s="21"/>
      <c r="G37" s="21"/>
      <c r="H37" s="21"/>
      <c r="I37" s="145"/>
      <c r="J37" s="1453">
        <v>-873</v>
      </c>
      <c r="K37" s="1281">
        <v>-1542</v>
      </c>
      <c r="L37" s="21"/>
    </row>
    <row r="38" spans="1:12" ht="12.75">
      <c r="A38" s="143" t="s">
        <v>635</v>
      </c>
      <c r="C38" s="143"/>
      <c r="D38" s="143"/>
      <c r="E38" s="143"/>
      <c r="F38" s="143"/>
      <c r="G38" s="143"/>
      <c r="H38" s="143"/>
      <c r="I38" s="145"/>
      <c r="J38" s="1453">
        <v>36</v>
      </c>
      <c r="K38" s="1287">
        <v>-232</v>
      </c>
      <c r="L38" s="21"/>
    </row>
    <row r="39" spans="1:12" ht="12.75">
      <c r="A39" s="216"/>
      <c r="B39" s="157"/>
      <c r="C39" s="157"/>
      <c r="D39" s="157"/>
      <c r="E39" s="157"/>
      <c r="F39" s="157"/>
      <c r="G39" s="157"/>
      <c r="H39" s="157"/>
      <c r="I39" s="158"/>
      <c r="J39" s="1454">
        <f>SUM(J37:J38)</f>
        <v>-837</v>
      </c>
      <c r="K39" s="1447">
        <f>SUM(K37:K38)</f>
        <v>-1774</v>
      </c>
      <c r="L39" s="21"/>
    </row>
    <row r="40" spans="1:12" ht="13.5" thickBot="1">
      <c r="A40" s="1092" t="s">
        <v>825</v>
      </c>
      <c r="B40" s="1093"/>
      <c r="C40" s="1093"/>
      <c r="D40" s="1093"/>
      <c r="E40" s="1093"/>
      <c r="F40" s="1093"/>
      <c r="G40" s="1093"/>
      <c r="H40" s="1093"/>
      <c r="I40" s="212"/>
      <c r="J40" s="1455">
        <f>SUM(+J16+J34+J23+J39)</f>
        <v>14779</v>
      </c>
      <c r="K40" s="1456">
        <f>+K16+K23+K34+K39</f>
        <v>11883</v>
      </c>
      <c r="L40" s="21"/>
    </row>
    <row r="41" spans="1:12" ht="7.5" customHeight="1">
      <c r="A41" s="141"/>
      <c r="B41" s="21"/>
      <c r="C41" s="21"/>
      <c r="D41" s="21"/>
      <c r="E41" s="21"/>
      <c r="F41" s="21"/>
      <c r="G41" s="21"/>
      <c r="H41" s="21"/>
      <c r="I41" s="143"/>
      <c r="J41" s="145"/>
      <c r="K41" s="145"/>
      <c r="L41" s="21"/>
    </row>
    <row r="42" spans="1:12" ht="12.75">
      <c r="A42" s="203" t="s">
        <v>249</v>
      </c>
      <c r="B42" s="21"/>
      <c r="C42" s="21"/>
      <c r="D42" s="21"/>
      <c r="E42" s="21"/>
      <c r="F42" s="21"/>
      <c r="G42" s="21"/>
      <c r="H42" s="21"/>
      <c r="I42" s="21"/>
      <c r="J42" s="555"/>
      <c r="K42" s="555"/>
      <c r="L42" s="21"/>
    </row>
    <row r="43" spans="1:12" ht="7.5" customHeight="1">
      <c r="A43" s="141"/>
      <c r="B43" s="21"/>
      <c r="C43" s="21"/>
      <c r="D43" s="21"/>
      <c r="E43" s="21"/>
      <c r="F43" s="21"/>
      <c r="G43" s="21"/>
      <c r="H43" s="21"/>
      <c r="I43" s="21"/>
      <c r="J43" s="555"/>
      <c r="K43" s="555"/>
      <c r="L43" s="21"/>
    </row>
    <row r="44" spans="1:12" ht="54" customHeight="1">
      <c r="A44" s="949" t="s">
        <v>636</v>
      </c>
      <c r="B44" s="1706" t="s">
        <v>932</v>
      </c>
      <c r="C44" s="1706"/>
      <c r="D44" s="1706"/>
      <c r="E44" s="1706"/>
      <c r="F44" s="1706"/>
      <c r="G44" s="1706"/>
      <c r="H44" s="1706"/>
      <c r="I44" s="1706"/>
      <c r="J44" s="1706"/>
      <c r="K44" s="1706"/>
      <c r="L44" s="21"/>
    </row>
    <row r="45" spans="1:12" ht="10.5" customHeight="1">
      <c r="A45" s="949"/>
      <c r="B45" s="896"/>
      <c r="C45" s="896"/>
      <c r="D45" s="896"/>
      <c r="E45" s="896"/>
      <c r="F45" s="896"/>
      <c r="G45" s="896"/>
      <c r="H45" s="896"/>
      <c r="I45" s="896"/>
      <c r="J45" s="896"/>
      <c r="K45" s="896"/>
      <c r="L45" s="21"/>
    </row>
    <row r="46" spans="1:12" ht="27" customHeight="1">
      <c r="A46" s="949" t="s">
        <v>637</v>
      </c>
      <c r="B46" s="1634" t="s">
        <v>8</v>
      </c>
      <c r="C46" s="1634"/>
      <c r="D46" s="1634"/>
      <c r="E46" s="1634"/>
      <c r="F46" s="1634"/>
      <c r="G46" s="1634"/>
      <c r="H46" s="1634"/>
      <c r="I46" s="1634"/>
      <c r="J46" s="1634"/>
      <c r="K46" s="1634"/>
      <c r="L46" s="21"/>
    </row>
    <row r="47" spans="1:12" ht="9.75" customHeight="1">
      <c r="A47" s="949"/>
      <c r="B47" s="885"/>
      <c r="C47" s="885"/>
      <c r="D47" s="885"/>
      <c r="E47" s="885"/>
      <c r="F47" s="885"/>
      <c r="G47" s="885"/>
      <c r="H47" s="885"/>
      <c r="I47" s="885"/>
      <c r="J47" s="885"/>
      <c r="K47" s="885"/>
      <c r="L47" s="21"/>
    </row>
    <row r="48" spans="1:12" ht="39.75" customHeight="1">
      <c r="A48" s="949" t="s">
        <v>638</v>
      </c>
      <c r="B48" s="1706" t="s">
        <v>933</v>
      </c>
      <c r="C48" s="1706"/>
      <c r="D48" s="1706"/>
      <c r="E48" s="1706"/>
      <c r="F48" s="1706"/>
      <c r="G48" s="1706"/>
      <c r="H48" s="1706"/>
      <c r="I48" s="1706"/>
      <c r="J48" s="1706"/>
      <c r="K48" s="1706"/>
      <c r="L48" s="21"/>
    </row>
    <row r="49" spans="1:12" ht="26.25" customHeight="1">
      <c r="A49" s="160"/>
      <c r="B49" s="1706" t="s">
        <v>9</v>
      </c>
      <c r="C49" s="1706"/>
      <c r="D49" s="1706"/>
      <c r="E49" s="1706"/>
      <c r="F49" s="1706"/>
      <c r="G49" s="1706"/>
      <c r="H49" s="1706"/>
      <c r="I49" s="1706"/>
      <c r="J49" s="1706"/>
      <c r="K49" s="1706"/>
      <c r="L49" s="21"/>
    </row>
    <row r="50" spans="1:12" ht="20.25" customHeight="1">
      <c r="A50" s="160"/>
      <c r="B50" s="896"/>
      <c r="C50" s="896"/>
      <c r="D50" s="896"/>
      <c r="E50" s="896"/>
      <c r="F50" s="896"/>
      <c r="G50" s="896"/>
      <c r="H50" s="896"/>
      <c r="I50" s="896"/>
      <c r="J50" s="411" t="s">
        <v>1132</v>
      </c>
      <c r="K50" s="551" t="s">
        <v>762</v>
      </c>
      <c r="L50" s="21"/>
    </row>
    <row r="51" spans="2:12" ht="17.25" customHeight="1">
      <c r="B51" s="406"/>
      <c r="C51" s="406"/>
      <c r="D51" s="406"/>
      <c r="E51" s="406"/>
      <c r="F51" s="139"/>
      <c r="G51" s="139"/>
      <c r="H51" s="139"/>
      <c r="I51" s="147"/>
      <c r="J51" s="214" t="s">
        <v>245</v>
      </c>
      <c r="K51" s="552" t="s">
        <v>508</v>
      </c>
      <c r="L51" s="21"/>
    </row>
    <row r="52" spans="1:12" ht="27" customHeight="1">
      <c r="A52" s="141"/>
      <c r="B52" s="21" t="s">
        <v>934</v>
      </c>
      <c r="C52" s="21"/>
      <c r="D52" s="21"/>
      <c r="E52" s="21"/>
      <c r="F52" s="21"/>
      <c r="G52" s="21"/>
      <c r="H52" s="21"/>
      <c r="I52" s="145"/>
      <c r="J52" s="1449">
        <v>98</v>
      </c>
      <c r="K52" s="1281">
        <v>19</v>
      </c>
      <c r="L52" s="21"/>
    </row>
    <row r="53" spans="1:12" ht="24" customHeight="1">
      <c r="A53" s="141"/>
      <c r="B53" s="1632" t="s">
        <v>935</v>
      </c>
      <c r="C53" s="1633"/>
      <c r="D53" s="1633"/>
      <c r="E53" s="1633"/>
      <c r="F53" s="1633"/>
      <c r="G53" s="1633"/>
      <c r="H53" s="1633"/>
      <c r="I53" s="1633"/>
      <c r="J53" s="1449">
        <v>31</v>
      </c>
      <c r="K53" s="1283">
        <v>6</v>
      </c>
      <c r="L53" s="21"/>
    </row>
    <row r="54" spans="1:12" ht="30.75" customHeight="1">
      <c r="A54" s="141"/>
      <c r="B54" s="157" t="s">
        <v>219</v>
      </c>
      <c r="C54" s="157"/>
      <c r="D54" s="157"/>
      <c r="E54" s="157"/>
      <c r="F54" s="157"/>
      <c r="G54" s="157"/>
      <c r="H54" s="157"/>
      <c r="I54" s="158"/>
      <c r="J54" s="1450">
        <f>SUM(J52:J53)</f>
        <v>129</v>
      </c>
      <c r="K54" s="1447">
        <f>SUM(K52:K53)</f>
        <v>25</v>
      </c>
      <c r="L54" s="21"/>
    </row>
    <row r="55" spans="1:12" ht="24.75" customHeight="1">
      <c r="A55" s="141"/>
      <c r="B55" s="143"/>
      <c r="C55" s="143"/>
      <c r="D55" s="143"/>
      <c r="E55" s="143"/>
      <c r="F55" s="143"/>
      <c r="G55" s="143"/>
      <c r="H55" s="143"/>
      <c r="I55" s="145"/>
      <c r="J55" s="1095"/>
      <c r="K55" s="145"/>
      <c r="L55" s="21"/>
    </row>
    <row r="56" spans="1:12" ht="12.75">
      <c r="A56" s="949" t="s">
        <v>1174</v>
      </c>
      <c r="B56" s="1" t="s">
        <v>539</v>
      </c>
      <c r="C56" s="21"/>
      <c r="D56" s="21"/>
      <c r="E56" s="21"/>
      <c r="F56" s="21"/>
      <c r="G56" s="21"/>
      <c r="L56" s="21"/>
    </row>
    <row r="57" spans="1:12" ht="52.5">
      <c r="A57" s="949"/>
      <c r="B57" s="1"/>
      <c r="C57" s="21"/>
      <c r="D57" s="21"/>
      <c r="E57" s="21"/>
      <c r="F57" s="31" t="s">
        <v>829</v>
      </c>
      <c r="G57" s="31" t="s">
        <v>10</v>
      </c>
      <c r="H57" s="1295" t="s">
        <v>830</v>
      </c>
      <c r="I57" s="549" t="s">
        <v>49</v>
      </c>
      <c r="J57" s="549" t="s">
        <v>11</v>
      </c>
      <c r="K57" s="1296" t="s">
        <v>50</v>
      </c>
      <c r="L57" s="21"/>
    </row>
    <row r="58" spans="1:12" ht="12.75">
      <c r="A58" s="160"/>
      <c r="B58" s="139"/>
      <c r="C58" s="139"/>
      <c r="D58" s="139"/>
      <c r="E58" s="139"/>
      <c r="F58" s="34" t="s">
        <v>245</v>
      </c>
      <c r="G58" s="34" t="s">
        <v>245</v>
      </c>
      <c r="H58" s="214" t="s">
        <v>245</v>
      </c>
      <c r="I58" s="552" t="s">
        <v>245</v>
      </c>
      <c r="J58" s="552" t="s">
        <v>245</v>
      </c>
      <c r="K58" s="552" t="s">
        <v>508</v>
      </c>
      <c r="L58" s="21"/>
    </row>
    <row r="59" spans="1:12" ht="12.75">
      <c r="A59" s="160"/>
      <c r="B59" s="21" t="s">
        <v>349</v>
      </c>
      <c r="C59" s="21"/>
      <c r="D59" s="21"/>
      <c r="E59" s="21"/>
      <c r="F59" s="1285">
        <v>1456</v>
      </c>
      <c r="G59" s="1366" t="s">
        <v>253</v>
      </c>
      <c r="H59" s="1288">
        <v>1456</v>
      </c>
      <c r="I59" s="1380">
        <v>1119</v>
      </c>
      <c r="J59" s="1380" t="s">
        <v>253</v>
      </c>
      <c r="K59" s="1281">
        <v>1119</v>
      </c>
      <c r="L59" s="21"/>
    </row>
    <row r="60" spans="1:12" ht="12.75">
      <c r="A60" s="160"/>
      <c r="B60" s="139" t="s">
        <v>414</v>
      </c>
      <c r="C60" s="139"/>
      <c r="D60" s="139"/>
      <c r="E60" s="139"/>
      <c r="F60" s="1286">
        <v>-2367</v>
      </c>
      <c r="G60" s="1286">
        <v>38</v>
      </c>
      <c r="H60" s="1449">
        <v>-2329</v>
      </c>
      <c r="I60" s="1283">
        <v>-2485</v>
      </c>
      <c r="J60" s="1283">
        <v>-176</v>
      </c>
      <c r="K60" s="1283">
        <v>-2661</v>
      </c>
      <c r="L60" s="21"/>
    </row>
    <row r="61" spans="1:12" ht="12.75">
      <c r="A61" s="160"/>
      <c r="B61" s="21" t="s">
        <v>626</v>
      </c>
      <c r="C61" s="21"/>
      <c r="D61" s="21"/>
      <c r="E61" s="21"/>
      <c r="F61" s="1457">
        <f aca="true" t="shared" si="0" ref="F61:K61">SUM(F59:F60)</f>
        <v>-911</v>
      </c>
      <c r="G61" s="1457">
        <f t="shared" si="0"/>
        <v>38</v>
      </c>
      <c r="H61" s="1457">
        <f t="shared" si="0"/>
        <v>-873</v>
      </c>
      <c r="I61" s="1281">
        <f t="shared" si="0"/>
        <v>-1366</v>
      </c>
      <c r="J61" s="1281">
        <f t="shared" si="0"/>
        <v>-176</v>
      </c>
      <c r="K61" s="1281">
        <f t="shared" si="0"/>
        <v>-1542</v>
      </c>
      <c r="L61" s="21"/>
    </row>
    <row r="62" spans="1:12" ht="12.75">
      <c r="A62" s="160"/>
      <c r="B62" s="139" t="s">
        <v>350</v>
      </c>
      <c r="C62" s="139"/>
      <c r="D62" s="139"/>
      <c r="E62" s="139"/>
      <c r="F62" s="1286">
        <v>-125</v>
      </c>
      <c r="G62" s="1452">
        <v>-22</v>
      </c>
      <c r="H62" s="1452">
        <v>-147</v>
      </c>
      <c r="I62" s="1281">
        <v>-127</v>
      </c>
      <c r="J62" s="1281">
        <v>-31</v>
      </c>
      <c r="K62" s="1281">
        <v>-158</v>
      </c>
      <c r="L62" s="21"/>
    </row>
    <row r="63" spans="1:12" ht="12.75">
      <c r="A63" s="160"/>
      <c r="B63" s="139"/>
      <c r="C63" s="139"/>
      <c r="D63" s="139"/>
      <c r="E63" s="139"/>
      <c r="F63" s="1450">
        <f aca="true" t="shared" si="1" ref="F63:K63">SUM(F61:F62)</f>
        <v>-1036</v>
      </c>
      <c r="G63" s="1450">
        <f t="shared" si="1"/>
        <v>16</v>
      </c>
      <c r="H63" s="1450">
        <f t="shared" si="1"/>
        <v>-1020</v>
      </c>
      <c r="I63" s="1447">
        <f t="shared" si="1"/>
        <v>-1493</v>
      </c>
      <c r="J63" s="1447">
        <f t="shared" si="1"/>
        <v>-207</v>
      </c>
      <c r="K63" s="1447">
        <f t="shared" si="1"/>
        <v>-1700</v>
      </c>
      <c r="L63" s="21"/>
    </row>
    <row r="64" spans="1:12" ht="12.75">
      <c r="A64" s="160"/>
      <c r="B64" s="1637" t="s">
        <v>12</v>
      </c>
      <c r="C64" s="1638"/>
      <c r="D64" s="1638"/>
      <c r="E64" s="1638"/>
      <c r="F64" s="1638"/>
      <c r="G64" s="1638"/>
      <c r="H64" s="1638"/>
      <c r="I64" s="1638"/>
      <c r="J64" s="1638"/>
      <c r="K64" s="1638"/>
      <c r="L64" s="21"/>
    </row>
    <row r="65" spans="1:12" ht="18" customHeight="1">
      <c r="A65" s="160"/>
      <c r="B65" s="143" t="s">
        <v>718</v>
      </c>
      <c r="C65" s="143"/>
      <c r="D65" s="143"/>
      <c r="E65" s="143"/>
      <c r="F65" s="143"/>
      <c r="G65" s="143"/>
      <c r="H65" s="143"/>
      <c r="I65" s="145"/>
      <c r="J65" s="144"/>
      <c r="K65" s="145"/>
      <c r="L65" s="21"/>
    </row>
    <row r="66" spans="1:12" ht="7.5" customHeight="1">
      <c r="A66" s="160"/>
      <c r="B66" s="21"/>
      <c r="C66" s="21"/>
      <c r="D66" s="21"/>
      <c r="E66" s="21"/>
      <c r="F66" s="21"/>
      <c r="G66" s="21"/>
      <c r="H66" s="21"/>
      <c r="I66" s="21"/>
      <c r="J66" s="205"/>
      <c r="K66" s="206"/>
      <c r="L66" s="21"/>
    </row>
    <row r="67" spans="1:12" ht="7.5" customHeight="1">
      <c r="A67" s="160"/>
      <c r="B67" s="21"/>
      <c r="C67" s="21"/>
      <c r="D67" s="21"/>
      <c r="E67" s="21"/>
      <c r="F67" s="21"/>
      <c r="G67" s="21"/>
      <c r="H67" s="21"/>
      <c r="I67" s="21"/>
      <c r="J67" s="209"/>
      <c r="K67" s="209"/>
      <c r="L67" s="21"/>
    </row>
    <row r="68" spans="1:12" ht="42" customHeight="1">
      <c r="A68" s="949" t="s">
        <v>1175</v>
      </c>
      <c r="B68" s="1706" t="s">
        <v>452</v>
      </c>
      <c r="C68" s="1706"/>
      <c r="D68" s="1706"/>
      <c r="E68" s="1706"/>
      <c r="F68" s="1706"/>
      <c r="G68" s="1706"/>
      <c r="H68" s="1706"/>
      <c r="I68" s="1706"/>
      <c r="J68" s="1706"/>
      <c r="K68" s="1706"/>
      <c r="L68" s="21"/>
    </row>
    <row r="69" spans="1:12" ht="13.5" customHeight="1">
      <c r="A69" s="160"/>
      <c r="B69" s="21"/>
      <c r="C69" s="21"/>
      <c r="D69" s="21"/>
      <c r="E69" s="21"/>
      <c r="F69" s="21"/>
      <c r="G69" s="21"/>
      <c r="H69" s="21"/>
      <c r="I69" s="21"/>
      <c r="J69" s="555"/>
      <c r="K69" s="555"/>
      <c r="L69" s="21"/>
    </row>
    <row r="70" spans="1:12" ht="32.25" customHeight="1">
      <c r="A70" s="949" t="s">
        <v>1176</v>
      </c>
      <c r="B70" s="1706" t="s">
        <v>311</v>
      </c>
      <c r="C70" s="1706"/>
      <c r="D70" s="1706"/>
      <c r="E70" s="1706"/>
      <c r="F70" s="1706"/>
      <c r="G70" s="1706"/>
      <c r="H70" s="1706"/>
      <c r="I70" s="1706"/>
      <c r="J70" s="1706"/>
      <c r="K70" s="1706"/>
      <c r="L70" s="21"/>
    </row>
    <row r="71" spans="1:12" ht="9" customHeight="1">
      <c r="A71" s="949"/>
      <c r="B71" s="21"/>
      <c r="C71" s="21"/>
      <c r="D71" s="21"/>
      <c r="E71" s="21"/>
      <c r="F71" s="21"/>
      <c r="G71" s="21"/>
      <c r="H71" s="21"/>
      <c r="I71" s="21"/>
      <c r="J71" s="555"/>
      <c r="K71" s="555"/>
      <c r="L71" s="21"/>
    </row>
    <row r="72" spans="1:12" ht="30" customHeight="1">
      <c r="A72" s="949" t="s">
        <v>1177</v>
      </c>
      <c r="B72" s="1706" t="s">
        <v>41</v>
      </c>
      <c r="C72" s="1706"/>
      <c r="D72" s="1706"/>
      <c r="E72" s="1706"/>
      <c r="F72" s="1706"/>
      <c r="G72" s="1706"/>
      <c r="H72" s="1706"/>
      <c r="I72" s="1706"/>
      <c r="J72" s="1706"/>
      <c r="K72" s="1706"/>
      <c r="L72" s="21"/>
    </row>
    <row r="73" spans="1:12" ht="7.5" customHeight="1">
      <c r="A73" s="949"/>
      <c r="B73" s="21"/>
      <c r="C73" s="21"/>
      <c r="D73" s="21"/>
      <c r="E73" s="21"/>
      <c r="F73" s="21"/>
      <c r="G73" s="21"/>
      <c r="H73" s="21"/>
      <c r="I73" s="21"/>
      <c r="J73" s="555"/>
      <c r="K73" s="555"/>
      <c r="L73" s="21"/>
    </row>
    <row r="74" spans="1:12" ht="27" customHeight="1">
      <c r="A74" s="949" t="s">
        <v>1178</v>
      </c>
      <c r="B74" s="1706" t="s">
        <v>1107</v>
      </c>
      <c r="C74" s="1706"/>
      <c r="D74" s="1706"/>
      <c r="E74" s="1706"/>
      <c r="F74" s="1706"/>
      <c r="G74" s="1706"/>
      <c r="H74" s="1706"/>
      <c r="I74" s="1706"/>
      <c r="J74" s="1706"/>
      <c r="K74" s="1706"/>
      <c r="L74" s="21"/>
    </row>
    <row r="75" spans="1:12" ht="12.75">
      <c r="A75" s="160"/>
      <c r="B75" s="1094"/>
      <c r="C75" s="1094"/>
      <c r="D75" s="1094"/>
      <c r="E75" s="1094"/>
      <c r="F75" s="1094"/>
      <c r="G75" s="1094"/>
      <c r="H75" s="1094"/>
      <c r="I75" s="1094"/>
      <c r="J75" s="1094"/>
      <c r="K75" s="1094"/>
      <c r="L75" s="21"/>
    </row>
    <row r="76" spans="1:12" ht="7.5" customHeight="1">
      <c r="A76" s="160"/>
      <c r="B76" s="21"/>
      <c r="C76" s="1094"/>
      <c r="D76" s="1094"/>
      <c r="E76" s="1094"/>
      <c r="F76" s="1094"/>
      <c r="G76" s="1094"/>
      <c r="H76" s="1094"/>
      <c r="I76" s="1094"/>
      <c r="J76" s="21"/>
      <c r="K76" s="21"/>
      <c r="L76" s="21"/>
    </row>
    <row r="77" spans="1:12" ht="27" customHeight="1">
      <c r="A77" s="160"/>
      <c r="B77" s="21"/>
      <c r="C77" s="21"/>
      <c r="D77" s="21"/>
      <c r="E77" s="21"/>
      <c r="F77" s="21"/>
      <c r="G77" s="21"/>
      <c r="H77" s="21"/>
      <c r="I77" s="21"/>
      <c r="J77" s="209"/>
      <c r="K77" s="209"/>
      <c r="L77" s="21"/>
    </row>
    <row r="78" spans="1:12" ht="12" customHeight="1">
      <c r="A78" s="160"/>
      <c r="B78" s="1635"/>
      <c r="C78" s="1636"/>
      <c r="D78" s="1636"/>
      <c r="E78" s="1636"/>
      <c r="F78" s="1636"/>
      <c r="G78" s="1636"/>
      <c r="H78" s="1636"/>
      <c r="I78" s="1636"/>
      <c r="J78" s="1636"/>
      <c r="K78" s="1636"/>
      <c r="L78" s="21"/>
    </row>
    <row r="79" spans="1:12" ht="26.25" customHeight="1">
      <c r="A79" s="160"/>
      <c r="B79" s="21"/>
      <c r="C79" s="21"/>
      <c r="D79" s="21"/>
      <c r="E79" s="21"/>
      <c r="F79" s="21"/>
      <c r="G79" s="21"/>
      <c r="H79" s="21"/>
      <c r="I79" s="21"/>
      <c r="J79" s="208"/>
      <c r="K79" s="208"/>
      <c r="L79" s="21"/>
    </row>
    <row r="80" spans="1:12" ht="7.5" customHeight="1">
      <c r="A80" s="160"/>
      <c r="B80" s="1634"/>
      <c r="C80" s="1634"/>
      <c r="D80" s="1634"/>
      <c r="E80" s="1634"/>
      <c r="F80" s="1634"/>
      <c r="G80" s="1634"/>
      <c r="H80" s="1634"/>
      <c r="I80" s="1634"/>
      <c r="J80" s="1634"/>
      <c r="K80" s="1634"/>
      <c r="L80" s="21"/>
    </row>
    <row r="81" spans="1:12" ht="12.75">
      <c r="A81" s="160"/>
      <c r="B81" s="21"/>
      <c r="C81" s="21"/>
      <c r="D81" s="21"/>
      <c r="E81" s="21"/>
      <c r="F81" s="21"/>
      <c r="G81" s="21"/>
      <c r="H81" s="21"/>
      <c r="I81" s="21"/>
      <c r="J81" s="208"/>
      <c r="K81" s="208"/>
      <c r="L81" s="21"/>
    </row>
    <row r="82" spans="1:11" ht="12.75">
      <c r="A82" s="141"/>
      <c r="B82" s="21"/>
      <c r="C82" s="21"/>
      <c r="D82" s="21"/>
      <c r="E82" s="21"/>
      <c r="F82" s="21"/>
      <c r="G82" s="21"/>
      <c r="H82" s="21"/>
      <c r="I82" s="21"/>
      <c r="J82" s="21"/>
      <c r="K82" s="21"/>
    </row>
  </sheetData>
  <mergeCells count="13">
    <mergeCell ref="B74:K74"/>
    <mergeCell ref="B78:K78"/>
    <mergeCell ref="B80:K80"/>
    <mergeCell ref="B64:K64"/>
    <mergeCell ref="B72:K72"/>
    <mergeCell ref="B70:K70"/>
    <mergeCell ref="B68:K68"/>
    <mergeCell ref="J1:K1"/>
    <mergeCell ref="B44:K44"/>
    <mergeCell ref="B53:I53"/>
    <mergeCell ref="B48:K48"/>
    <mergeCell ref="B49:K49"/>
    <mergeCell ref="B46:K46"/>
  </mergeCells>
  <printOptions horizontalCentered="1" verticalCentered="1"/>
  <pageMargins left="0" right="0" top="0.3937007874015748" bottom="0.3937007874015748" header="0.3937007874015748" footer="0.3937007874015748"/>
  <pageSetup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dimension ref="A1:Q92"/>
  <sheetViews>
    <sheetView showGridLines="0" view="pageBreakPreview" zoomScale="85" zoomScaleNormal="75" zoomScaleSheetLayoutView="85" workbookViewId="0" topLeftCell="A37">
      <selection activeCell="A59" sqref="A59"/>
    </sheetView>
  </sheetViews>
  <sheetFormatPr defaultColWidth="9.00390625" defaultRowHeight="14.25"/>
  <cols>
    <col min="1" max="1" width="4.50390625" style="174" customWidth="1"/>
    <col min="2" max="2" width="10.375" style="0" customWidth="1"/>
    <col min="6" max="6" width="9.875" style="0" customWidth="1"/>
    <col min="7" max="7" width="15.00390625" style="0" customWidth="1"/>
    <col min="8" max="8" width="9.375" style="0" customWidth="1"/>
    <col min="9" max="9" width="11.25390625" style="0" customWidth="1"/>
    <col min="10" max="10" width="10.50390625" style="0" customWidth="1"/>
    <col min="11" max="11" width="11.75390625" style="0" customWidth="1"/>
    <col min="12" max="12" width="12.625" style="0" customWidth="1"/>
    <col min="13" max="13" width="11.125" style="0" customWidth="1"/>
    <col min="14" max="14" width="10.00390625" style="0" customWidth="1"/>
  </cols>
  <sheetData>
    <row r="1" spans="1:14" ht="13.5">
      <c r="A1" s="22" t="s">
        <v>688</v>
      </c>
      <c r="B1" s="2"/>
      <c r="C1" s="4"/>
      <c r="D1" s="4"/>
      <c r="E1" s="4"/>
      <c r="F1" s="4"/>
      <c r="G1" s="4"/>
      <c r="H1" s="4"/>
      <c r="I1" s="4"/>
      <c r="J1" s="4"/>
      <c r="K1" s="4"/>
      <c r="L1" s="4"/>
      <c r="M1" s="1747" t="s">
        <v>1188</v>
      </c>
      <c r="N1" s="1757"/>
    </row>
    <row r="2" spans="1:17" s="118" customFormat="1" ht="15">
      <c r="A2" s="141"/>
      <c r="B2" s="21"/>
      <c r="C2" s="21"/>
      <c r="D2" s="21"/>
      <c r="E2" s="21"/>
      <c r="F2" s="21"/>
      <c r="G2" s="21"/>
      <c r="H2" s="21"/>
      <c r="I2" s="21"/>
      <c r="J2" s="21"/>
      <c r="K2" s="21"/>
      <c r="L2" s="21"/>
      <c r="M2" s="143"/>
      <c r="N2" s="143"/>
      <c r="O2" s="133"/>
      <c r="P2" s="133"/>
      <c r="Q2" s="133"/>
    </row>
    <row r="3" spans="1:17" s="118" customFormat="1" ht="15">
      <c r="A3" s="8" t="s">
        <v>1131</v>
      </c>
      <c r="B3" s="21"/>
      <c r="C3" s="21"/>
      <c r="D3" s="21"/>
      <c r="E3" s="21"/>
      <c r="F3" s="21"/>
      <c r="G3" s="21"/>
      <c r="H3" s="21"/>
      <c r="I3" s="21"/>
      <c r="J3" s="21"/>
      <c r="K3" s="21"/>
      <c r="L3" s="21"/>
      <c r="M3" s="143"/>
      <c r="N3" s="149"/>
      <c r="O3" s="134"/>
      <c r="P3" s="134"/>
      <c r="Q3" s="134"/>
    </row>
    <row r="4" spans="1:14" ht="13.5">
      <c r="A4" s="27"/>
      <c r="B4" s="21"/>
      <c r="C4" s="21"/>
      <c r="D4" s="21"/>
      <c r="E4" s="21"/>
      <c r="F4" s="21"/>
      <c r="G4" s="21"/>
      <c r="H4" s="21"/>
      <c r="I4" s="21"/>
      <c r="J4" s="21"/>
      <c r="K4" s="21"/>
      <c r="L4" s="21"/>
      <c r="M4" s="21"/>
      <c r="N4" s="21"/>
    </row>
    <row r="5" spans="1:14" ht="13.5">
      <c r="A5" s="29" t="s">
        <v>238</v>
      </c>
      <c r="B5" s="21"/>
      <c r="C5" s="21"/>
      <c r="D5" s="21"/>
      <c r="E5" s="21"/>
      <c r="F5" s="21"/>
      <c r="G5" s="21"/>
      <c r="H5" s="21"/>
      <c r="I5" s="1621" t="s">
        <v>210</v>
      </c>
      <c r="J5" s="1621"/>
      <c r="K5" s="1621"/>
      <c r="L5" s="1621"/>
      <c r="M5" s="21"/>
      <c r="N5" s="21"/>
    </row>
    <row r="6" spans="1:14" ht="13.5">
      <c r="A6" s="27"/>
      <c r="B6" s="143"/>
      <c r="C6" s="143"/>
      <c r="D6" s="21"/>
      <c r="E6" s="21"/>
      <c r="F6" s="21"/>
      <c r="G6" s="21"/>
      <c r="H6" s="21"/>
      <c r="I6" s="180"/>
      <c r="J6" s="247"/>
      <c r="K6" s="137"/>
      <c r="L6" s="137" t="s">
        <v>1070</v>
      </c>
      <c r="M6" s="1"/>
      <c r="N6" s="1"/>
    </row>
    <row r="7" spans="1:14" ht="13.5">
      <c r="A7" s="141"/>
      <c r="B7" s="21"/>
      <c r="C7" s="21"/>
      <c r="D7" s="21"/>
      <c r="E7" s="21"/>
      <c r="F7" s="21"/>
      <c r="G7" s="21"/>
      <c r="H7" s="137" t="s">
        <v>542</v>
      </c>
      <c r="I7" s="180"/>
      <c r="J7" s="137"/>
      <c r="K7" s="697" t="s">
        <v>524</v>
      </c>
      <c r="L7" s="137" t="s">
        <v>964</v>
      </c>
      <c r="M7" s="247"/>
      <c r="N7" s="1"/>
    </row>
    <row r="8" spans="1:14" ht="13.5">
      <c r="A8" s="141"/>
      <c r="B8" s="21"/>
      <c r="C8" s="21"/>
      <c r="D8" s="21"/>
      <c r="E8" s="21"/>
      <c r="F8" s="21"/>
      <c r="G8" s="21"/>
      <c r="H8" s="180" t="s">
        <v>373</v>
      </c>
      <c r="I8" s="180" t="s">
        <v>545</v>
      </c>
      <c r="J8" s="137" t="s">
        <v>137</v>
      </c>
      <c r="K8" s="137" t="s">
        <v>212</v>
      </c>
      <c r="L8" s="137" t="s">
        <v>1088</v>
      </c>
      <c r="M8" s="137" t="s">
        <v>364</v>
      </c>
      <c r="N8" s="137" t="s">
        <v>546</v>
      </c>
    </row>
    <row r="9" spans="1:14" ht="13.5">
      <c r="A9" s="496"/>
      <c r="B9" s="143"/>
      <c r="C9" s="143"/>
      <c r="D9" s="143"/>
      <c r="E9" s="143"/>
      <c r="F9" s="143"/>
      <c r="G9" s="143"/>
      <c r="H9" s="180" t="s">
        <v>374</v>
      </c>
      <c r="I9" s="180" t="s">
        <v>965</v>
      </c>
      <c r="J9" s="180" t="s">
        <v>965</v>
      </c>
      <c r="K9" s="180" t="s">
        <v>965</v>
      </c>
      <c r="L9" s="180" t="s">
        <v>965</v>
      </c>
      <c r="M9" s="180" t="s">
        <v>965</v>
      </c>
      <c r="N9" s="180" t="s">
        <v>1070</v>
      </c>
    </row>
    <row r="10" spans="1:14" ht="13.5">
      <c r="A10" s="32" t="s">
        <v>886</v>
      </c>
      <c r="B10" s="139"/>
      <c r="C10" s="139"/>
      <c r="D10" s="139"/>
      <c r="E10" s="139"/>
      <c r="F10" s="139"/>
      <c r="G10" s="139"/>
      <c r="H10" s="139"/>
      <c r="I10" s="34" t="s">
        <v>245</v>
      </c>
      <c r="J10" s="34" t="s">
        <v>245</v>
      </c>
      <c r="K10" s="34" t="s">
        <v>245</v>
      </c>
      <c r="L10" s="34" t="s">
        <v>245</v>
      </c>
      <c r="M10" s="34" t="s">
        <v>245</v>
      </c>
      <c r="N10" s="34" t="s">
        <v>245</v>
      </c>
    </row>
    <row r="11" spans="1:14" ht="8.25" customHeight="1">
      <c r="A11" s="141"/>
      <c r="B11" s="21"/>
      <c r="C11" s="21"/>
      <c r="D11" s="21"/>
      <c r="E11" s="21"/>
      <c r="F11" s="21"/>
      <c r="G11" s="21"/>
      <c r="H11" s="21"/>
      <c r="I11" s="21"/>
      <c r="J11" s="21"/>
      <c r="K11" s="21"/>
      <c r="L11" s="21"/>
      <c r="M11" s="21"/>
      <c r="N11" s="21"/>
    </row>
    <row r="12" spans="1:14" ht="13.5">
      <c r="A12" s="141" t="s">
        <v>1212</v>
      </c>
      <c r="B12" s="21"/>
      <c r="C12" s="21"/>
      <c r="D12" s="21"/>
      <c r="E12" s="21"/>
      <c r="F12" s="21"/>
      <c r="G12" s="21"/>
      <c r="H12" s="21"/>
      <c r="I12" s="140"/>
      <c r="J12" s="140"/>
      <c r="K12" s="140"/>
      <c r="L12" s="140"/>
      <c r="M12" s="140"/>
      <c r="N12" s="140"/>
    </row>
    <row r="13" spans="1:14" ht="9" customHeight="1">
      <c r="A13" s="141"/>
      <c r="B13" s="141"/>
      <c r="C13" s="21"/>
      <c r="D13" s="21"/>
      <c r="E13" s="21"/>
      <c r="F13" s="21"/>
      <c r="G13" s="21"/>
      <c r="H13" s="21"/>
      <c r="I13" s="140"/>
      <c r="J13" s="140"/>
      <c r="K13" s="140"/>
      <c r="L13" s="140"/>
      <c r="M13" s="140"/>
      <c r="N13" s="140"/>
    </row>
    <row r="14" spans="1:14" ht="12.75" customHeight="1">
      <c r="A14" s="141" t="s">
        <v>548</v>
      </c>
      <c r="B14" s="21"/>
      <c r="C14" s="21"/>
      <c r="D14" s="21"/>
      <c r="E14" s="21"/>
      <c r="F14" s="21"/>
      <c r="G14" s="21"/>
      <c r="H14" s="21"/>
      <c r="I14" s="555"/>
      <c r="J14" s="555"/>
      <c r="K14" s="555"/>
      <c r="L14" s="555"/>
      <c r="M14" s="555"/>
      <c r="N14" s="555"/>
    </row>
    <row r="15" spans="1:14" ht="13.5">
      <c r="A15" s="954" t="s">
        <v>798</v>
      </c>
      <c r="C15" s="21"/>
      <c r="D15" s="21"/>
      <c r="E15" s="21"/>
      <c r="F15" s="21"/>
      <c r="G15" s="21"/>
      <c r="H15" s="21">
        <v>4</v>
      </c>
      <c r="I15" s="1285">
        <v>653</v>
      </c>
      <c r="J15" s="1285">
        <v>285</v>
      </c>
      <c r="K15" s="1285">
        <v>277</v>
      </c>
      <c r="L15" s="1285">
        <f>SUM(I15:K15)</f>
        <v>1215</v>
      </c>
      <c r="M15" s="1363"/>
      <c r="N15" s="1285">
        <v>1215</v>
      </c>
    </row>
    <row r="16" spans="1:14" ht="13.5">
      <c r="A16" s="955" t="s">
        <v>308</v>
      </c>
      <c r="B16" s="121"/>
      <c r="C16" s="139"/>
      <c r="D16" s="139"/>
      <c r="E16" s="139"/>
      <c r="F16" s="139"/>
      <c r="G16" s="139"/>
      <c r="H16" s="139">
        <v>5</v>
      </c>
      <c r="I16" s="1286">
        <v>393</v>
      </c>
      <c r="J16" s="1286">
        <v>342</v>
      </c>
      <c r="K16" s="1286">
        <v>582</v>
      </c>
      <c r="L16" s="1286">
        <f>SUM(I16:K16)</f>
        <v>1317</v>
      </c>
      <c r="M16" s="1372"/>
      <c r="N16" s="1286">
        <v>1317</v>
      </c>
    </row>
    <row r="17" spans="1:14" ht="13.5">
      <c r="A17" s="141"/>
      <c r="B17" s="141"/>
      <c r="C17" s="21"/>
      <c r="D17" s="21"/>
      <c r="E17" s="21"/>
      <c r="F17" s="21"/>
      <c r="G17" s="21"/>
      <c r="H17" s="21"/>
      <c r="I17" s="1285">
        <f>SUM(I15:I16)</f>
        <v>1046</v>
      </c>
      <c r="J17" s="1285">
        <f>SUM(J15:J16)</f>
        <v>627</v>
      </c>
      <c r="K17" s="1285">
        <f>SUM(K15:K16)</f>
        <v>859</v>
      </c>
      <c r="L17" s="1285">
        <f>SUM(I17:K17)</f>
        <v>2532</v>
      </c>
      <c r="M17" s="1285"/>
      <c r="N17" s="1285">
        <f>SUM(N15:N16)</f>
        <v>2532</v>
      </c>
    </row>
    <row r="18" spans="1:14" ht="13.5">
      <c r="A18" s="141" t="s">
        <v>355</v>
      </c>
      <c r="B18" s="21"/>
      <c r="C18" s="21"/>
      <c r="D18" s="21"/>
      <c r="E18" s="21"/>
      <c r="F18" s="21"/>
      <c r="G18" s="21"/>
      <c r="H18" s="21"/>
      <c r="I18" s="1458">
        <v>-15</v>
      </c>
      <c r="J18" s="1458"/>
      <c r="K18" s="1285"/>
      <c r="L18" s="1458">
        <f>SUM(I18:K18)</f>
        <v>-15</v>
      </c>
      <c r="M18" s="1459"/>
      <c r="N18" s="1458">
        <v>-15</v>
      </c>
    </row>
    <row r="19" spans="1:14" ht="13.5">
      <c r="A19" s="141" t="s">
        <v>356</v>
      </c>
      <c r="B19" s="141"/>
      <c r="C19" s="21"/>
      <c r="D19" s="21"/>
      <c r="E19" s="21"/>
      <c r="F19" s="21"/>
      <c r="G19" s="21"/>
      <c r="H19" s="21"/>
      <c r="I19" s="1458"/>
      <c r="J19" s="1458"/>
      <c r="K19" s="1458"/>
      <c r="L19" s="1458"/>
      <c r="M19" s="1459">
        <v>254</v>
      </c>
      <c r="N19" s="1285">
        <f aca="true" t="shared" si="0" ref="N19:N24">SUM(L19:M19)</f>
        <v>254</v>
      </c>
    </row>
    <row r="20" spans="1:14" ht="13.5">
      <c r="A20" s="141" t="s">
        <v>936</v>
      </c>
      <c r="B20" s="21"/>
      <c r="C20" s="21"/>
      <c r="D20" s="21"/>
      <c r="E20" s="21"/>
      <c r="F20" s="21"/>
      <c r="G20" s="21"/>
      <c r="H20" s="21"/>
      <c r="I20" s="1458"/>
      <c r="J20" s="1458"/>
      <c r="K20" s="1458"/>
      <c r="L20" s="1458"/>
      <c r="M20" s="1459">
        <v>72</v>
      </c>
      <c r="N20" s="1285">
        <f t="shared" si="0"/>
        <v>72</v>
      </c>
    </row>
    <row r="21" spans="1:14" ht="13.5">
      <c r="A21" s="141" t="s">
        <v>456</v>
      </c>
      <c r="B21" s="21"/>
      <c r="C21" s="21"/>
      <c r="D21" s="21"/>
      <c r="E21" s="21"/>
      <c r="F21" s="21"/>
      <c r="G21" s="21"/>
      <c r="H21" s="21"/>
      <c r="I21" s="1458"/>
      <c r="J21" s="1458"/>
      <c r="K21" s="1458"/>
      <c r="L21" s="1458"/>
      <c r="M21" s="1459">
        <v>13</v>
      </c>
      <c r="N21" s="1285">
        <f t="shared" si="0"/>
        <v>13</v>
      </c>
    </row>
    <row r="22" spans="1:14" ht="13.5">
      <c r="A22" s="141" t="s">
        <v>549</v>
      </c>
      <c r="B22" s="21"/>
      <c r="C22" s="21"/>
      <c r="D22" s="21"/>
      <c r="E22" s="21"/>
      <c r="F22" s="21"/>
      <c r="G22" s="21"/>
      <c r="H22" s="21"/>
      <c r="I22" s="1458"/>
      <c r="J22" s="1458"/>
      <c r="K22" s="1458"/>
      <c r="L22" s="1458"/>
      <c r="M22" s="1459">
        <v>-5</v>
      </c>
      <c r="N22" s="1285">
        <f t="shared" si="0"/>
        <v>-5</v>
      </c>
    </row>
    <row r="23" spans="1:14" ht="13.5">
      <c r="A23" s="496" t="s">
        <v>358</v>
      </c>
      <c r="B23" s="143"/>
      <c r="C23" s="143"/>
      <c r="D23" s="143"/>
      <c r="E23" s="143"/>
      <c r="F23" s="143"/>
      <c r="G23" s="143"/>
      <c r="H23" s="143"/>
      <c r="I23" s="1458"/>
      <c r="J23" s="1458"/>
      <c r="K23" s="1458"/>
      <c r="L23" s="1458"/>
      <c r="M23" s="1460">
        <v>-289</v>
      </c>
      <c r="N23" s="1285">
        <f t="shared" si="0"/>
        <v>-289</v>
      </c>
    </row>
    <row r="24" spans="1:14" ht="13.5">
      <c r="A24" s="408" t="s">
        <v>560</v>
      </c>
      <c r="B24" s="143"/>
      <c r="C24" s="143"/>
      <c r="D24" s="143"/>
      <c r="E24" s="143"/>
      <c r="F24" s="143"/>
      <c r="G24" s="143"/>
      <c r="H24" s="143"/>
      <c r="I24" s="1460"/>
      <c r="J24" s="1460"/>
      <c r="K24" s="1372">
        <v>-8</v>
      </c>
      <c r="L24" s="1285">
        <f>SUM(I24:K24)</f>
        <v>-8</v>
      </c>
      <c r="M24" s="1460">
        <v>-12</v>
      </c>
      <c r="N24" s="1285">
        <f t="shared" si="0"/>
        <v>-20</v>
      </c>
    </row>
    <row r="25" spans="1:14" ht="13.5">
      <c r="A25" s="1623" t="s">
        <v>1212</v>
      </c>
      <c r="B25" s="1709"/>
      <c r="C25" s="1709"/>
      <c r="D25" s="1709"/>
      <c r="E25" s="1709"/>
      <c r="F25" s="1709"/>
      <c r="G25" s="1709"/>
      <c r="H25" s="497">
        <v>3</v>
      </c>
      <c r="I25" s="1461">
        <f aca="true" t="shared" si="1" ref="I25:N25">SUM(I17:I24)</f>
        <v>1031</v>
      </c>
      <c r="J25" s="1461">
        <f t="shared" si="1"/>
        <v>627</v>
      </c>
      <c r="K25" s="1461">
        <f t="shared" si="1"/>
        <v>851</v>
      </c>
      <c r="L25" s="1461">
        <f>SUM(I25:K25)</f>
        <v>2509</v>
      </c>
      <c r="M25" s="1461">
        <f t="shared" si="1"/>
        <v>33</v>
      </c>
      <c r="N25" s="1461">
        <f t="shared" si="1"/>
        <v>2542</v>
      </c>
    </row>
    <row r="26" spans="1:14" ht="13.5">
      <c r="A26" s="141" t="s">
        <v>218</v>
      </c>
      <c r="B26" s="21"/>
      <c r="C26" s="21"/>
      <c r="D26" s="21"/>
      <c r="E26" s="21"/>
      <c r="F26" s="21"/>
      <c r="G26" s="21"/>
      <c r="H26" s="21">
        <v>6</v>
      </c>
      <c r="I26" s="1285">
        <v>226</v>
      </c>
      <c r="J26" s="1285">
        <v>-9</v>
      </c>
      <c r="K26" s="1285">
        <v>-42</v>
      </c>
      <c r="L26" s="1285">
        <f>SUM(I26:K26)</f>
        <v>175</v>
      </c>
      <c r="M26" s="1285">
        <v>-1</v>
      </c>
      <c r="N26" s="1460">
        <f>SUM(L26:M26)</f>
        <v>174</v>
      </c>
    </row>
    <row r="27" spans="1:14" ht="13.5">
      <c r="A27" s="248" t="s">
        <v>375</v>
      </c>
      <c r="B27" s="21"/>
      <c r="C27" s="21"/>
      <c r="D27" s="21"/>
      <c r="E27" s="21"/>
      <c r="F27" s="21"/>
      <c r="G27" s="21"/>
      <c r="H27" s="21">
        <v>6</v>
      </c>
      <c r="I27" s="1458"/>
      <c r="J27" s="1285">
        <v>9</v>
      </c>
      <c r="K27" s="1458"/>
      <c r="L27" s="1285">
        <f>SUM(I27:K27)</f>
        <v>9</v>
      </c>
      <c r="M27" s="1285">
        <v>214</v>
      </c>
      <c r="N27" s="1460">
        <f>SUM(L27:M27)</f>
        <v>223</v>
      </c>
    </row>
    <row r="28" spans="1:14" ht="13.5">
      <c r="A28" s="1624" t="s">
        <v>951</v>
      </c>
      <c r="B28" s="1624"/>
      <c r="C28" s="1624"/>
      <c r="D28" s="1624"/>
      <c r="E28" s="1624"/>
      <c r="F28" s="1624"/>
      <c r="G28" s="1624"/>
      <c r="H28" s="21">
        <v>6</v>
      </c>
      <c r="I28" s="1458"/>
      <c r="J28" s="1458"/>
      <c r="K28" s="1458"/>
      <c r="L28" s="1458"/>
      <c r="M28" s="1285">
        <v>116</v>
      </c>
      <c r="N28" s="1460">
        <f>SUM(L28:M28)</f>
        <v>116</v>
      </c>
    </row>
    <row r="29" spans="1:14" ht="30" customHeight="1">
      <c r="A29" s="1622" t="s">
        <v>202</v>
      </c>
      <c r="B29" s="1622"/>
      <c r="C29" s="1622"/>
      <c r="D29" s="1622"/>
      <c r="E29" s="1622"/>
      <c r="F29" s="1622"/>
      <c r="G29" s="1622"/>
      <c r="H29" s="501">
        <v>6</v>
      </c>
      <c r="I29" s="1362">
        <v>210</v>
      </c>
      <c r="J29" s="1362">
        <v>89</v>
      </c>
      <c r="K29" s="1362">
        <v>449</v>
      </c>
      <c r="L29" s="1362">
        <f>SUM(I29:K29)</f>
        <v>748</v>
      </c>
      <c r="M29" s="1372"/>
      <c r="N29" s="1462">
        <f>SUM(L29:M29)</f>
        <v>748</v>
      </c>
    </row>
    <row r="30" spans="1:14" ht="17.25" customHeight="1">
      <c r="A30" s="216" t="s">
        <v>392</v>
      </c>
      <c r="B30" s="157"/>
      <c r="C30" s="157"/>
      <c r="D30" s="157"/>
      <c r="E30" s="157"/>
      <c r="F30" s="157"/>
      <c r="G30" s="157"/>
      <c r="H30" s="157"/>
      <c r="I30" s="1446">
        <f>SUM(I25:I29)</f>
        <v>1467</v>
      </c>
      <c r="J30" s="1446">
        <f>SUM(J25:J29)</f>
        <v>716</v>
      </c>
      <c r="K30" s="1446">
        <f>SUM(K25:K29)</f>
        <v>1258</v>
      </c>
      <c r="L30" s="1446">
        <f>SUM(I30:K30)</f>
        <v>3441</v>
      </c>
      <c r="M30" s="1446">
        <f>SUM(M25:M29)</f>
        <v>362</v>
      </c>
      <c r="N30" s="1446">
        <f>SUM(L30:M30)</f>
        <v>3803</v>
      </c>
    </row>
    <row r="31" spans="1:14" ht="17.25" customHeight="1">
      <c r="A31" s="141" t="s">
        <v>937</v>
      </c>
      <c r="B31" s="21"/>
      <c r="C31" s="21"/>
      <c r="D31" s="21"/>
      <c r="E31" s="21"/>
      <c r="F31" s="21"/>
      <c r="G31" s="21"/>
      <c r="H31" s="21"/>
      <c r="I31" s="1463"/>
      <c r="J31" s="1463"/>
      <c r="K31" s="1463"/>
      <c r="L31" s="1463"/>
      <c r="M31" s="1463"/>
      <c r="N31" s="1463"/>
    </row>
    <row r="32" spans="1:14" ht="13.5">
      <c r="A32" s="897" t="s">
        <v>925</v>
      </c>
      <c r="B32" s="247"/>
      <c r="C32" s="21"/>
      <c r="D32" s="409"/>
      <c r="E32" s="21"/>
      <c r="F32" s="21"/>
      <c r="G32" s="21"/>
      <c r="H32" s="21"/>
      <c r="I32" s="1285">
        <v>-252</v>
      </c>
      <c r="J32" s="1285">
        <v>-197</v>
      </c>
      <c r="K32" s="1285">
        <v>-236</v>
      </c>
      <c r="L32" s="1285">
        <f>SUM(I32:K32)</f>
        <v>-685</v>
      </c>
      <c r="M32" s="1285">
        <v>-9</v>
      </c>
      <c r="N32" s="1285">
        <f>SUM(L32:M32)</f>
        <v>-694</v>
      </c>
    </row>
    <row r="33" spans="1:14" ht="13.5">
      <c r="A33" s="897" t="s">
        <v>826</v>
      </c>
      <c r="B33" s="247"/>
      <c r="C33" s="21"/>
      <c r="D33" s="409"/>
      <c r="E33" s="21"/>
      <c r="F33" s="21"/>
      <c r="G33" s="21"/>
      <c r="H33" s="21"/>
      <c r="I33" s="1285">
        <v>-43</v>
      </c>
      <c r="J33" s="1285">
        <v>3</v>
      </c>
      <c r="K33" s="1285">
        <v>12</v>
      </c>
      <c r="L33" s="1285">
        <f>SUM(I33:K33)</f>
        <v>-28</v>
      </c>
      <c r="M33" s="1285">
        <v>6</v>
      </c>
      <c r="N33" s="1285">
        <f>SUM(L33:M33)</f>
        <v>-22</v>
      </c>
    </row>
    <row r="34" spans="1:14" ht="13.5">
      <c r="A34" s="897" t="s">
        <v>827</v>
      </c>
      <c r="B34" s="247"/>
      <c r="C34" s="21"/>
      <c r="D34" s="409"/>
      <c r="E34" s="21"/>
      <c r="F34" s="21"/>
      <c r="G34" s="21"/>
      <c r="H34" s="21"/>
      <c r="I34" s="1458"/>
      <c r="J34" s="1458"/>
      <c r="K34" s="1458"/>
      <c r="L34" s="1458"/>
      <c r="M34" s="1285">
        <v>-32</v>
      </c>
      <c r="N34" s="1285">
        <f>SUM(L34:M34)</f>
        <v>-32</v>
      </c>
    </row>
    <row r="35" spans="1:14" ht="27" customHeight="1">
      <c r="A35" s="1619" t="s">
        <v>828</v>
      </c>
      <c r="B35" s="1620"/>
      <c r="C35" s="1620"/>
      <c r="D35" s="1620"/>
      <c r="E35" s="1620"/>
      <c r="F35" s="1620"/>
      <c r="G35" s="1620"/>
      <c r="H35" s="1620"/>
      <c r="I35" s="1285">
        <v>-56</v>
      </c>
      <c r="J35" s="1285">
        <v>-31</v>
      </c>
      <c r="K35" s="1285">
        <v>-126</v>
      </c>
      <c r="L35" s="1285">
        <f>SUM(I35:K35)</f>
        <v>-213</v>
      </c>
      <c r="M35" s="1399"/>
      <c r="N35" s="1285">
        <f>SUM(L35:M35)</f>
        <v>-213</v>
      </c>
    </row>
    <row r="36" spans="1:14" ht="13.5">
      <c r="A36" s="157" t="s">
        <v>138</v>
      </c>
      <c r="B36" s="556"/>
      <c r="C36" s="157"/>
      <c r="D36" s="157"/>
      <c r="E36" s="157"/>
      <c r="F36" s="157"/>
      <c r="G36" s="157"/>
      <c r="H36" s="157">
        <v>7</v>
      </c>
      <c r="I36" s="1446">
        <f aca="true" t="shared" si="2" ref="I36:N36">SUM(I32:I35)</f>
        <v>-351</v>
      </c>
      <c r="J36" s="1446">
        <f t="shared" si="2"/>
        <v>-225</v>
      </c>
      <c r="K36" s="1446">
        <f t="shared" si="2"/>
        <v>-350</v>
      </c>
      <c r="L36" s="1446">
        <f>SUM(I36:K36)</f>
        <v>-926</v>
      </c>
      <c r="M36" s="1446">
        <f>SUM(M32:M34)</f>
        <v>-35</v>
      </c>
      <c r="N36" s="1446">
        <f t="shared" si="2"/>
        <v>-961</v>
      </c>
    </row>
    <row r="37" spans="1:14" ht="13.5">
      <c r="A37" s="1637" t="s">
        <v>139</v>
      </c>
      <c r="B37" s="1617"/>
      <c r="C37" s="1617"/>
      <c r="D37" s="1617"/>
      <c r="E37" s="1617"/>
      <c r="F37" s="1617"/>
      <c r="G37" s="1617"/>
      <c r="H37" s="871"/>
      <c r="I37" s="1464"/>
      <c r="J37" s="1464"/>
      <c r="K37" s="1464"/>
      <c r="L37" s="1464"/>
      <c r="M37" s="1463">
        <v>241</v>
      </c>
      <c r="N37" s="1285">
        <f>SUM(M37)</f>
        <v>241</v>
      </c>
    </row>
    <row r="38" spans="1:14" ht="13.5">
      <c r="A38" s="146" t="s">
        <v>1065</v>
      </c>
      <c r="B38" s="139"/>
      <c r="C38" s="139"/>
      <c r="D38" s="139"/>
      <c r="E38" s="139"/>
      <c r="F38" s="139"/>
      <c r="G38" s="139"/>
      <c r="H38" s="139"/>
      <c r="I38" s="1286">
        <v>-15</v>
      </c>
      <c r="J38" s="1286"/>
      <c r="K38" s="1286">
        <v>-1</v>
      </c>
      <c r="L38" s="1285">
        <f>SUM(I38:K38)</f>
        <v>-16</v>
      </c>
      <c r="M38" s="1465">
        <v>-5</v>
      </c>
      <c r="N38" s="1394">
        <f>SUM(L38:M38)</f>
        <v>-21</v>
      </c>
    </row>
    <row r="39" spans="1:14" ht="13.5">
      <c r="A39" s="141" t="s">
        <v>938</v>
      </c>
      <c r="B39" s="21"/>
      <c r="C39" s="21"/>
      <c r="D39" s="21"/>
      <c r="E39" s="21"/>
      <c r="F39" s="21"/>
      <c r="G39" s="21"/>
      <c r="H39" s="21"/>
      <c r="I39" s="1464">
        <v>1101</v>
      </c>
      <c r="J39" s="1464">
        <v>491</v>
      </c>
      <c r="K39" s="1464">
        <v>907</v>
      </c>
      <c r="L39" s="1464">
        <f>SUM(I39:K39)</f>
        <v>2499</v>
      </c>
      <c r="M39" s="1464">
        <v>563</v>
      </c>
      <c r="N39" s="1464">
        <f>SUM(L39:M39)</f>
        <v>3062</v>
      </c>
    </row>
    <row r="40" spans="1:14" ht="13.5">
      <c r="A40" s="141"/>
      <c r="B40" s="21"/>
      <c r="C40" s="21"/>
      <c r="D40" s="21"/>
      <c r="E40" s="21"/>
      <c r="F40" s="21"/>
      <c r="G40" s="21"/>
      <c r="H40" s="21"/>
      <c r="I40" s="1463"/>
      <c r="J40" s="1463"/>
      <c r="K40" s="1463"/>
      <c r="L40" s="1463"/>
      <c r="M40" s="1463"/>
      <c r="N40" s="1463"/>
    </row>
    <row r="41" spans="1:14" ht="13.5">
      <c r="A41" s="141" t="s">
        <v>410</v>
      </c>
      <c r="B41" s="1"/>
      <c r="C41" s="1"/>
      <c r="D41" s="1"/>
      <c r="E41" s="1"/>
      <c r="F41" s="1"/>
      <c r="G41" s="1"/>
      <c r="H41" s="1"/>
      <c r="I41" s="1458"/>
      <c r="J41" s="1458"/>
      <c r="K41" s="1458"/>
      <c r="L41" s="1458"/>
      <c r="M41" s="1285">
        <v>-2</v>
      </c>
      <c r="N41" s="1463">
        <v>-2</v>
      </c>
    </row>
    <row r="42" spans="1:14" ht="15" customHeight="1">
      <c r="A42" s="141" t="s">
        <v>140</v>
      </c>
      <c r="B42" s="1"/>
      <c r="C42" s="1"/>
      <c r="D42" s="1"/>
      <c r="E42" s="1"/>
      <c r="F42" s="1"/>
      <c r="G42" s="1"/>
      <c r="H42" s="1"/>
      <c r="I42" s="1466"/>
      <c r="J42" s="1285"/>
      <c r="K42" s="1285"/>
      <c r="L42" s="1463"/>
      <c r="M42" s="1285">
        <v>-3</v>
      </c>
      <c r="N42" s="1463">
        <v>-3</v>
      </c>
    </row>
    <row r="43" spans="1:14" ht="15" customHeight="1">
      <c r="A43" s="141" t="s">
        <v>1189</v>
      </c>
      <c r="B43" s="21"/>
      <c r="C43" s="21"/>
      <c r="D43" s="21"/>
      <c r="E43" s="21"/>
      <c r="F43" s="21"/>
      <c r="G43" s="21"/>
      <c r="H43" s="21"/>
      <c r="I43" s="1463">
        <v>80</v>
      </c>
      <c r="J43" s="1285">
        <v>-53</v>
      </c>
      <c r="K43" s="1458"/>
      <c r="L43" s="1285">
        <f>SUM(I43:K43)</f>
        <v>27</v>
      </c>
      <c r="M43" s="1285">
        <v>37</v>
      </c>
      <c r="N43" s="1463">
        <f>SUM(L43:M43)</f>
        <v>64</v>
      </c>
    </row>
    <row r="44" spans="1:14" ht="15" customHeight="1">
      <c r="A44" s="141" t="s">
        <v>1066</v>
      </c>
      <c r="B44" s="553"/>
      <c r="C44" s="553"/>
      <c r="D44" s="553"/>
      <c r="E44" s="553"/>
      <c r="F44" s="553"/>
      <c r="G44" s="553"/>
      <c r="H44" s="553"/>
      <c r="I44" s="1285"/>
      <c r="J44" s="1285"/>
      <c r="K44" s="1463"/>
      <c r="L44" s="1285"/>
      <c r="M44" s="1449">
        <v>3</v>
      </c>
      <c r="N44" s="1463">
        <v>3</v>
      </c>
    </row>
    <row r="45" spans="1:14" ht="15" customHeight="1">
      <c r="A45" s="141" t="s">
        <v>157</v>
      </c>
      <c r="B45" s="21"/>
      <c r="C45" s="21"/>
      <c r="D45" s="21"/>
      <c r="E45" s="21"/>
      <c r="F45" s="21"/>
      <c r="G45" s="21"/>
      <c r="H45" s="21"/>
      <c r="I45" s="1285">
        <v>-98</v>
      </c>
      <c r="J45" s="1285">
        <v>-123</v>
      </c>
      <c r="K45" s="1285">
        <v>-286</v>
      </c>
      <c r="L45" s="1285">
        <f>SUM(I45:K45)</f>
        <v>-507</v>
      </c>
      <c r="M45" s="1285">
        <v>507</v>
      </c>
      <c r="N45" s="1463"/>
    </row>
    <row r="46" spans="1:14" ht="13.5">
      <c r="A46" s="141" t="s">
        <v>1067</v>
      </c>
      <c r="B46" s="21"/>
      <c r="C46" s="21"/>
      <c r="D46" s="21"/>
      <c r="E46" s="21"/>
      <c r="F46" s="21"/>
      <c r="G46" s="21"/>
      <c r="H46" s="21"/>
      <c r="I46" s="1449"/>
      <c r="J46" s="1285"/>
      <c r="K46" s="1449"/>
      <c r="L46" s="1463"/>
      <c r="M46" s="1285">
        <v>-426</v>
      </c>
      <c r="N46" s="1463">
        <f aca="true" t="shared" si="3" ref="N46:N52">SUM(L46:M46)</f>
        <v>-426</v>
      </c>
    </row>
    <row r="47" spans="1:14" s="124" customFormat="1" ht="13.5">
      <c r="A47" s="141" t="s">
        <v>1003</v>
      </c>
      <c r="B47" s="247"/>
      <c r="C47" s="247"/>
      <c r="D47" s="247"/>
      <c r="E47" s="247"/>
      <c r="F47" s="247"/>
      <c r="G47" s="247"/>
      <c r="H47" s="247"/>
      <c r="I47" s="1285"/>
      <c r="J47" s="1285"/>
      <c r="K47" s="1285"/>
      <c r="L47" s="1463"/>
      <c r="M47" s="1285">
        <v>18</v>
      </c>
      <c r="N47" s="1463">
        <f t="shared" si="3"/>
        <v>18</v>
      </c>
    </row>
    <row r="48" spans="1:14" ht="13.5">
      <c r="A48" s="141" t="s">
        <v>1190</v>
      </c>
      <c r="B48" s="247"/>
      <c r="C48" s="247"/>
      <c r="D48" s="247"/>
      <c r="E48" s="247"/>
      <c r="F48" s="247"/>
      <c r="G48" s="247"/>
      <c r="H48" s="247"/>
      <c r="I48" s="1285">
        <v>103</v>
      </c>
      <c r="J48" s="1285"/>
      <c r="K48" s="1285">
        <v>95</v>
      </c>
      <c r="L48" s="1285">
        <f>SUM(I48:K48)</f>
        <v>198</v>
      </c>
      <c r="M48" s="1285">
        <v>-198</v>
      </c>
      <c r="N48" s="1463"/>
    </row>
    <row r="49" spans="1:14" ht="13.5">
      <c r="A49" s="141" t="s">
        <v>1191</v>
      </c>
      <c r="B49" s="21"/>
      <c r="C49" s="21"/>
      <c r="D49" s="21"/>
      <c r="E49" s="21"/>
      <c r="F49" s="21"/>
      <c r="G49" s="21"/>
      <c r="H49" s="21"/>
      <c r="I49" s="1285">
        <v>-8</v>
      </c>
      <c r="J49" s="1669">
        <v>0</v>
      </c>
      <c r="K49" s="1285">
        <v>-32</v>
      </c>
      <c r="L49" s="1285">
        <f>SUM(I49:K49)</f>
        <v>-40</v>
      </c>
      <c r="M49" s="1285">
        <v>40</v>
      </c>
      <c r="N49" s="1463"/>
    </row>
    <row r="50" spans="1:14" ht="13.5">
      <c r="A50" s="141" t="s">
        <v>689</v>
      </c>
      <c r="B50" s="247"/>
      <c r="C50" s="21"/>
      <c r="D50" s="21"/>
      <c r="E50" s="21"/>
      <c r="F50" s="21"/>
      <c r="G50" s="21"/>
      <c r="H50" s="21"/>
      <c r="I50" s="1399"/>
      <c r="J50" s="1285"/>
      <c r="K50" s="1399"/>
      <c r="L50" s="1399"/>
      <c r="M50" s="1285">
        <v>7</v>
      </c>
      <c r="N50" s="1285">
        <f t="shared" si="3"/>
        <v>7</v>
      </c>
    </row>
    <row r="51" spans="1:14" ht="13.5">
      <c r="A51" s="141" t="s">
        <v>690</v>
      </c>
      <c r="B51" s="247"/>
      <c r="C51" s="21"/>
      <c r="D51" s="21"/>
      <c r="E51" s="21"/>
      <c r="F51" s="21"/>
      <c r="G51" s="21"/>
      <c r="H51" s="21"/>
      <c r="I51" s="1285"/>
      <c r="J51" s="1285"/>
      <c r="K51" s="1285"/>
      <c r="L51" s="1285"/>
      <c r="M51" s="1285">
        <v>4</v>
      </c>
      <c r="N51" s="1285">
        <f t="shared" si="3"/>
        <v>4</v>
      </c>
    </row>
    <row r="52" spans="1:14" ht="13.5">
      <c r="A52" s="141" t="s">
        <v>691</v>
      </c>
      <c r="B52" s="21"/>
      <c r="C52" s="21"/>
      <c r="D52" s="21"/>
      <c r="E52" s="21"/>
      <c r="F52" s="21"/>
      <c r="G52" s="21"/>
      <c r="H52" s="21"/>
      <c r="I52" s="1285"/>
      <c r="J52" s="1399"/>
      <c r="K52" s="1399"/>
      <c r="L52" s="1399"/>
      <c r="M52" s="1285">
        <v>182</v>
      </c>
      <c r="N52" s="1285">
        <f t="shared" si="3"/>
        <v>182</v>
      </c>
    </row>
    <row r="53" spans="1:14" ht="13.5" customHeight="1">
      <c r="A53" s="1700" t="s">
        <v>939</v>
      </c>
      <c r="B53" s="1618"/>
      <c r="C53" s="1618"/>
      <c r="D53" s="1618"/>
      <c r="E53" s="1618"/>
      <c r="F53" s="1618"/>
      <c r="G53" s="1618"/>
      <c r="H53" s="1618"/>
      <c r="I53" s="1399"/>
      <c r="J53" s="1285">
        <v>-13</v>
      </c>
      <c r="K53" s="1285"/>
      <c r="L53" s="1285">
        <f>SUM(I53:K53)</f>
        <v>-13</v>
      </c>
      <c r="M53" s="1285"/>
      <c r="N53" s="1285">
        <v>-13</v>
      </c>
    </row>
    <row r="54" spans="1:14" ht="10.5" customHeight="1">
      <c r="A54" s="146"/>
      <c r="B54" s="139"/>
      <c r="C54" s="139"/>
      <c r="D54" s="139"/>
      <c r="E54" s="139"/>
      <c r="F54" s="139"/>
      <c r="G54" s="139"/>
      <c r="H54" s="139"/>
      <c r="I54" s="1399"/>
      <c r="J54" s="1399"/>
      <c r="K54" s="1399"/>
      <c r="L54" s="1399"/>
      <c r="M54" s="1399"/>
      <c r="N54" s="1399"/>
    </row>
    <row r="55" spans="1:14" ht="13.5">
      <c r="A55" s="141" t="s">
        <v>13</v>
      </c>
      <c r="B55" s="21"/>
      <c r="C55" s="21"/>
      <c r="D55" s="21"/>
      <c r="E55" s="21"/>
      <c r="F55" s="21"/>
      <c r="G55" s="21"/>
      <c r="H55" s="21"/>
      <c r="I55" s="1464">
        <f>SUM(I39:I52)</f>
        <v>1178</v>
      </c>
      <c r="J55" s="1464">
        <f>SUM(J39:J53)</f>
        <v>302</v>
      </c>
      <c r="K55" s="1464">
        <f>SUM(K39:K53)</f>
        <v>684</v>
      </c>
      <c r="L55" s="1464">
        <f>SUM(I55:K55)</f>
        <v>2164</v>
      </c>
      <c r="M55" s="1464">
        <f>SUM(M39:M53)</f>
        <v>732</v>
      </c>
      <c r="N55" s="1464">
        <f>SUM(N39:N53)</f>
        <v>2896</v>
      </c>
    </row>
    <row r="56" spans="1:14" ht="13.5">
      <c r="A56" s="141"/>
      <c r="B56" s="21"/>
      <c r="C56" s="21"/>
      <c r="D56" s="21"/>
      <c r="E56" s="21"/>
      <c r="F56" s="21"/>
      <c r="G56" s="21"/>
      <c r="H56" s="21"/>
      <c r="I56" s="1285"/>
      <c r="J56" s="1285"/>
      <c r="K56" s="1285"/>
      <c r="L56" s="1285"/>
      <c r="M56" s="1285"/>
      <c r="N56" s="1285"/>
    </row>
    <row r="57" spans="1:14" ht="13.5">
      <c r="A57" s="141" t="s">
        <v>692</v>
      </c>
      <c r="B57" s="21"/>
      <c r="C57" s="21"/>
      <c r="D57" s="21"/>
      <c r="E57" s="21"/>
      <c r="F57" s="21"/>
      <c r="G57" s="21"/>
      <c r="H57" s="21">
        <v>8.1</v>
      </c>
      <c r="I57" s="1467">
        <v>2548</v>
      </c>
      <c r="J57" s="1467">
        <v>3303</v>
      </c>
      <c r="K57" s="1467">
        <v>5813</v>
      </c>
      <c r="L57" s="1463">
        <f>SUM(I57:K57)</f>
        <v>11664</v>
      </c>
      <c r="M57" s="1460">
        <v>219</v>
      </c>
      <c r="N57" s="1463">
        <f>SUM(L57:M57)</f>
        <v>11883</v>
      </c>
    </row>
    <row r="58" spans="1:14" ht="7.5" customHeight="1">
      <c r="A58" s="141"/>
      <c r="B58" s="21"/>
      <c r="C58" s="21"/>
      <c r="D58" s="21"/>
      <c r="E58" s="21"/>
      <c r="F58" s="21"/>
      <c r="G58" s="21"/>
      <c r="H58" s="21"/>
      <c r="I58" s="1285"/>
      <c r="J58" s="1285"/>
      <c r="K58" s="1285"/>
      <c r="L58" s="1285"/>
      <c r="M58" s="1285"/>
      <c r="N58" s="1285"/>
    </row>
    <row r="59" spans="1:14" ht="18" customHeight="1">
      <c r="A59" s="216" t="s">
        <v>719</v>
      </c>
      <c r="B59" s="157"/>
      <c r="C59" s="157"/>
      <c r="D59" s="157"/>
      <c r="E59" s="157"/>
      <c r="F59" s="157"/>
      <c r="G59" s="157"/>
      <c r="H59" s="157">
        <v>8.1</v>
      </c>
      <c r="I59" s="1446">
        <f>SUM(I55:I57)</f>
        <v>3726</v>
      </c>
      <c r="J59" s="1446">
        <f>SUM(J55:J57)</f>
        <v>3605</v>
      </c>
      <c r="K59" s="1446">
        <f>SUM(K55:K57)</f>
        <v>6497</v>
      </c>
      <c r="L59" s="1446">
        <f>SUM(I59:K59)</f>
        <v>13828</v>
      </c>
      <c r="M59" s="1446">
        <f>SUM(M55:M57)</f>
        <v>951</v>
      </c>
      <c r="N59" s="1446">
        <f>SUM(L59:M59)</f>
        <v>14779</v>
      </c>
    </row>
    <row r="60" spans="1:14" ht="8.25" customHeight="1">
      <c r="A60" s="141"/>
      <c r="B60" s="21"/>
      <c r="C60" s="21"/>
      <c r="D60" s="21"/>
      <c r="E60" s="21"/>
      <c r="F60" s="21"/>
      <c r="G60" s="21"/>
      <c r="H60" s="21"/>
      <c r="I60" s="1285"/>
      <c r="J60" s="1285"/>
      <c r="K60" s="1285"/>
      <c r="L60" s="1285"/>
      <c r="M60" s="1285"/>
      <c r="N60" s="1285"/>
    </row>
    <row r="61" spans="1:14" ht="13.5">
      <c r="A61" s="141"/>
      <c r="B61" s="21"/>
      <c r="C61" s="21"/>
      <c r="D61" s="21"/>
      <c r="E61" s="21"/>
      <c r="F61" s="21"/>
      <c r="G61" s="21"/>
      <c r="H61" s="21"/>
      <c r="I61" s="1285"/>
      <c r="J61" s="1285"/>
      <c r="K61" s="1285"/>
      <c r="L61" s="1285"/>
      <c r="M61" s="1285"/>
      <c r="N61" s="1285"/>
    </row>
    <row r="62" spans="1:14" ht="12.75" customHeight="1">
      <c r="A62" s="141" t="s">
        <v>1064</v>
      </c>
      <c r="B62" s="21"/>
      <c r="C62" s="21"/>
      <c r="D62" s="21"/>
      <c r="E62" s="21"/>
      <c r="F62" s="21"/>
      <c r="G62" s="21"/>
      <c r="H62" s="21"/>
      <c r="I62" s="1285"/>
      <c r="J62" s="1285"/>
      <c r="K62" s="1285"/>
      <c r="L62" s="1285"/>
      <c r="M62" s="1285"/>
      <c r="N62" s="1285"/>
    </row>
    <row r="63" spans="1:14" ht="13.5">
      <c r="A63" s="897" t="s">
        <v>720</v>
      </c>
      <c r="C63" s="21"/>
      <c r="D63" s="21"/>
      <c r="E63" s="21"/>
      <c r="F63" s="21"/>
      <c r="G63" s="21"/>
      <c r="H63" s="21">
        <v>16</v>
      </c>
      <c r="I63" s="1468">
        <v>1258</v>
      </c>
      <c r="J63" s="1467">
        <v>2690</v>
      </c>
      <c r="K63" s="1468">
        <v>1364</v>
      </c>
      <c r="L63" s="1467">
        <f>SUM(I63:K63)</f>
        <v>5312</v>
      </c>
      <c r="M63" s="1366">
        <v>889</v>
      </c>
      <c r="N63" s="1285">
        <f>SUM(L63:M63)</f>
        <v>6201</v>
      </c>
    </row>
    <row r="64" spans="1:14" ht="15.75" customHeight="1">
      <c r="A64" s="897" t="s">
        <v>796</v>
      </c>
      <c r="B64" s="121"/>
      <c r="C64" s="21"/>
      <c r="D64" s="21"/>
      <c r="E64" s="21"/>
      <c r="F64" s="21"/>
      <c r="G64" s="21"/>
      <c r="H64" s="21"/>
      <c r="I64" s="1467">
        <v>2468</v>
      </c>
      <c r="J64" s="1467">
        <v>915</v>
      </c>
      <c r="K64" s="1467">
        <v>5133</v>
      </c>
      <c r="L64" s="1467">
        <f>SUM(I64:K64)</f>
        <v>8516</v>
      </c>
      <c r="M64" s="1285">
        <v>62</v>
      </c>
      <c r="N64" s="1285">
        <f>SUM(L64:M64)</f>
        <v>8578</v>
      </c>
    </row>
    <row r="65" spans="1:14" ht="15" customHeight="1">
      <c r="A65" s="956" t="s">
        <v>1192</v>
      </c>
      <c r="B65" s="217"/>
      <c r="C65" s="157"/>
      <c r="D65" s="157"/>
      <c r="E65" s="157"/>
      <c r="F65" s="157"/>
      <c r="G65" s="157"/>
      <c r="H65" s="157">
        <v>8.1</v>
      </c>
      <c r="I65" s="1446">
        <f>SUM(I63:I64)</f>
        <v>3726</v>
      </c>
      <c r="J65" s="1446">
        <f>SUM(J63:J64)</f>
        <v>3605</v>
      </c>
      <c r="K65" s="1446">
        <f>SUM(K63:K64)</f>
        <v>6497</v>
      </c>
      <c r="L65" s="1446">
        <f>SUM(I65:K65)</f>
        <v>13828</v>
      </c>
      <c r="M65" s="1446">
        <f>+M59</f>
        <v>951</v>
      </c>
      <c r="N65" s="1446">
        <f>SUM(N63:N64)</f>
        <v>14779</v>
      </c>
    </row>
    <row r="66" spans="1:14" ht="13.5">
      <c r="A66" s="141"/>
      <c r="B66" s="21"/>
      <c r="C66" s="21"/>
      <c r="D66" s="21"/>
      <c r="E66" s="21"/>
      <c r="F66" s="21"/>
      <c r="G66" s="21"/>
      <c r="H66" s="21"/>
      <c r="I66" s="1469"/>
      <c r="J66" s="1285"/>
      <c r="K66" s="1285"/>
      <c r="L66" s="1285"/>
      <c r="M66" s="1285"/>
      <c r="N66" s="1285"/>
    </row>
    <row r="67" spans="1:14" ht="13.5">
      <c r="A67" s="141" t="s">
        <v>42</v>
      </c>
      <c r="B67" s="21"/>
      <c r="C67" s="21"/>
      <c r="D67" s="21"/>
      <c r="E67" s="21"/>
      <c r="F67" s="21"/>
      <c r="G67" s="21"/>
      <c r="H67" s="21"/>
      <c r="I67" s="1285"/>
      <c r="J67" s="1285"/>
      <c r="K67" s="1285"/>
      <c r="L67" s="1285"/>
      <c r="M67" s="1285"/>
      <c r="N67" s="1285"/>
    </row>
    <row r="68" spans="1:14" ht="13.5">
      <c r="A68" s="897" t="s">
        <v>493</v>
      </c>
      <c r="C68" s="21"/>
      <c r="D68" s="21"/>
      <c r="E68" s="21"/>
      <c r="F68" s="21"/>
      <c r="G68" s="21"/>
      <c r="H68" s="21"/>
      <c r="I68" s="1285">
        <v>49</v>
      </c>
      <c r="J68" s="1285">
        <v>1147</v>
      </c>
      <c r="K68" s="1285">
        <v>272</v>
      </c>
      <c r="L68" s="1285">
        <f aca="true" t="shared" si="4" ref="L68:L73">SUM(I68:K68)</f>
        <v>1468</v>
      </c>
      <c r="M68" s="1285"/>
      <c r="N68" s="1285"/>
    </row>
    <row r="69" spans="1:14" ht="13.5">
      <c r="A69" s="897" t="s">
        <v>494</v>
      </c>
      <c r="C69" s="21"/>
      <c r="D69" s="21"/>
      <c r="E69" s="21"/>
      <c r="F69" s="21"/>
      <c r="G69" s="21"/>
      <c r="H69" s="21"/>
      <c r="I69" s="1285">
        <v>907</v>
      </c>
      <c r="J69" s="1285">
        <v>1072</v>
      </c>
      <c r="K69" s="1285">
        <v>891</v>
      </c>
      <c r="L69" s="1285">
        <f t="shared" si="4"/>
        <v>2870</v>
      </c>
      <c r="M69" s="1285"/>
      <c r="N69" s="1285"/>
    </row>
    <row r="70" spans="1:14" ht="14.25" customHeight="1">
      <c r="A70" s="897" t="s">
        <v>843</v>
      </c>
      <c r="C70" s="21"/>
      <c r="D70" s="21"/>
      <c r="E70" s="21"/>
      <c r="F70" s="21"/>
      <c r="G70" s="21"/>
      <c r="H70" s="21"/>
      <c r="I70" s="1285">
        <v>3245</v>
      </c>
      <c r="J70" s="1285">
        <v>1612</v>
      </c>
      <c r="K70" s="1285">
        <v>5641</v>
      </c>
      <c r="L70" s="1285">
        <f t="shared" si="4"/>
        <v>10498</v>
      </c>
      <c r="M70" s="1285"/>
      <c r="N70" s="1285"/>
    </row>
    <row r="71" spans="1:14" ht="13.5">
      <c r="A71" s="897" t="s">
        <v>495</v>
      </c>
      <c r="C71" s="21"/>
      <c r="D71" s="21"/>
      <c r="E71" s="21"/>
      <c r="F71" s="21"/>
      <c r="G71" s="21"/>
      <c r="H71" s="21"/>
      <c r="I71" s="1285">
        <v>-472</v>
      </c>
      <c r="J71" s="1285">
        <v>-84</v>
      </c>
      <c r="K71" s="1285">
        <v>-251</v>
      </c>
      <c r="L71" s="1285">
        <f t="shared" si="4"/>
        <v>-807</v>
      </c>
      <c r="M71" s="1285"/>
      <c r="N71" s="1285"/>
    </row>
    <row r="72" spans="1:14" ht="13.5">
      <c r="A72" s="897" t="s">
        <v>496</v>
      </c>
      <c r="C72" s="21"/>
      <c r="D72" s="21"/>
      <c r="E72" s="21"/>
      <c r="F72" s="21"/>
      <c r="G72" s="21"/>
      <c r="H72" s="21"/>
      <c r="I72" s="1285">
        <v>-3</v>
      </c>
      <c r="J72" s="1285">
        <v>-142</v>
      </c>
      <c r="K72" s="1285">
        <v>-56</v>
      </c>
      <c r="L72" s="1285">
        <f t="shared" si="4"/>
        <v>-201</v>
      </c>
      <c r="M72" s="1285"/>
      <c r="N72" s="1285"/>
    </row>
    <row r="73" spans="1:14" ht="13.5">
      <c r="A73" s="216"/>
      <c r="B73" s="157"/>
      <c r="C73" s="157"/>
      <c r="D73" s="157"/>
      <c r="E73" s="157"/>
      <c r="F73" s="157"/>
      <c r="G73" s="157"/>
      <c r="H73" s="157"/>
      <c r="I73" s="1446">
        <f>SUM(I68:I72)</f>
        <v>3726</v>
      </c>
      <c r="J73" s="1446">
        <f>SUM(J68:J72)</f>
        <v>3605</v>
      </c>
      <c r="K73" s="1446">
        <f>SUM(K68:K72)</f>
        <v>6497</v>
      </c>
      <c r="L73" s="1446">
        <f t="shared" si="4"/>
        <v>13828</v>
      </c>
      <c r="M73" s="1463"/>
      <c r="N73" s="1463"/>
    </row>
    <row r="74" spans="1:14" ht="13.5">
      <c r="A74" s="141"/>
      <c r="B74" s="21"/>
      <c r="C74" s="21"/>
      <c r="D74" s="21"/>
      <c r="E74" s="21"/>
      <c r="F74" s="21"/>
      <c r="G74" s="21"/>
      <c r="H74" s="140"/>
      <c r="I74" s="140"/>
      <c r="J74" s="140"/>
      <c r="K74" s="140"/>
      <c r="L74" s="140"/>
      <c r="M74" s="140"/>
      <c r="N74" s="21"/>
    </row>
    <row r="75" spans="1:14" ht="13.5">
      <c r="A75" s="203" t="s">
        <v>249</v>
      </c>
      <c r="B75" s="4"/>
      <c r="C75" s="4"/>
      <c r="D75" s="4"/>
      <c r="E75" s="4"/>
      <c r="F75" s="4"/>
      <c r="G75" s="4"/>
      <c r="H75" s="50"/>
      <c r="I75" s="50"/>
      <c r="J75" s="50"/>
      <c r="K75" s="50"/>
      <c r="L75" s="50"/>
      <c r="M75" s="50"/>
      <c r="N75" s="4"/>
    </row>
    <row r="76" spans="1:14" ht="13.5">
      <c r="A76" s="203"/>
      <c r="B76" s="4"/>
      <c r="C76" s="4"/>
      <c r="D76" s="4"/>
      <c r="E76" s="4"/>
      <c r="F76" s="4"/>
      <c r="G76" s="4"/>
      <c r="H76" s="50"/>
      <c r="I76" s="50"/>
      <c r="J76" s="50"/>
      <c r="K76" s="50"/>
      <c r="L76" s="50"/>
      <c r="M76" s="50"/>
      <c r="N76" s="4"/>
    </row>
    <row r="77" spans="1:14" ht="48" customHeight="1">
      <c r="A77" s="953" t="s">
        <v>1193</v>
      </c>
      <c r="B77" s="1781" t="s">
        <v>376</v>
      </c>
      <c r="C77" s="1781"/>
      <c r="D77" s="1781"/>
      <c r="E77" s="1781"/>
      <c r="F77" s="1781"/>
      <c r="G77" s="1781"/>
      <c r="H77" s="1781"/>
      <c r="I77" s="1781"/>
      <c r="J77" s="1781"/>
      <c r="K77" s="1781"/>
      <c r="L77" s="1781"/>
      <c r="M77" s="1781"/>
      <c r="N77" s="1781"/>
    </row>
    <row r="78" spans="1:14" ht="15" customHeight="1">
      <c r="A78" s="8" t="s">
        <v>1194</v>
      </c>
      <c r="B78" s="15" t="s">
        <v>822</v>
      </c>
      <c r="C78" s="4"/>
      <c r="D78" s="4"/>
      <c r="E78" s="4"/>
      <c r="F78" s="4"/>
      <c r="G78" s="4"/>
      <c r="H78" s="50"/>
      <c r="I78" s="50"/>
      <c r="J78" s="50"/>
      <c r="K78" s="50"/>
      <c r="L78" s="50"/>
      <c r="M78" s="50"/>
      <c r="N78" s="4"/>
    </row>
    <row r="79" spans="1:14" ht="13.5">
      <c r="A79" s="8"/>
      <c r="B79" s="4"/>
      <c r="C79" s="4"/>
      <c r="D79" s="4"/>
      <c r="E79" s="4"/>
      <c r="F79" s="4"/>
      <c r="G79" s="4"/>
      <c r="H79" s="50"/>
      <c r="I79" s="50"/>
      <c r="J79" s="50"/>
      <c r="K79" s="50"/>
      <c r="M79" s="50"/>
      <c r="N79" s="4"/>
    </row>
    <row r="80" spans="1:14" ht="13.5">
      <c r="A80" s="8" t="s">
        <v>1195</v>
      </c>
      <c r="B80" s="15" t="s">
        <v>43</v>
      </c>
      <c r="C80" s="4"/>
      <c r="D80" s="4"/>
      <c r="E80" s="4"/>
      <c r="F80" s="4"/>
      <c r="G80" s="4"/>
      <c r="H80" s="50"/>
      <c r="I80" s="50"/>
      <c r="J80" s="50"/>
      <c r="K80" s="50"/>
      <c r="M80" s="50"/>
      <c r="N80" s="4"/>
    </row>
    <row r="81" spans="1:14" ht="16.5" customHeight="1">
      <c r="A81" s="8"/>
      <c r="B81" s="15"/>
      <c r="C81" s="4"/>
      <c r="D81" s="4"/>
      <c r="E81" s="4"/>
      <c r="F81" s="4"/>
      <c r="G81" s="4"/>
      <c r="H81" s="50"/>
      <c r="I81" s="50"/>
      <c r="J81" s="50"/>
      <c r="K81" s="50"/>
      <c r="L81" s="137"/>
      <c r="M81" s="50"/>
      <c r="N81" s="4"/>
    </row>
    <row r="82" spans="1:14" ht="21" customHeight="1">
      <c r="A82" s="953" t="s">
        <v>1196</v>
      </c>
      <c r="B82" s="424" t="s">
        <v>44</v>
      </c>
      <c r="C82" s="4"/>
      <c r="D82" s="4"/>
      <c r="E82" s="4"/>
      <c r="F82" s="4"/>
      <c r="G82" s="4"/>
      <c r="H82" s="50"/>
      <c r="I82" s="50"/>
      <c r="J82" s="50"/>
      <c r="K82" s="50"/>
      <c r="L82" s="137" t="s">
        <v>1070</v>
      </c>
      <c r="M82" s="50"/>
      <c r="N82" s="4"/>
    </row>
    <row r="83" spans="1:14" ht="40.5" customHeight="1">
      <c r="A83" s="40"/>
      <c r="B83" s="15"/>
      <c r="C83" s="4"/>
      <c r="D83" s="4"/>
      <c r="E83" s="4"/>
      <c r="F83" s="4"/>
      <c r="G83" s="4"/>
      <c r="H83" s="50"/>
      <c r="I83" s="30" t="s">
        <v>254</v>
      </c>
      <c r="J83" s="30" t="s">
        <v>987</v>
      </c>
      <c r="K83" s="30" t="s">
        <v>1097</v>
      </c>
      <c r="L83" s="154" t="s">
        <v>844</v>
      </c>
      <c r="M83" s="50"/>
      <c r="N83" s="4"/>
    </row>
    <row r="84" spans="1:14" ht="13.5">
      <c r="A84" s="40"/>
      <c r="B84" s="215"/>
      <c r="C84" s="33"/>
      <c r="D84" s="33"/>
      <c r="E84" s="33"/>
      <c r="F84" s="33"/>
      <c r="G84" s="33"/>
      <c r="H84" s="410"/>
      <c r="I84" s="34" t="s">
        <v>245</v>
      </c>
      <c r="J84" s="34" t="s">
        <v>245</v>
      </c>
      <c r="K84" s="34" t="s">
        <v>245</v>
      </c>
      <c r="L84" s="34" t="s">
        <v>245</v>
      </c>
      <c r="M84" s="50"/>
      <c r="N84" s="4"/>
    </row>
    <row r="85" spans="1:14" ht="13.5">
      <c r="A85" s="40"/>
      <c r="B85" s="15"/>
      <c r="C85" s="4"/>
      <c r="D85" s="4"/>
      <c r="E85" s="4"/>
      <c r="F85" s="4"/>
      <c r="G85" s="4"/>
      <c r="H85" s="50"/>
      <c r="I85" s="50"/>
      <c r="J85" s="50"/>
      <c r="K85" s="50"/>
      <c r="L85" s="50"/>
      <c r="M85" s="50"/>
      <c r="N85" s="4"/>
    </row>
    <row r="86" spans="1:14" ht="13.5">
      <c r="A86" s="40"/>
      <c r="B86" s="15" t="s">
        <v>940</v>
      </c>
      <c r="C86" s="4"/>
      <c r="D86" s="4"/>
      <c r="E86" s="4"/>
      <c r="F86" s="4"/>
      <c r="G86" s="4"/>
      <c r="H86" s="50"/>
      <c r="I86" s="1281">
        <v>-9</v>
      </c>
      <c r="J86" s="1281">
        <v>-2</v>
      </c>
      <c r="K86" s="1281">
        <v>-16</v>
      </c>
      <c r="L86" s="1281">
        <v>-27</v>
      </c>
      <c r="M86" s="50"/>
      <c r="N86" s="4"/>
    </row>
    <row r="87" spans="1:14" ht="29.25" customHeight="1">
      <c r="A87" s="40"/>
      <c r="B87" s="1616" t="s">
        <v>984</v>
      </c>
      <c r="C87" s="1784"/>
      <c r="D87" s="1784"/>
      <c r="E87" s="1784"/>
      <c r="F87" s="1784"/>
      <c r="G87" s="1784"/>
      <c r="H87" s="1784"/>
      <c r="I87" s="1281">
        <v>-3</v>
      </c>
      <c r="J87" s="1281"/>
      <c r="K87" s="1281"/>
      <c r="L87" s="1281">
        <v>-3</v>
      </c>
      <c r="M87" s="50"/>
      <c r="N87" s="4"/>
    </row>
    <row r="88" spans="1:14" ht="13.5">
      <c r="A88" s="40"/>
      <c r="B88" s="15" t="s">
        <v>377</v>
      </c>
      <c r="C88" s="4"/>
      <c r="D88" s="4"/>
      <c r="E88" s="4"/>
      <c r="F88" s="4"/>
      <c r="G88" s="4"/>
      <c r="H88" s="50"/>
      <c r="I88" s="1281">
        <v>4</v>
      </c>
      <c r="J88" s="1281">
        <v>2</v>
      </c>
      <c r="K88" s="1380">
        <v>-16</v>
      </c>
      <c r="L88" s="1281">
        <v>-10</v>
      </c>
      <c r="M88" s="50"/>
      <c r="N88" s="4"/>
    </row>
    <row r="89" spans="1:14" ht="13.5">
      <c r="A89" s="40"/>
      <c r="B89" s="210"/>
      <c r="C89" s="172"/>
      <c r="D89" s="172"/>
      <c r="E89" s="172"/>
      <c r="F89" s="172"/>
      <c r="G89" s="172"/>
      <c r="H89" s="173"/>
      <c r="I89" s="1447">
        <f>SUM(I86:I88)</f>
        <v>-8</v>
      </c>
      <c r="J89" s="1670">
        <f>SUM(J86:J88)</f>
        <v>0</v>
      </c>
      <c r="K89" s="1447">
        <f>SUM(K86:K88)</f>
        <v>-32</v>
      </c>
      <c r="L89" s="1447">
        <f>SUM(L86:L88)</f>
        <v>-40</v>
      </c>
      <c r="M89" s="50"/>
      <c r="N89" s="4"/>
    </row>
    <row r="91" spans="1:14" ht="37.5" customHeight="1">
      <c r="A91" s="219"/>
      <c r="B91" s="1781"/>
      <c r="C91" s="1781"/>
      <c r="D91" s="1781"/>
      <c r="E91" s="1781"/>
      <c r="F91" s="1781"/>
      <c r="G91" s="1781"/>
      <c r="H91" s="1781"/>
      <c r="I91" s="1781"/>
      <c r="J91" s="1781"/>
      <c r="K91" s="1781"/>
      <c r="L91" s="1781"/>
      <c r="M91" s="1781"/>
      <c r="N91" s="1781"/>
    </row>
    <row r="92" spans="1:14" ht="78" customHeight="1">
      <c r="A92" s="103"/>
      <c r="B92" s="1770"/>
      <c r="C92" s="1770"/>
      <c r="D92" s="1770"/>
      <c r="E92" s="1770"/>
      <c r="F92" s="1770"/>
      <c r="G92" s="1770"/>
      <c r="H92" s="1770"/>
      <c r="I92" s="1770"/>
      <c r="J92" s="1770"/>
      <c r="K92" s="1770"/>
      <c r="L92" s="1770"/>
      <c r="M92" s="1770"/>
      <c r="N92" s="1770"/>
    </row>
  </sheetData>
  <mergeCells count="12">
    <mergeCell ref="A35:H35"/>
    <mergeCell ref="M1:N1"/>
    <mergeCell ref="I5:L5"/>
    <mergeCell ref="A29:G29"/>
    <mergeCell ref="A25:G25"/>
    <mergeCell ref="A28:G28"/>
    <mergeCell ref="B87:H87"/>
    <mergeCell ref="A37:G37"/>
    <mergeCell ref="B92:N92"/>
    <mergeCell ref="B91:N91"/>
    <mergeCell ref="B77:N77"/>
    <mergeCell ref="A53:H53"/>
  </mergeCells>
  <printOptions horizontalCentered="1"/>
  <pageMargins left="0" right="0" top="0.5905511811023623" bottom="0" header="0.5905511811023623" footer="0"/>
  <pageSetup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Q134"/>
  <sheetViews>
    <sheetView showGridLines="0" view="pageBreakPreview" zoomScale="70" zoomScaleNormal="70" zoomScaleSheetLayoutView="70" workbookViewId="0" topLeftCell="A1">
      <selection activeCell="A59" sqref="A59"/>
    </sheetView>
  </sheetViews>
  <sheetFormatPr defaultColWidth="9.00390625" defaultRowHeight="14.25"/>
  <cols>
    <col min="1" max="1" width="5.125" style="174" customWidth="1"/>
    <col min="2" max="2" width="4.375" style="174" customWidth="1"/>
    <col min="3" max="3" width="24.50390625" style="174" customWidth="1"/>
    <col min="4" max="4" width="19.125" style="174" customWidth="1"/>
    <col min="5" max="5" width="9.375" style="174" customWidth="1"/>
    <col min="6" max="6" width="20.25390625" style="174" customWidth="1"/>
    <col min="7" max="7" width="10.625" style="174" customWidth="1"/>
    <col min="8" max="8" width="10.125" style="174" customWidth="1"/>
    <col min="9" max="9" width="11.00390625" style="174" customWidth="1"/>
    <col min="10" max="10" width="3.875" style="174" customWidth="1"/>
    <col min="11" max="11" width="9.75390625" style="174" customWidth="1"/>
    <col min="12" max="12" width="3.25390625" style="174" customWidth="1"/>
    <col min="13" max="13" width="10.875" style="174" customWidth="1"/>
    <col min="14" max="16384" width="8.75390625" style="174" customWidth="1"/>
  </cols>
  <sheetData>
    <row r="1" spans="1:13" ht="13.5">
      <c r="A1" s="22" t="s">
        <v>688</v>
      </c>
      <c r="B1" s="220"/>
      <c r="C1" s="9"/>
      <c r="D1" s="9"/>
      <c r="E1" s="9"/>
      <c r="F1" s="9"/>
      <c r="G1" s="9"/>
      <c r="H1" s="9"/>
      <c r="I1" s="9"/>
      <c r="J1" s="9"/>
      <c r="K1" s="9"/>
      <c r="L1" s="1627" t="s">
        <v>541</v>
      </c>
      <c r="M1" s="1757"/>
    </row>
    <row r="2" spans="12:13" s="120" customFormat="1" ht="15">
      <c r="L2" s="221"/>
      <c r="M2" s="221"/>
    </row>
    <row r="3" spans="1:13" s="120" customFormat="1" ht="15">
      <c r="A3" s="8" t="s">
        <v>1131</v>
      </c>
      <c r="L3" s="221"/>
      <c r="M3" s="222"/>
    </row>
    <row r="4" spans="1:13" ht="13.5">
      <c r="A4" s="27"/>
      <c r="B4" s="9"/>
      <c r="C4" s="9"/>
      <c r="D4" s="9"/>
      <c r="E4" s="9"/>
      <c r="F4" s="9"/>
      <c r="G4" s="9"/>
      <c r="H4" s="9"/>
      <c r="I4" s="9"/>
      <c r="J4" s="9"/>
      <c r="K4" s="9"/>
      <c r="L4" s="9"/>
      <c r="M4" s="9"/>
    </row>
    <row r="5" spans="1:6" ht="13.5">
      <c r="A5" s="29" t="s">
        <v>238</v>
      </c>
      <c r="B5" s="9"/>
      <c r="C5" s="9"/>
      <c r="D5" s="9"/>
      <c r="E5" s="9"/>
      <c r="F5" s="9"/>
    </row>
    <row r="6" spans="1:13" ht="12.75" customHeight="1">
      <c r="A6" s="27"/>
      <c r="B6" s="27"/>
      <c r="C6" s="49"/>
      <c r="D6" s="49"/>
      <c r="E6" s="9"/>
      <c r="F6" s="1604"/>
      <c r="G6" s="1604"/>
      <c r="H6" s="1604"/>
      <c r="I6" s="1604"/>
      <c r="J6" s="1604"/>
      <c r="K6" s="1604"/>
      <c r="L6" s="1604"/>
      <c r="M6" s="1604"/>
    </row>
    <row r="7" spans="1:12" ht="13.5" customHeight="1">
      <c r="A7" s="27"/>
      <c r="B7" s="27"/>
      <c r="C7" s="9"/>
      <c r="D7" s="9"/>
      <c r="E7" s="9"/>
      <c r="F7" s="223"/>
      <c r="H7" s="223"/>
      <c r="J7" s="194"/>
      <c r="K7" s="223" t="s">
        <v>501</v>
      </c>
      <c r="L7" s="223"/>
    </row>
    <row r="8" spans="1:13" ht="13.5">
      <c r="A8" s="9"/>
      <c r="B8" s="9"/>
      <c r="C8" s="9"/>
      <c r="D8" s="9"/>
      <c r="E8" s="9"/>
      <c r="G8" s="194" t="s">
        <v>502</v>
      </c>
      <c r="H8" s="223" t="s">
        <v>503</v>
      </c>
      <c r="I8" s="194" t="s">
        <v>1070</v>
      </c>
      <c r="J8" s="194"/>
      <c r="K8" s="194" t="s">
        <v>146</v>
      </c>
      <c r="L8" s="194"/>
      <c r="M8" s="194" t="s">
        <v>1070</v>
      </c>
    </row>
    <row r="9" spans="1:13" ht="13.5">
      <c r="A9" s="9"/>
      <c r="B9" s="9"/>
      <c r="C9" s="9"/>
      <c r="D9" s="9"/>
      <c r="E9" s="9"/>
      <c r="G9" s="194" t="s">
        <v>736</v>
      </c>
      <c r="H9" s="194" t="s">
        <v>737</v>
      </c>
      <c r="I9" s="194" t="s">
        <v>22</v>
      </c>
      <c r="J9" s="194"/>
      <c r="K9" s="194" t="s">
        <v>1088</v>
      </c>
      <c r="L9" s="194"/>
      <c r="M9" s="223" t="s">
        <v>964</v>
      </c>
    </row>
    <row r="10" spans="1:13" ht="13.5">
      <c r="A10" s="49"/>
      <c r="B10" s="49"/>
      <c r="C10" s="49"/>
      <c r="D10" s="49"/>
      <c r="E10" s="49"/>
      <c r="F10" s="224"/>
      <c r="G10" s="541" t="s">
        <v>181</v>
      </c>
      <c r="I10" s="541" t="s">
        <v>1201</v>
      </c>
      <c r="J10" s="541"/>
      <c r="K10" s="541" t="s">
        <v>185</v>
      </c>
      <c r="L10" s="194"/>
      <c r="M10" s="223" t="s">
        <v>1088</v>
      </c>
    </row>
    <row r="11" spans="1:13" ht="13.5">
      <c r="A11" s="32" t="s">
        <v>646</v>
      </c>
      <c r="B11" s="176"/>
      <c r="C11" s="176"/>
      <c r="D11" s="176"/>
      <c r="E11" s="176"/>
      <c r="F11" s="176"/>
      <c r="G11" s="192" t="s">
        <v>245</v>
      </c>
      <c r="H11" s="192" t="s">
        <v>245</v>
      </c>
      <c r="I11" s="192" t="s">
        <v>245</v>
      </c>
      <c r="J11" s="192"/>
      <c r="K11" s="192" t="s">
        <v>245</v>
      </c>
      <c r="L11" s="192"/>
      <c r="M11" s="192" t="s">
        <v>245</v>
      </c>
    </row>
    <row r="12" spans="1:13" ht="8.25" customHeight="1">
      <c r="A12" s="49"/>
      <c r="B12" s="49"/>
      <c r="C12" s="49"/>
      <c r="D12" s="49"/>
      <c r="E12" s="49"/>
      <c r="F12" s="9"/>
      <c r="G12" s="9"/>
      <c r="H12" s="9"/>
      <c r="I12" s="9"/>
      <c r="J12" s="9"/>
      <c r="K12" s="9"/>
      <c r="L12" s="9"/>
      <c r="M12" s="9"/>
    </row>
    <row r="13" spans="1:13" ht="8.25" customHeight="1">
      <c r="A13" s="49"/>
      <c r="B13" s="49"/>
      <c r="C13" s="49"/>
      <c r="D13" s="49"/>
      <c r="E13" s="49"/>
      <c r="F13" s="9"/>
      <c r="G13" s="9"/>
      <c r="H13" s="9"/>
      <c r="I13" s="9"/>
      <c r="J13" s="9"/>
      <c r="K13" s="9"/>
      <c r="L13" s="9"/>
      <c r="M13" s="9"/>
    </row>
    <row r="14" spans="1:13" ht="12.75" customHeight="1">
      <c r="A14" s="8" t="s">
        <v>148</v>
      </c>
      <c r="B14" s="8"/>
      <c r="C14" s="8"/>
      <c r="D14" s="8"/>
      <c r="E14" s="8"/>
      <c r="F14" s="141"/>
      <c r="G14" s="1470">
        <v>1015</v>
      </c>
      <c r="H14" s="1470">
        <v>2866</v>
      </c>
      <c r="I14" s="1470">
        <f>SUM(G14:H14)</f>
        <v>3881</v>
      </c>
      <c r="J14" s="1470"/>
      <c r="K14" s="1470">
        <v>7783</v>
      </c>
      <c r="L14" s="1470"/>
      <c r="M14" s="1471">
        <f>SUM(I14:K14)</f>
        <v>11664</v>
      </c>
    </row>
    <row r="15" spans="1:13" ht="8.25" customHeight="1">
      <c r="A15" s="225"/>
      <c r="B15" s="9"/>
      <c r="C15" s="9"/>
      <c r="D15" s="9"/>
      <c r="E15" s="9"/>
      <c r="F15" s="9"/>
      <c r="G15" s="1470"/>
      <c r="H15" s="1470"/>
      <c r="I15" s="1470"/>
      <c r="J15" s="1470"/>
      <c r="K15" s="1470"/>
      <c r="L15" s="1470"/>
      <c r="M15" s="1471"/>
    </row>
    <row r="16" spans="1:13" ht="12.75" customHeight="1">
      <c r="A16" s="226" t="s">
        <v>1202</v>
      </c>
      <c r="B16" s="49"/>
      <c r="C16" s="49"/>
      <c r="D16" s="49"/>
      <c r="E16" s="49"/>
      <c r="F16" s="49"/>
      <c r="G16" s="1472">
        <v>-544</v>
      </c>
      <c r="H16" s="1472">
        <v>308</v>
      </c>
      <c r="I16" s="1470">
        <f>SUM(G16:H16)</f>
        <v>-236</v>
      </c>
      <c r="J16" s="1472"/>
      <c r="K16" s="1472">
        <v>1101</v>
      </c>
      <c r="L16" s="1472"/>
      <c r="M16" s="1471">
        <f>SUM(I16:K16)</f>
        <v>865</v>
      </c>
    </row>
    <row r="17" spans="1:13" ht="8.25" customHeight="1">
      <c r="A17" s="226"/>
      <c r="B17" s="44"/>
      <c r="C17" s="49"/>
      <c r="D17" s="49"/>
      <c r="E17" s="49"/>
      <c r="F17" s="49"/>
      <c r="G17" s="1472"/>
      <c r="H17" s="1472"/>
      <c r="I17" s="1472"/>
      <c r="J17" s="1472"/>
      <c r="K17" s="1472"/>
      <c r="L17" s="1473"/>
      <c r="M17" s="1465"/>
    </row>
    <row r="18" spans="1:13" ht="12.75" customHeight="1">
      <c r="A18" s="226" t="s">
        <v>1203</v>
      </c>
      <c r="B18" s="49"/>
      <c r="C18" s="49"/>
      <c r="D18" s="49"/>
      <c r="E18" s="49"/>
      <c r="F18" s="49"/>
      <c r="G18" s="1472">
        <v>963</v>
      </c>
      <c r="H18" s="1472">
        <v>-225</v>
      </c>
      <c r="I18" s="1470">
        <f>SUM(G18:H18)</f>
        <v>738</v>
      </c>
      <c r="J18" s="1472"/>
      <c r="K18" s="1472">
        <v>-738</v>
      </c>
      <c r="L18" s="1472"/>
      <c r="M18" s="1490">
        <f>SUM(I18:K18)</f>
        <v>0</v>
      </c>
    </row>
    <row r="19" spans="1:13" ht="3.75" customHeight="1">
      <c r="A19" s="226"/>
      <c r="B19" s="49"/>
      <c r="C19" s="49"/>
      <c r="D19" s="49"/>
      <c r="E19" s="49"/>
      <c r="F19" s="49"/>
      <c r="G19" s="1472"/>
      <c r="H19" s="1472"/>
      <c r="I19" s="1470"/>
      <c r="J19" s="1472"/>
      <c r="K19" s="1472"/>
      <c r="L19" s="1472"/>
      <c r="M19" s="1490"/>
    </row>
    <row r="20" spans="1:13" ht="12.75" customHeight="1">
      <c r="A20" s="226" t="s">
        <v>941</v>
      </c>
      <c r="B20" s="49"/>
      <c r="C20" s="49"/>
      <c r="D20" s="49"/>
      <c r="E20" s="49"/>
      <c r="F20" s="49"/>
      <c r="G20" s="1472"/>
      <c r="H20" s="1472"/>
      <c r="I20" s="1470"/>
      <c r="J20" s="1472"/>
      <c r="K20" s="1472"/>
      <c r="L20" s="1472"/>
      <c r="M20" s="1490"/>
    </row>
    <row r="21" spans="1:13" ht="6" customHeight="1">
      <c r="A21" s="226"/>
      <c r="B21" s="49"/>
      <c r="C21" s="49"/>
      <c r="D21" s="49"/>
      <c r="E21" s="49"/>
      <c r="F21" s="49"/>
      <c r="G21" s="1472"/>
      <c r="H21" s="1472"/>
      <c r="I21" s="1472"/>
      <c r="J21" s="1472"/>
      <c r="K21" s="1472"/>
      <c r="L21" s="1473"/>
      <c r="M21" s="1465"/>
    </row>
    <row r="22" spans="1:13" ht="12.75" customHeight="1">
      <c r="A22" s="1551" t="s">
        <v>942</v>
      </c>
      <c r="B22" s="44"/>
      <c r="C22" s="49"/>
      <c r="D22" s="49"/>
      <c r="E22" s="49"/>
      <c r="F22" s="49"/>
      <c r="G22" s="1568">
        <v>99</v>
      </c>
      <c r="H22" s="1569">
        <v>48</v>
      </c>
      <c r="I22" s="1569">
        <f>SUM(G22:H22)</f>
        <v>147</v>
      </c>
      <c r="J22" s="1569"/>
      <c r="K22" s="1569">
        <v>706</v>
      </c>
      <c r="L22" s="1569"/>
      <c r="M22" s="1570">
        <f>SUM(I22:K22)</f>
        <v>853</v>
      </c>
    </row>
    <row r="23" spans="1:13" ht="3.75" customHeight="1">
      <c r="A23" s="1551"/>
      <c r="B23" s="44"/>
      <c r="C23" s="49"/>
      <c r="D23" s="49"/>
      <c r="E23" s="49"/>
      <c r="F23" s="49"/>
      <c r="G23" s="1571"/>
      <c r="H23" s="1472"/>
      <c r="I23" s="1472"/>
      <c r="J23" s="1472"/>
      <c r="K23" s="1472"/>
      <c r="L23" s="1472"/>
      <c r="M23" s="1572"/>
    </row>
    <row r="24" spans="1:13" ht="12.75" customHeight="1">
      <c r="A24" s="1551" t="s">
        <v>845</v>
      </c>
      <c r="B24" s="49"/>
      <c r="C24" s="49"/>
      <c r="D24" s="49"/>
      <c r="E24" s="49"/>
      <c r="F24" s="49"/>
      <c r="G24" s="1571">
        <v>89</v>
      </c>
      <c r="H24" s="1472">
        <v>-24</v>
      </c>
      <c r="I24" s="1472">
        <f>SUM(G24:H24)</f>
        <v>65</v>
      </c>
      <c r="J24" s="1472"/>
      <c r="K24" s="1472">
        <v>41</v>
      </c>
      <c r="L24" s="1472"/>
      <c r="M24" s="1572">
        <f>SUM(I24:K24)</f>
        <v>106</v>
      </c>
    </row>
    <row r="25" spans="1:13" ht="6" customHeight="1">
      <c r="A25" s="1552"/>
      <c r="B25" s="49"/>
      <c r="C25" s="49"/>
      <c r="D25" s="49"/>
      <c r="E25" s="49"/>
      <c r="F25" s="49"/>
      <c r="G25" s="1571"/>
      <c r="H25" s="1472"/>
      <c r="I25" s="1472"/>
      <c r="J25" s="1472"/>
      <c r="K25" s="1472"/>
      <c r="L25" s="1473"/>
      <c r="M25" s="1572"/>
    </row>
    <row r="26" spans="1:13" ht="12.75" customHeight="1">
      <c r="A26" s="1551" t="s">
        <v>297</v>
      </c>
      <c r="B26" s="49"/>
      <c r="C26" s="49"/>
      <c r="D26" s="49"/>
      <c r="E26" s="49"/>
      <c r="F26" s="49"/>
      <c r="G26" s="1575">
        <v>136</v>
      </c>
      <c r="H26" s="1550">
        <v>-77</v>
      </c>
      <c r="I26" s="1550">
        <f>SUM(G26:H26)</f>
        <v>59</v>
      </c>
      <c r="J26" s="1576"/>
      <c r="K26" s="1550">
        <v>616</v>
      </c>
      <c r="L26" s="1576"/>
      <c r="M26" s="1577">
        <f>SUM(I26:K26)</f>
        <v>675</v>
      </c>
    </row>
    <row r="27" spans="1:13" ht="18" customHeight="1">
      <c r="A27" s="1608"/>
      <c r="B27" s="1608"/>
      <c r="C27" s="1608"/>
      <c r="D27" s="176"/>
      <c r="E27" s="176"/>
      <c r="F27" s="176"/>
      <c r="G27" s="1550">
        <f>SUM(G22:G26)</f>
        <v>324</v>
      </c>
      <c r="H27" s="1550">
        <f>SUM(H22:H26)</f>
        <v>-53</v>
      </c>
      <c r="I27" s="1550">
        <f>SUM(I22:I26)</f>
        <v>271</v>
      </c>
      <c r="J27" s="1550"/>
      <c r="K27" s="1550">
        <f>SUM(K22:K26)</f>
        <v>1363</v>
      </c>
      <c r="L27" s="1550"/>
      <c r="M27" s="1550">
        <f>SUM(M22:M26)</f>
        <v>1634</v>
      </c>
    </row>
    <row r="28" spans="1:13" ht="27" customHeight="1">
      <c r="A28" s="1607" t="s">
        <v>943</v>
      </c>
      <c r="B28" s="1617"/>
      <c r="C28" s="1617"/>
      <c r="D28" s="1617"/>
      <c r="E28" s="1617"/>
      <c r="F28" s="1617"/>
      <c r="G28" s="1472">
        <f>SUM(G16:G26)</f>
        <v>743</v>
      </c>
      <c r="H28" s="1472">
        <f>SUM(H16:H26)</f>
        <v>30</v>
      </c>
      <c r="I28" s="1472">
        <f>SUM(G28:H28)</f>
        <v>773</v>
      </c>
      <c r="J28" s="1472"/>
      <c r="K28" s="1472">
        <f>SUM(K16:K26)</f>
        <v>1726</v>
      </c>
      <c r="L28" s="1472"/>
      <c r="M28" s="1471">
        <f>SUM(I28:K28)</f>
        <v>2499</v>
      </c>
    </row>
    <row r="29" spans="1:13" ht="8.25" customHeight="1">
      <c r="A29" s="228"/>
      <c r="B29" s="49"/>
      <c r="C29" s="49"/>
      <c r="D29" s="49"/>
      <c r="E29" s="49"/>
      <c r="F29" s="49"/>
      <c r="G29" s="1472"/>
      <c r="H29" s="1472"/>
      <c r="I29" s="1472"/>
      <c r="J29" s="1472"/>
      <c r="K29" s="1472"/>
      <c r="L29" s="1472"/>
      <c r="M29" s="1475"/>
    </row>
    <row r="30" spans="1:13" ht="12.75" customHeight="1">
      <c r="A30" s="226" t="s">
        <v>944</v>
      </c>
      <c r="B30" s="49"/>
      <c r="C30" s="49"/>
      <c r="D30" s="49"/>
      <c r="E30" s="49"/>
      <c r="F30" s="44"/>
      <c r="G30" s="1472">
        <v>9</v>
      </c>
      <c r="H30" s="1472">
        <v>-26</v>
      </c>
      <c r="I30" s="1470">
        <f>SUM(G30:H30)</f>
        <v>-17</v>
      </c>
      <c r="J30" s="1476"/>
      <c r="K30" s="1472">
        <v>44</v>
      </c>
      <c r="L30" s="1476"/>
      <c r="M30" s="1471">
        <f>SUM(I30:K30)</f>
        <v>27</v>
      </c>
    </row>
    <row r="31" spans="1:13" ht="6" customHeight="1">
      <c r="A31" s="226"/>
      <c r="B31" s="44"/>
      <c r="C31" s="49"/>
      <c r="D31" s="230"/>
      <c r="E31" s="44"/>
      <c r="F31" s="527"/>
      <c r="G31" s="1472"/>
      <c r="H31" s="1476"/>
      <c r="I31" s="1476"/>
      <c r="J31" s="1472"/>
      <c r="K31" s="1476"/>
      <c r="L31" s="1477"/>
      <c r="M31" s="1475"/>
    </row>
    <row r="32" spans="1:13" ht="12" customHeight="1">
      <c r="A32" s="226" t="s">
        <v>147</v>
      </c>
      <c r="B32" s="44"/>
      <c r="C32" s="49"/>
      <c r="D32" s="230"/>
      <c r="E32" s="230"/>
      <c r="F32" s="44"/>
      <c r="G32" s="1472">
        <v>-246</v>
      </c>
      <c r="H32" s="1366" t="s">
        <v>253</v>
      </c>
      <c r="I32" s="1470">
        <f>SUM(G32:H32)</f>
        <v>-246</v>
      </c>
      <c r="J32" s="1476"/>
      <c r="K32" s="1472">
        <v>-63</v>
      </c>
      <c r="L32" s="1476"/>
      <c r="M32" s="1471">
        <f>SUM(I32:K32)</f>
        <v>-309</v>
      </c>
    </row>
    <row r="33" spans="1:13" ht="6" customHeight="1">
      <c r="A33" s="226"/>
      <c r="B33" s="44"/>
      <c r="C33" s="49"/>
      <c r="D33" s="230"/>
      <c r="E33" s="230"/>
      <c r="F33" s="44"/>
      <c r="G33" s="1472"/>
      <c r="H33" s="1380"/>
      <c r="I33" s="1470"/>
      <c r="J33" s="1476"/>
      <c r="K33" s="1472"/>
      <c r="L33" s="1476"/>
      <c r="M33" s="1471"/>
    </row>
    <row r="34" spans="1:13" ht="27.75" customHeight="1">
      <c r="A34" s="1606" t="s">
        <v>939</v>
      </c>
      <c r="B34" s="1606"/>
      <c r="C34" s="1606"/>
      <c r="D34" s="1606"/>
      <c r="E34" s="1606"/>
      <c r="F34" s="44"/>
      <c r="G34" s="1472">
        <v>-13</v>
      </c>
      <c r="H34" s="1366" t="s">
        <v>253</v>
      </c>
      <c r="I34" s="1472">
        <f>SUM(G34:H34)</f>
        <v>-13</v>
      </c>
      <c r="J34" s="1472"/>
      <c r="K34" s="1366" t="s">
        <v>253</v>
      </c>
      <c r="L34" s="1472"/>
      <c r="M34" s="1471">
        <f>SUM(I34:K34)</f>
        <v>-13</v>
      </c>
    </row>
    <row r="35" spans="1:13" ht="5.25" customHeight="1">
      <c r="A35" s="226"/>
      <c r="B35" s="44"/>
      <c r="C35" s="49"/>
      <c r="D35" s="230"/>
      <c r="E35" s="230"/>
      <c r="F35" s="44"/>
      <c r="G35" s="1472"/>
      <c r="H35" s="1472"/>
      <c r="I35" s="1476"/>
      <c r="J35" s="1476"/>
      <c r="K35" s="1472"/>
      <c r="L35" s="1476"/>
      <c r="M35" s="1477"/>
    </row>
    <row r="36" spans="1:13" ht="12.75" customHeight="1">
      <c r="A36" s="226" t="s">
        <v>183</v>
      </c>
      <c r="B36" s="44"/>
      <c r="C36" s="49"/>
      <c r="D36" s="230"/>
      <c r="E36" s="230"/>
      <c r="F36" s="49"/>
      <c r="G36" s="1472">
        <v>-40</v>
      </c>
      <c r="H36" s="1366" t="s">
        <v>253</v>
      </c>
      <c r="I36" s="1470">
        <f>SUM(G36:H36)</f>
        <v>-40</v>
      </c>
      <c r="J36" s="1476"/>
      <c r="K36" s="1366" t="s">
        <v>253</v>
      </c>
      <c r="L36" s="1476"/>
      <c r="M36" s="1471">
        <f>SUM(I36:K36)</f>
        <v>-40</v>
      </c>
    </row>
    <row r="37" spans="1:13" ht="12.75" customHeight="1">
      <c r="A37" s="226"/>
      <c r="B37" s="44"/>
      <c r="C37" s="49"/>
      <c r="D37" s="230"/>
      <c r="E37" s="230"/>
      <c r="F37" s="49"/>
      <c r="G37" s="1476"/>
      <c r="H37" s="1476"/>
      <c r="I37" s="1476"/>
      <c r="J37" s="1476"/>
      <c r="K37" s="1476"/>
      <c r="L37" s="1476"/>
      <c r="M37" s="1478"/>
    </row>
    <row r="38" spans="1:13" ht="18" customHeight="1" thickBot="1">
      <c r="A38" s="231" t="s">
        <v>184</v>
      </c>
      <c r="B38" s="231"/>
      <c r="C38" s="231"/>
      <c r="D38" s="231"/>
      <c r="E38" s="231"/>
      <c r="F38" s="231"/>
      <c r="G38" s="1479">
        <f>SUM(G28:G36)+G14</f>
        <v>1468</v>
      </c>
      <c r="H38" s="1479">
        <f>SUM(H28:H36)+H14</f>
        <v>2870</v>
      </c>
      <c r="I38" s="1479">
        <f>SUM(I28:I36)+I14</f>
        <v>4338</v>
      </c>
      <c r="J38" s="1480"/>
      <c r="K38" s="1479">
        <f>SUM(K28:K36)+K14</f>
        <v>9490</v>
      </c>
      <c r="L38" s="1480"/>
      <c r="M38" s="1479">
        <f>SUM(M28:M36)+M14</f>
        <v>13828</v>
      </c>
    </row>
    <row r="39" spans="2:13" ht="12.75" customHeight="1">
      <c r="B39" s="27"/>
      <c r="C39" s="27"/>
      <c r="D39" s="27"/>
      <c r="E39" s="27"/>
      <c r="F39" s="27"/>
      <c r="G39" s="227"/>
      <c r="H39" s="227"/>
      <c r="I39" s="227"/>
      <c r="J39" s="227"/>
      <c r="K39" s="227"/>
      <c r="L39" s="227"/>
      <c r="M39" s="227"/>
    </row>
    <row r="40" spans="1:12" ht="18.75" customHeight="1">
      <c r="A40" s="29" t="s">
        <v>249</v>
      </c>
      <c r="B40" s="44"/>
      <c r="C40" s="49"/>
      <c r="D40" s="49"/>
      <c r="E40" s="229"/>
      <c r="F40" s="233"/>
      <c r="G40" s="233"/>
      <c r="H40" s="233"/>
      <c r="I40" s="233"/>
      <c r="J40" s="233"/>
      <c r="K40" s="233"/>
      <c r="L40" s="233"/>
    </row>
    <row r="41" spans="1:12" ht="13.5" customHeight="1">
      <c r="A41" s="953" t="s">
        <v>497</v>
      </c>
      <c r="B41" s="1684" t="s">
        <v>77</v>
      </c>
      <c r="C41" s="1684"/>
      <c r="D41" s="1684"/>
      <c r="E41" s="1684"/>
      <c r="F41" s="1684"/>
      <c r="G41" s="1684"/>
      <c r="H41" s="1684"/>
      <c r="I41" s="1684"/>
      <c r="J41" s="1684"/>
      <c r="K41" s="1684"/>
      <c r="L41" s="1684"/>
    </row>
    <row r="42" spans="1:12" ht="8.25" customHeight="1">
      <c r="A42" s="27"/>
      <c r="B42" s="234"/>
      <c r="C42" s="234"/>
      <c r="D42" s="234"/>
      <c r="E42" s="235"/>
      <c r="F42" s="233"/>
      <c r="G42" s="233"/>
      <c r="H42" s="233"/>
      <c r="I42" s="233"/>
      <c r="J42" s="233"/>
      <c r="K42" s="233"/>
      <c r="L42" s="233"/>
    </row>
    <row r="43" spans="1:12" ht="18.75" customHeight="1">
      <c r="A43" s="953" t="s">
        <v>498</v>
      </c>
      <c r="B43" s="1605" t="s">
        <v>341</v>
      </c>
      <c r="C43" s="1728"/>
      <c r="D43" s="1728"/>
      <c r="E43" s="1728"/>
      <c r="F43" s="1728"/>
      <c r="G43" s="1728"/>
      <c r="H43" s="233"/>
      <c r="I43" s="233"/>
      <c r="J43" s="233"/>
      <c r="K43" s="233"/>
      <c r="L43" s="233"/>
    </row>
    <row r="44" spans="1:13" ht="18.75" customHeight="1">
      <c r="A44" s="961"/>
      <c r="B44" s="42"/>
      <c r="C44" s="19"/>
      <c r="D44" s="19"/>
      <c r="E44" s="19"/>
      <c r="F44" s="19"/>
      <c r="G44" s="19"/>
      <c r="H44" s="19"/>
      <c r="J44" s="237"/>
      <c r="K44" s="236" t="s">
        <v>1132</v>
      </c>
      <c r="L44" s="237"/>
      <c r="M44" s="238" t="s">
        <v>762</v>
      </c>
    </row>
    <row r="45" spans="1:13" ht="12" customHeight="1">
      <c r="A45" s="961"/>
      <c r="B45" s="42"/>
      <c r="C45" s="19"/>
      <c r="D45" s="19"/>
      <c r="E45" s="19"/>
      <c r="F45" s="19"/>
      <c r="G45" s="19"/>
      <c r="H45" s="19"/>
      <c r="J45" s="237"/>
      <c r="K45" s="154" t="s">
        <v>1204</v>
      </c>
      <c r="L45" s="237"/>
      <c r="M45" s="238"/>
    </row>
    <row r="46" spans="1:13" ht="13.5" customHeight="1">
      <c r="A46" s="953"/>
      <c r="B46" s="239"/>
      <c r="C46" s="159"/>
      <c r="D46" s="159"/>
      <c r="E46" s="159"/>
      <c r="F46" s="159"/>
      <c r="G46" s="159"/>
      <c r="H46" s="159"/>
      <c r="I46" s="218"/>
      <c r="J46" s="241"/>
      <c r="K46" s="240" t="s">
        <v>245</v>
      </c>
      <c r="L46" s="241"/>
      <c r="M46" s="242" t="s">
        <v>245</v>
      </c>
    </row>
    <row r="47" spans="1:13" ht="18.75" customHeight="1">
      <c r="A47" s="953"/>
      <c r="B47" s="957" t="s">
        <v>493</v>
      </c>
      <c r="C47" s="958"/>
      <c r="D47" s="19"/>
      <c r="E47" s="19"/>
      <c r="F47" s="19"/>
      <c r="G47" s="19"/>
      <c r="H47" s="19"/>
      <c r="J47" s="19"/>
      <c r="K47" s="1465">
        <v>-544</v>
      </c>
      <c r="L47" s="1481"/>
      <c r="M47" s="1478">
        <v>-554</v>
      </c>
    </row>
    <row r="48" spans="1:13" ht="18.75" customHeight="1">
      <c r="A48" s="953"/>
      <c r="B48" s="959" t="s">
        <v>494</v>
      </c>
      <c r="C48" s="960"/>
      <c r="D48" s="159"/>
      <c r="E48" s="159"/>
      <c r="F48" s="159"/>
      <c r="G48" s="159"/>
      <c r="H48" s="159"/>
      <c r="I48" s="218"/>
      <c r="J48" s="159"/>
      <c r="K48" s="1482">
        <v>308</v>
      </c>
      <c r="L48" s="1483"/>
      <c r="M48" s="1474">
        <v>383</v>
      </c>
    </row>
    <row r="49" spans="1:13" ht="18.75" customHeight="1">
      <c r="A49" s="953"/>
      <c r="B49" s="957" t="s">
        <v>79</v>
      </c>
      <c r="C49" s="958"/>
      <c r="D49" s="19"/>
      <c r="E49" s="19"/>
      <c r="F49" s="19"/>
      <c r="G49" s="19"/>
      <c r="H49" s="19"/>
      <c r="J49" s="19"/>
      <c r="K49" s="1465">
        <f>SUM(K47:K48)</f>
        <v>-236</v>
      </c>
      <c r="L49" s="1481"/>
      <c r="M49" s="1478">
        <f>SUM(M47:M48)</f>
        <v>-171</v>
      </c>
    </row>
    <row r="50" spans="1:13" ht="18.75" customHeight="1">
      <c r="A50" s="953"/>
      <c r="B50" s="243" t="s">
        <v>149</v>
      </c>
      <c r="C50" s="218"/>
      <c r="D50" s="218"/>
      <c r="E50" s="218"/>
      <c r="F50" s="218"/>
      <c r="G50" s="218"/>
      <c r="H50" s="218"/>
      <c r="I50" s="218"/>
      <c r="J50" s="218"/>
      <c r="K50" s="1465">
        <v>1101</v>
      </c>
      <c r="L50" s="1484"/>
      <c r="M50" s="1478">
        <v>898</v>
      </c>
    </row>
    <row r="51" spans="1:13" ht="19.5" customHeight="1" thickBot="1">
      <c r="A51" s="953"/>
      <c r="B51" s="244" t="s">
        <v>378</v>
      </c>
      <c r="C51" s="245"/>
      <c r="D51" s="245"/>
      <c r="E51" s="245"/>
      <c r="F51" s="245"/>
      <c r="G51" s="245"/>
      <c r="H51" s="245"/>
      <c r="I51" s="245"/>
      <c r="J51" s="245"/>
      <c r="K51" s="1479">
        <f>SUM(K49:K50)</f>
        <v>865</v>
      </c>
      <c r="L51" s="1485"/>
      <c r="M51" s="1486">
        <f>SUM(M49:M50)</f>
        <v>727</v>
      </c>
    </row>
    <row r="52" spans="1:12" ht="13.5">
      <c r="A52" s="27"/>
      <c r="B52" s="234"/>
      <c r="C52" s="234"/>
      <c r="D52" s="234"/>
      <c r="E52" s="235"/>
      <c r="F52" s="233"/>
      <c r="G52" s="233"/>
      <c r="H52" s="233"/>
      <c r="I52" s="233"/>
      <c r="J52" s="233"/>
      <c r="K52" s="233"/>
      <c r="L52" s="233"/>
    </row>
    <row r="53" spans="1:12" ht="24" customHeight="1">
      <c r="A53" s="962" t="s">
        <v>499</v>
      </c>
      <c r="B53" s="1609" t="s">
        <v>628</v>
      </c>
      <c r="C53" s="1730"/>
      <c r="D53" s="1730"/>
      <c r="E53" s="1730"/>
      <c r="F53" s="233"/>
      <c r="G53" s="233"/>
      <c r="H53" s="233"/>
      <c r="I53" s="233"/>
      <c r="J53" s="233"/>
      <c r="K53" s="233"/>
      <c r="L53" s="233"/>
    </row>
    <row r="54" spans="1:11" ht="24" customHeight="1">
      <c r="A54" s="27"/>
      <c r="B54" s="27"/>
      <c r="C54" s="9"/>
      <c r="D54" s="9"/>
      <c r="E54" s="223"/>
      <c r="F54" s="194"/>
      <c r="G54" s="223"/>
      <c r="K54" s="223"/>
    </row>
    <row r="55" spans="1:12" ht="13.5" customHeight="1">
      <c r="A55" s="8"/>
      <c r="B55" s="9"/>
      <c r="C55" s="9"/>
      <c r="D55" s="9"/>
      <c r="E55" s="9"/>
      <c r="J55" s="194"/>
      <c r="K55" s="223" t="s">
        <v>501</v>
      </c>
      <c r="L55" s="194"/>
    </row>
    <row r="56" spans="1:13" ht="15" customHeight="1">
      <c r="A56" s="27"/>
      <c r="B56" s="49"/>
      <c r="C56" s="49"/>
      <c r="D56" s="49"/>
      <c r="E56" s="49"/>
      <c r="F56" s="224"/>
      <c r="G56" s="194" t="s">
        <v>502</v>
      </c>
      <c r="I56" s="194" t="s">
        <v>1070</v>
      </c>
      <c r="J56" s="194"/>
      <c r="K56" s="194" t="s">
        <v>146</v>
      </c>
      <c r="L56" s="194"/>
      <c r="M56" s="194" t="s">
        <v>1070</v>
      </c>
    </row>
    <row r="57" spans="1:13" ht="15" customHeight="1">
      <c r="A57" s="27"/>
      <c r="B57" s="49"/>
      <c r="C57" s="49"/>
      <c r="D57" s="49"/>
      <c r="E57" s="49"/>
      <c r="F57" s="224"/>
      <c r="G57" s="194" t="s">
        <v>736</v>
      </c>
      <c r="H57" s="223" t="s">
        <v>503</v>
      </c>
      <c r="I57" s="194" t="s">
        <v>22</v>
      </c>
      <c r="J57" s="194"/>
      <c r="K57" s="194" t="s">
        <v>1088</v>
      </c>
      <c r="L57" s="194"/>
      <c r="M57" s="223" t="s">
        <v>964</v>
      </c>
    </row>
    <row r="58" spans="1:13" ht="15" customHeight="1">
      <c r="A58" s="27"/>
      <c r="B58" s="49"/>
      <c r="C58" s="49"/>
      <c r="D58" s="49"/>
      <c r="E58" s="49"/>
      <c r="F58" s="224"/>
      <c r="G58" s="194" t="s">
        <v>181</v>
      </c>
      <c r="H58" s="194" t="s">
        <v>737</v>
      </c>
      <c r="I58" s="541" t="s">
        <v>1201</v>
      </c>
      <c r="J58" s="194"/>
      <c r="K58" s="194" t="s">
        <v>185</v>
      </c>
      <c r="L58" s="194"/>
      <c r="M58" s="223" t="s">
        <v>1088</v>
      </c>
    </row>
    <row r="59" spans="1:13" ht="15.75" customHeight="1">
      <c r="A59" s="27"/>
      <c r="B59" s="176"/>
      <c r="C59" s="176"/>
      <c r="D59" s="176"/>
      <c r="E59" s="176"/>
      <c r="F59" s="176"/>
      <c r="G59" s="192" t="s">
        <v>245</v>
      </c>
      <c r="H59" s="192" t="s">
        <v>245</v>
      </c>
      <c r="I59" s="192" t="s">
        <v>245</v>
      </c>
      <c r="J59" s="192"/>
      <c r="K59" s="192" t="s">
        <v>245</v>
      </c>
      <c r="L59" s="192"/>
      <c r="M59" s="192" t="s">
        <v>245</v>
      </c>
    </row>
    <row r="60" spans="1:13" ht="18" customHeight="1">
      <c r="A60" s="228"/>
      <c r="B60" s="529" t="s">
        <v>254</v>
      </c>
      <c r="C60" s="529"/>
      <c r="D60" s="529"/>
      <c r="E60" s="529"/>
      <c r="F60" s="529"/>
      <c r="G60" s="1472">
        <v>-194</v>
      </c>
      <c r="H60" s="1472">
        <v>21</v>
      </c>
      <c r="I60" s="1470">
        <v>-173</v>
      </c>
      <c r="J60" s="1472"/>
      <c r="K60" s="1472">
        <v>653</v>
      </c>
      <c r="L60" s="1472"/>
      <c r="M60" s="1472">
        <v>480</v>
      </c>
    </row>
    <row r="61" spans="1:13" ht="18.75" customHeight="1">
      <c r="A61" s="228"/>
      <c r="B61" s="529" t="s">
        <v>987</v>
      </c>
      <c r="C61" s="529"/>
      <c r="D61" s="529"/>
      <c r="E61" s="529"/>
      <c r="F61" s="529"/>
      <c r="G61" s="1472">
        <v>-200</v>
      </c>
      <c r="H61" s="1472">
        <v>183</v>
      </c>
      <c r="I61" s="1470">
        <v>-17</v>
      </c>
      <c r="J61" s="1472"/>
      <c r="K61" s="1472">
        <v>202</v>
      </c>
      <c r="L61" s="1472"/>
      <c r="M61" s="1470">
        <v>185</v>
      </c>
    </row>
    <row r="62" spans="1:13" ht="18" customHeight="1">
      <c r="A62" s="228"/>
      <c r="B62" s="528" t="s">
        <v>1097</v>
      </c>
      <c r="C62" s="529"/>
      <c r="D62" s="529"/>
      <c r="E62" s="529"/>
      <c r="F62" s="529"/>
      <c r="G62" s="1472">
        <v>-150</v>
      </c>
      <c r="H62" s="1472">
        <v>104</v>
      </c>
      <c r="I62" s="1470">
        <v>-46</v>
      </c>
      <c r="J62" s="1472"/>
      <c r="K62" s="1472">
        <v>246</v>
      </c>
      <c r="L62" s="1472"/>
      <c r="M62" s="1470">
        <v>200</v>
      </c>
    </row>
    <row r="63" spans="1:13" ht="18" customHeight="1" thickBot="1">
      <c r="A63" s="228"/>
      <c r="B63" s="530"/>
      <c r="C63" s="530"/>
      <c r="D63" s="530"/>
      <c r="E63" s="530"/>
      <c r="F63" s="530"/>
      <c r="G63" s="1480">
        <f>SUM(G60:G62)</f>
        <v>-544</v>
      </c>
      <c r="H63" s="1480">
        <f aca="true" t="shared" si="0" ref="H63:M63">SUM(H60:H62)</f>
        <v>308</v>
      </c>
      <c r="I63" s="1480">
        <f t="shared" si="0"/>
        <v>-236</v>
      </c>
      <c r="J63" s="1480"/>
      <c r="K63" s="1480">
        <f t="shared" si="0"/>
        <v>1101</v>
      </c>
      <c r="L63" s="1480"/>
      <c r="M63" s="1480">
        <f t="shared" si="0"/>
        <v>865</v>
      </c>
    </row>
    <row r="64" spans="1:12" ht="13.5">
      <c r="A64" s="228"/>
      <c r="B64" s="529"/>
      <c r="C64" s="529"/>
      <c r="D64" s="529"/>
      <c r="E64" s="529"/>
      <c r="F64" s="527"/>
      <c r="G64" s="527"/>
      <c r="H64" s="527"/>
      <c r="I64" s="527"/>
      <c r="J64" s="527"/>
      <c r="K64" s="527"/>
      <c r="L64" s="531"/>
    </row>
    <row r="65" spans="1:12" ht="14.25" customHeight="1">
      <c r="A65" s="953" t="s">
        <v>507</v>
      </c>
      <c r="B65" s="1625" t="s">
        <v>379</v>
      </c>
      <c r="C65" s="1625"/>
      <c r="D65" s="1625"/>
      <c r="E65" s="1625"/>
      <c r="F65" s="1625"/>
      <c r="G65" s="1625"/>
      <c r="H65" s="1625"/>
      <c r="I65" s="1625"/>
      <c r="J65" s="1625"/>
      <c r="K65" s="1625"/>
      <c r="L65" s="1625"/>
    </row>
    <row r="66" spans="1:12" ht="17.25" customHeight="1">
      <c r="A66" s="953"/>
      <c r="B66" s="532"/>
      <c r="C66" s="532"/>
      <c r="D66" s="532"/>
      <c r="E66" s="532"/>
      <c r="F66" s="532"/>
      <c r="G66" s="532"/>
      <c r="H66" s="532"/>
      <c r="I66" s="532"/>
      <c r="J66" s="532"/>
      <c r="K66" s="532"/>
      <c r="L66" s="532"/>
    </row>
    <row r="67" spans="1:12" ht="14.25" customHeight="1">
      <c r="A67" s="962" t="s">
        <v>1197</v>
      </c>
      <c r="B67" s="1625" t="s">
        <v>890</v>
      </c>
      <c r="C67" s="1625"/>
      <c r="D67" s="1625"/>
      <c r="E67" s="533"/>
      <c r="F67" s="534"/>
      <c r="G67" s="534"/>
      <c r="H67" s="534"/>
      <c r="I67" s="534"/>
      <c r="J67" s="534"/>
      <c r="K67" s="534"/>
      <c r="L67" s="534"/>
    </row>
    <row r="68" spans="1:11" ht="14.25" customHeight="1">
      <c r="A68" s="27"/>
      <c r="B68" s="535"/>
      <c r="C68" s="528"/>
      <c r="D68" s="528"/>
      <c r="E68" s="536"/>
      <c r="F68" s="537"/>
      <c r="G68" s="536"/>
      <c r="H68" s="531"/>
      <c r="I68" s="537"/>
      <c r="J68" s="531"/>
      <c r="K68" s="537"/>
    </row>
    <row r="69" spans="1:12" ht="14.25" customHeight="1">
      <c r="A69" s="9"/>
      <c r="B69" s="528"/>
      <c r="C69" s="528"/>
      <c r="D69" s="528"/>
      <c r="E69" s="528"/>
      <c r="F69" s="531"/>
      <c r="J69" s="537"/>
      <c r="K69" s="536" t="s">
        <v>501</v>
      </c>
      <c r="L69" s="537"/>
    </row>
    <row r="70" spans="1:13" ht="14.25" customHeight="1">
      <c r="A70" s="49"/>
      <c r="B70" s="529"/>
      <c r="C70" s="529"/>
      <c r="D70" s="529"/>
      <c r="E70" s="529"/>
      <c r="F70" s="538"/>
      <c r="G70" s="537" t="s">
        <v>502</v>
      </c>
      <c r="I70" s="537" t="s">
        <v>1070</v>
      </c>
      <c r="J70" s="194"/>
      <c r="K70" s="194" t="s">
        <v>146</v>
      </c>
      <c r="L70" s="537"/>
      <c r="M70" s="537" t="s">
        <v>1070</v>
      </c>
    </row>
    <row r="71" spans="1:13" ht="14.25" customHeight="1">
      <c r="A71" s="49"/>
      <c r="B71" s="529"/>
      <c r="C71" s="529"/>
      <c r="D71" s="529"/>
      <c r="E71" s="529"/>
      <c r="F71" s="538"/>
      <c r="G71" s="194" t="s">
        <v>736</v>
      </c>
      <c r="H71" s="536" t="s">
        <v>503</v>
      </c>
      <c r="I71" s="194" t="s">
        <v>22</v>
      </c>
      <c r="J71" s="194"/>
      <c r="K71" s="194" t="s">
        <v>1088</v>
      </c>
      <c r="L71" s="537"/>
      <c r="M71" s="536" t="s">
        <v>964</v>
      </c>
    </row>
    <row r="72" spans="1:13" ht="14.25" customHeight="1">
      <c r="A72" s="49"/>
      <c r="B72" s="529"/>
      <c r="C72" s="529"/>
      <c r="D72" s="529"/>
      <c r="E72" s="529"/>
      <c r="F72" s="538"/>
      <c r="G72" s="194" t="s">
        <v>181</v>
      </c>
      <c r="H72" s="194" t="s">
        <v>737</v>
      </c>
      <c r="I72" s="194" t="s">
        <v>1201</v>
      </c>
      <c r="J72" s="194"/>
      <c r="K72" s="194" t="s">
        <v>185</v>
      </c>
      <c r="L72" s="537"/>
      <c r="M72" s="536" t="s">
        <v>1088</v>
      </c>
    </row>
    <row r="73" spans="1:13" ht="12" customHeight="1">
      <c r="A73" s="27"/>
      <c r="B73" s="539"/>
      <c r="C73" s="539"/>
      <c r="D73" s="539"/>
      <c r="E73" s="539"/>
      <c r="F73" s="539"/>
      <c r="G73" s="540" t="s">
        <v>245</v>
      </c>
      <c r="H73" s="540" t="s">
        <v>245</v>
      </c>
      <c r="I73" s="540" t="s">
        <v>245</v>
      </c>
      <c r="J73" s="540"/>
      <c r="K73" s="540" t="s">
        <v>245</v>
      </c>
      <c r="L73" s="540"/>
      <c r="M73" s="540" t="s">
        <v>245</v>
      </c>
    </row>
    <row r="74" spans="1:13" ht="18" customHeight="1">
      <c r="A74" s="226"/>
      <c r="B74" s="529" t="s">
        <v>254</v>
      </c>
      <c r="C74" s="529"/>
      <c r="D74" s="529"/>
      <c r="E74" s="529"/>
      <c r="F74" s="529"/>
      <c r="G74" s="1472">
        <v>216</v>
      </c>
      <c r="H74" s="1472">
        <v>-27</v>
      </c>
      <c r="I74" s="1470">
        <v>189</v>
      </c>
      <c r="J74" s="1472"/>
      <c r="K74" s="1472">
        <v>-189</v>
      </c>
      <c r="L74" s="1472"/>
      <c r="M74" s="1487">
        <f>SUM(I74:K74)</f>
        <v>0</v>
      </c>
    </row>
    <row r="75" spans="1:13" ht="18" customHeight="1">
      <c r="A75" s="226"/>
      <c r="B75" s="529" t="s">
        <v>987</v>
      </c>
      <c r="C75" s="529"/>
      <c r="D75" s="529"/>
      <c r="E75" s="529"/>
      <c r="F75" s="529"/>
      <c r="G75" s="1472">
        <v>326</v>
      </c>
      <c r="H75" s="1472">
        <v>-178</v>
      </c>
      <c r="I75" s="1470">
        <v>148</v>
      </c>
      <c r="J75" s="1472"/>
      <c r="K75" s="1472">
        <v>-148</v>
      </c>
      <c r="L75" s="1472"/>
      <c r="M75" s="1488">
        <v>0</v>
      </c>
    </row>
    <row r="76" spans="1:13" ht="18" customHeight="1">
      <c r="A76" s="226"/>
      <c r="B76" s="528" t="s">
        <v>1097</v>
      </c>
      <c r="C76" s="529"/>
      <c r="D76" s="529"/>
      <c r="E76" s="529"/>
      <c r="F76" s="529"/>
      <c r="G76" s="1472">
        <v>421</v>
      </c>
      <c r="H76" s="1472">
        <v>-20</v>
      </c>
      <c r="I76" s="1470">
        <v>401</v>
      </c>
      <c r="J76" s="1472"/>
      <c r="K76" s="1472">
        <v>-401</v>
      </c>
      <c r="L76" s="1472"/>
      <c r="M76" s="1488">
        <v>0</v>
      </c>
    </row>
    <row r="77" spans="1:13" ht="18" customHeight="1" thickBot="1">
      <c r="A77" s="228"/>
      <c r="B77" s="530"/>
      <c r="C77" s="530"/>
      <c r="D77" s="530"/>
      <c r="E77" s="530"/>
      <c r="F77" s="530"/>
      <c r="G77" s="1480">
        <f>SUM(G74:G76)</f>
        <v>963</v>
      </c>
      <c r="H77" s="1480">
        <f aca="true" t="shared" si="1" ref="H77:M77">SUM(H74:H76)</f>
        <v>-225</v>
      </c>
      <c r="I77" s="1480">
        <f t="shared" si="1"/>
        <v>738</v>
      </c>
      <c r="J77" s="1480"/>
      <c r="K77" s="1480">
        <f t="shared" si="1"/>
        <v>-738</v>
      </c>
      <c r="L77" s="1480"/>
      <c r="M77" s="1489">
        <f t="shared" si="1"/>
        <v>0</v>
      </c>
    </row>
    <row r="78" spans="1:12" ht="14.25" customHeight="1">
      <c r="A78" s="219"/>
      <c r="B78" s="42"/>
      <c r="C78" s="42"/>
      <c r="D78" s="42"/>
      <c r="E78" s="42"/>
      <c r="F78" s="42"/>
      <c r="G78" s="42"/>
      <c r="H78" s="42"/>
      <c r="I78" s="42"/>
      <c r="J78" s="42"/>
      <c r="K78" s="42"/>
      <c r="L78" s="42"/>
    </row>
    <row r="79" spans="1:14" ht="14.25" customHeight="1">
      <c r="A79" s="219"/>
      <c r="B79" s="42"/>
      <c r="C79" s="42"/>
      <c r="D79" s="42"/>
      <c r="E79" s="42"/>
      <c r="F79" s="42"/>
      <c r="G79" s="42"/>
      <c r="H79" s="42"/>
      <c r="I79" s="42"/>
      <c r="J79" s="42"/>
      <c r="K79" s="42"/>
      <c r="L79" s="42"/>
      <c r="M79" s="1558" t="s">
        <v>541</v>
      </c>
      <c r="N79" s="1549"/>
    </row>
    <row r="80" spans="1:14" ht="14.25" customHeight="1">
      <c r="A80" s="219"/>
      <c r="B80" s="42"/>
      <c r="C80" s="42"/>
      <c r="D80" s="42"/>
      <c r="E80" s="42"/>
      <c r="F80" s="42"/>
      <c r="G80" s="42"/>
      <c r="H80" s="42"/>
      <c r="I80" s="42"/>
      <c r="J80" s="42"/>
      <c r="K80" s="42"/>
      <c r="L80" s="42"/>
      <c r="M80" s="1558" t="s">
        <v>755</v>
      </c>
      <c r="N80" s="1549"/>
    </row>
    <row r="81" spans="1:14" ht="14.25" customHeight="1">
      <c r="A81" s="219"/>
      <c r="B81" s="42"/>
      <c r="C81" s="42"/>
      <c r="D81" s="42"/>
      <c r="E81" s="42"/>
      <c r="F81" s="42"/>
      <c r="G81" s="42"/>
      <c r="H81" s="42"/>
      <c r="I81" s="42"/>
      <c r="J81" s="42"/>
      <c r="K81" s="42"/>
      <c r="L81" s="42"/>
      <c r="M81" s="1558"/>
      <c r="N81" s="1549"/>
    </row>
    <row r="82" spans="1:14" ht="14.25" customHeight="1">
      <c r="A82" s="219"/>
      <c r="B82" s="42"/>
      <c r="C82" s="42"/>
      <c r="D82" s="42"/>
      <c r="E82" s="42"/>
      <c r="F82" s="42"/>
      <c r="G82" s="42"/>
      <c r="H82" s="42"/>
      <c r="I82" s="42"/>
      <c r="J82" s="42"/>
      <c r="K82" s="42"/>
      <c r="L82" s="42"/>
      <c r="M82" s="1558"/>
      <c r="N82" s="1549"/>
    </row>
    <row r="83" spans="1:14" ht="14.25" customHeight="1">
      <c r="A83" s="219"/>
      <c r="B83" s="42"/>
      <c r="C83" s="42"/>
      <c r="D83" s="42"/>
      <c r="E83" s="42"/>
      <c r="F83" s="42"/>
      <c r="G83" s="42"/>
      <c r="H83" s="42"/>
      <c r="I83" s="42"/>
      <c r="J83" s="42"/>
      <c r="K83" s="42"/>
      <c r="L83" s="42"/>
      <c r="M83" s="1558"/>
      <c r="N83" s="1549"/>
    </row>
    <row r="84" spans="1:14" ht="14.25" customHeight="1">
      <c r="A84" s="219"/>
      <c r="B84" s="42"/>
      <c r="C84" s="42"/>
      <c r="D84" s="42"/>
      <c r="E84" s="42"/>
      <c r="F84" s="42"/>
      <c r="G84" s="42"/>
      <c r="H84" s="42"/>
      <c r="I84" s="42"/>
      <c r="J84" s="42"/>
      <c r="K84" s="42"/>
      <c r="L84" s="42"/>
      <c r="M84" s="1558"/>
      <c r="N84" s="1549"/>
    </row>
    <row r="85" spans="1:12" ht="14.25" customHeight="1">
      <c r="A85" s="553" t="s">
        <v>1198</v>
      </c>
      <c r="B85" s="247" t="s">
        <v>182</v>
      </c>
      <c r="C85" s="247"/>
      <c r="D85" s="247"/>
      <c r="E85" s="247"/>
      <c r="F85" s="247"/>
      <c r="G85" s="247"/>
      <c r="H85" s="247"/>
      <c r="I85" s="1355"/>
      <c r="J85" s="42"/>
      <c r="K85" s="42"/>
      <c r="L85" s="42"/>
    </row>
    <row r="86" spans="1:17" ht="60" customHeight="1">
      <c r="A86" s="553"/>
      <c r="B86" s="247"/>
      <c r="C86" s="247"/>
      <c r="D86" s="247"/>
      <c r="E86" s="247"/>
      <c r="F86" s="247"/>
      <c r="G86" s="154" t="s">
        <v>945</v>
      </c>
      <c r="H86" s="154" t="s">
        <v>494</v>
      </c>
      <c r="I86" s="154" t="s">
        <v>946</v>
      </c>
      <c r="J86" s="154"/>
      <c r="K86" s="154" t="s">
        <v>834</v>
      </c>
      <c r="L86" s="154"/>
      <c r="M86" s="154" t="s">
        <v>150</v>
      </c>
      <c r="N86" s="1355"/>
      <c r="O86" s="42"/>
      <c r="P86" s="42"/>
      <c r="Q86" s="42"/>
    </row>
    <row r="87" spans="1:17" ht="14.25" customHeight="1">
      <c r="A87" s="553"/>
      <c r="B87" s="406"/>
      <c r="C87" s="406"/>
      <c r="D87" s="406"/>
      <c r="E87" s="406"/>
      <c r="F87" s="406"/>
      <c r="G87" s="155" t="s">
        <v>245</v>
      </c>
      <c r="H87" s="155" t="s">
        <v>245</v>
      </c>
      <c r="I87" s="155" t="s">
        <v>245</v>
      </c>
      <c r="J87" s="155"/>
      <c r="K87" s="155" t="s">
        <v>245</v>
      </c>
      <c r="L87" s="155"/>
      <c r="M87" s="155" t="s">
        <v>245</v>
      </c>
      <c r="N87" s="1355"/>
      <c r="O87" s="42"/>
      <c r="P87" s="42"/>
      <c r="Q87" s="42"/>
    </row>
    <row r="88" spans="1:17" ht="14.25" customHeight="1">
      <c r="A88" s="553"/>
      <c r="B88" s="553" t="s">
        <v>254</v>
      </c>
      <c r="C88" s="247"/>
      <c r="D88" s="247"/>
      <c r="E88" s="247"/>
      <c r="F88" s="247"/>
      <c r="G88" s="247"/>
      <c r="H88" s="247"/>
      <c r="I88" s="247"/>
      <c r="J88" s="247"/>
      <c r="K88" s="247"/>
      <c r="L88" s="247"/>
      <c r="M88" s="247"/>
      <c r="N88" s="1355"/>
      <c r="O88" s="42"/>
      <c r="P88" s="42"/>
      <c r="Q88" s="42"/>
    </row>
    <row r="89" spans="1:17" ht="14.25" customHeight="1">
      <c r="A89" s="553"/>
      <c r="B89" s="1636" t="s">
        <v>947</v>
      </c>
      <c r="C89" s="1636"/>
      <c r="D89" s="1636"/>
      <c r="E89" s="1636"/>
      <c r="F89" s="247"/>
      <c r="G89" s="1553">
        <v>28</v>
      </c>
      <c r="H89" s="1553">
        <v>9</v>
      </c>
      <c r="I89" s="1553">
        <v>37</v>
      </c>
      <c r="J89" s="1553"/>
      <c r="K89" s="1553">
        <v>231</v>
      </c>
      <c r="L89" s="1553"/>
      <c r="M89" s="1553">
        <f>I89+K89</f>
        <v>268</v>
      </c>
      <c r="N89" s="1355"/>
      <c r="O89" s="42"/>
      <c r="P89" s="42"/>
      <c r="Q89" s="42"/>
    </row>
    <row r="90" spans="1:17" ht="14.25" customHeight="1">
      <c r="A90" s="553"/>
      <c r="B90" s="1636" t="s">
        <v>948</v>
      </c>
      <c r="C90" s="1636"/>
      <c r="D90" s="1636"/>
      <c r="E90" s="1636"/>
      <c r="F90" s="1636"/>
      <c r="G90" s="1553">
        <v>-61</v>
      </c>
      <c r="H90" s="1553">
        <v>2</v>
      </c>
      <c r="I90" s="1553">
        <v>-59</v>
      </c>
      <c r="J90" s="1553"/>
      <c r="K90" s="1553">
        <v>90</v>
      </c>
      <c r="L90" s="1553"/>
      <c r="M90" s="1553">
        <f>I90+K90</f>
        <v>31</v>
      </c>
      <c r="N90" s="1355"/>
      <c r="O90" s="42"/>
      <c r="P90" s="42"/>
      <c r="Q90" s="42"/>
    </row>
    <row r="91" spans="1:17" ht="14.25" customHeight="1">
      <c r="A91" s="553"/>
      <c r="B91" s="1633" t="s">
        <v>298</v>
      </c>
      <c r="C91" s="1633"/>
      <c r="D91" s="1633"/>
      <c r="E91" s="1633"/>
      <c r="F91" s="1633"/>
      <c r="G91" s="1554">
        <v>83</v>
      </c>
      <c r="H91" s="1554">
        <v>-52</v>
      </c>
      <c r="I91" s="1554">
        <v>31</v>
      </c>
      <c r="J91" s="1554"/>
      <c r="K91" s="1554">
        <v>291</v>
      </c>
      <c r="L91" s="1554"/>
      <c r="M91" s="1554">
        <f>I91+K91</f>
        <v>322</v>
      </c>
      <c r="N91" s="1355"/>
      <c r="O91" s="42"/>
      <c r="P91" s="42"/>
      <c r="Q91" s="42"/>
    </row>
    <row r="92" spans="1:17" ht="14.25" customHeight="1">
      <c r="A92" s="553"/>
      <c r="B92" s="237"/>
      <c r="C92" s="247"/>
      <c r="D92" s="247"/>
      <c r="E92" s="247"/>
      <c r="F92" s="247"/>
      <c r="G92" s="1553">
        <f>SUM(G89:G91)</f>
        <v>50</v>
      </c>
      <c r="H92" s="1553">
        <f>SUM(H89:H91)</f>
        <v>-41</v>
      </c>
      <c r="I92" s="1553">
        <f>SUM(I89:I91)</f>
        <v>9</v>
      </c>
      <c r="J92" s="1553"/>
      <c r="K92" s="1553">
        <f>SUM(K89:K91)</f>
        <v>612</v>
      </c>
      <c r="L92" s="1553"/>
      <c r="M92" s="1553">
        <f>SUM(M89:M91)</f>
        <v>621</v>
      </c>
      <c r="N92" s="1355"/>
      <c r="O92" s="42"/>
      <c r="P92" s="42"/>
      <c r="Q92" s="42"/>
    </row>
    <row r="93" spans="1:17" ht="14.25" customHeight="1">
      <c r="A93" s="553"/>
      <c r="B93" s="1626" t="s">
        <v>987</v>
      </c>
      <c r="C93" s="1626"/>
      <c r="D93" s="1626"/>
      <c r="E93" s="1626"/>
      <c r="F93" s="247"/>
      <c r="G93" s="1553"/>
      <c r="H93" s="1553"/>
      <c r="I93" s="1553"/>
      <c r="J93" s="1553"/>
      <c r="K93" s="1553"/>
      <c r="L93" s="1553"/>
      <c r="M93" s="1553"/>
      <c r="N93" s="1355"/>
      <c r="O93" s="42"/>
      <c r="P93" s="42"/>
      <c r="Q93" s="42"/>
    </row>
    <row r="94" spans="1:17" ht="14.25" customHeight="1">
      <c r="A94" s="553"/>
      <c r="B94" s="1636" t="s">
        <v>947</v>
      </c>
      <c r="C94" s="1636"/>
      <c r="D94" s="1636"/>
      <c r="E94" s="1636"/>
      <c r="F94" s="247"/>
      <c r="G94" s="1553">
        <v>34</v>
      </c>
      <c r="H94" s="1553">
        <v>40</v>
      </c>
      <c r="I94" s="1553">
        <v>74</v>
      </c>
      <c r="J94" s="1553"/>
      <c r="K94" s="1553">
        <v>82</v>
      </c>
      <c r="L94" s="1553"/>
      <c r="M94" s="1553">
        <f>I94+K94</f>
        <v>156</v>
      </c>
      <c r="N94" s="1355"/>
      <c r="O94" s="42"/>
      <c r="P94" s="42"/>
      <c r="Q94" s="42"/>
    </row>
    <row r="95" spans="1:17" ht="14.25" customHeight="1">
      <c r="A95" s="553"/>
      <c r="B95" s="1636" t="s">
        <v>948</v>
      </c>
      <c r="C95" s="1636"/>
      <c r="D95" s="1636"/>
      <c r="E95" s="1636"/>
      <c r="F95" s="1636"/>
      <c r="G95" s="1553">
        <v>194</v>
      </c>
      <c r="H95" s="1553">
        <v>-28</v>
      </c>
      <c r="I95" s="1553">
        <v>166</v>
      </c>
      <c r="J95" s="1553"/>
      <c r="K95" s="1553">
        <v>-77</v>
      </c>
      <c r="L95" s="1553"/>
      <c r="M95" s="1553">
        <f>I95+K95</f>
        <v>89</v>
      </c>
      <c r="N95" s="1355"/>
      <c r="O95" s="42"/>
      <c r="P95" s="42"/>
      <c r="Q95" s="42"/>
    </row>
    <row r="96" spans="1:17" ht="14.25" customHeight="1">
      <c r="A96" s="553"/>
      <c r="B96" s="1633" t="s">
        <v>298</v>
      </c>
      <c r="C96" s="1633"/>
      <c r="D96" s="1633"/>
      <c r="E96" s="1633"/>
      <c r="F96" s="1633"/>
      <c r="G96" s="1554">
        <v>32</v>
      </c>
      <c r="H96" s="1554">
        <v>0</v>
      </c>
      <c r="I96" s="1554">
        <v>32</v>
      </c>
      <c r="J96" s="1554"/>
      <c r="K96" s="1554">
        <v>29</v>
      </c>
      <c r="L96" s="1554"/>
      <c r="M96" s="1554">
        <f>I96+K96</f>
        <v>61</v>
      </c>
      <c r="N96" s="1355"/>
      <c r="O96" s="42"/>
      <c r="P96" s="42"/>
      <c r="Q96" s="42"/>
    </row>
    <row r="97" spans="1:17" ht="14.25" customHeight="1">
      <c r="A97" s="553"/>
      <c r="B97" s="237"/>
      <c r="C97" s="247"/>
      <c r="D97" s="247"/>
      <c r="E97" s="247"/>
      <c r="F97" s="247"/>
      <c r="G97" s="1553">
        <f>SUM(G94:G96)</f>
        <v>260</v>
      </c>
      <c r="H97" s="1553">
        <f>SUM(H94:H96)</f>
        <v>12</v>
      </c>
      <c r="I97" s="1553">
        <f>SUM(I94:I96)</f>
        <v>272</v>
      </c>
      <c r="J97" s="1553"/>
      <c r="K97" s="1553">
        <f>SUM(K94:K96)</f>
        <v>34</v>
      </c>
      <c r="L97" s="1553"/>
      <c r="M97" s="1553">
        <f>SUM(M94:M96)</f>
        <v>306</v>
      </c>
      <c r="N97" s="1355"/>
      <c r="O97" s="42"/>
      <c r="P97" s="42"/>
      <c r="Q97" s="42"/>
    </row>
    <row r="98" spans="1:17" ht="14.25" customHeight="1">
      <c r="A98" s="553"/>
      <c r="B98" s="1626" t="s">
        <v>1097</v>
      </c>
      <c r="C98" s="1626"/>
      <c r="D98" s="1626"/>
      <c r="E98" s="1626"/>
      <c r="F98" s="247"/>
      <c r="G98" s="247"/>
      <c r="H98" s="247"/>
      <c r="I98" s="247"/>
      <c r="J98" s="247"/>
      <c r="K98" s="247"/>
      <c r="L98" s="247"/>
      <c r="M98" s="247"/>
      <c r="N98" s="1355"/>
      <c r="O98" s="42"/>
      <c r="P98" s="42"/>
      <c r="Q98" s="42"/>
    </row>
    <row r="99" spans="1:17" ht="14.25" customHeight="1">
      <c r="A99" s="553"/>
      <c r="B99" s="1636" t="s">
        <v>947</v>
      </c>
      <c r="C99" s="1636"/>
      <c r="D99" s="1636"/>
      <c r="E99" s="1636"/>
      <c r="F99" s="247"/>
      <c r="G99" s="1553">
        <v>37</v>
      </c>
      <c r="H99" s="1553">
        <v>-1</v>
      </c>
      <c r="I99" s="1553">
        <v>36</v>
      </c>
      <c r="J99" s="1553"/>
      <c r="K99" s="1553">
        <v>393</v>
      </c>
      <c r="L99" s="1553"/>
      <c r="M99" s="1553">
        <f>SUM(I99:K99)</f>
        <v>429</v>
      </c>
      <c r="N99" s="1355"/>
      <c r="O99" s="42"/>
      <c r="P99" s="42"/>
      <c r="Q99" s="42"/>
    </row>
    <row r="100" spans="1:17" ht="14.25" customHeight="1">
      <c r="A100" s="553"/>
      <c r="B100" s="1636" t="s">
        <v>948</v>
      </c>
      <c r="C100" s="1636"/>
      <c r="D100" s="1636"/>
      <c r="E100" s="1636"/>
      <c r="F100" s="1636"/>
      <c r="G100" s="1553">
        <v>-44</v>
      </c>
      <c r="H100" s="1553">
        <v>2</v>
      </c>
      <c r="I100" s="1553">
        <v>-42</v>
      </c>
      <c r="J100" s="1553"/>
      <c r="K100" s="1553">
        <v>28</v>
      </c>
      <c r="L100" s="1553"/>
      <c r="M100" s="1553">
        <f>SUM(I100:K100)</f>
        <v>-14</v>
      </c>
      <c r="N100" s="1355"/>
      <c r="O100" s="42"/>
      <c r="P100" s="42"/>
      <c r="Q100" s="42"/>
    </row>
    <row r="101" spans="1:17" ht="14.25" customHeight="1">
      <c r="A101" s="553"/>
      <c r="B101" s="1633" t="s">
        <v>298</v>
      </c>
      <c r="C101" s="1633"/>
      <c r="D101" s="1633"/>
      <c r="E101" s="1633"/>
      <c r="F101" s="1633"/>
      <c r="G101" s="1554">
        <v>21</v>
      </c>
      <c r="H101" s="1554">
        <v>-25</v>
      </c>
      <c r="I101" s="1554">
        <v>-4</v>
      </c>
      <c r="J101" s="1554"/>
      <c r="K101" s="1554">
        <v>296</v>
      </c>
      <c r="L101" s="1554"/>
      <c r="M101" s="1554">
        <f>SUM(I101:K101)</f>
        <v>292</v>
      </c>
      <c r="N101" s="1355"/>
      <c r="O101" s="42"/>
      <c r="P101" s="42"/>
      <c r="Q101" s="42"/>
    </row>
    <row r="102" spans="1:17" ht="14.25" customHeight="1">
      <c r="A102" s="553"/>
      <c r="B102" s="237"/>
      <c r="C102" s="247"/>
      <c r="D102" s="247"/>
      <c r="E102" s="247"/>
      <c r="F102" s="247"/>
      <c r="G102" s="1553">
        <f>SUM(G99:G101)</f>
        <v>14</v>
      </c>
      <c r="H102" s="1553">
        <f>SUM(H99:H101)</f>
        <v>-24</v>
      </c>
      <c r="I102" s="1553">
        <f>SUM(I99:I101)</f>
        <v>-10</v>
      </c>
      <c r="J102" s="1553"/>
      <c r="K102" s="1553">
        <f>SUM(K99:K101)</f>
        <v>717</v>
      </c>
      <c r="L102" s="1553"/>
      <c r="M102" s="1553">
        <f>SUM(M99:M101)</f>
        <v>707</v>
      </c>
      <c r="N102" s="1355"/>
      <c r="O102" s="42"/>
      <c r="P102" s="42"/>
      <c r="Q102" s="42"/>
    </row>
    <row r="103" spans="1:17" ht="14.25" customHeight="1">
      <c r="A103" s="553"/>
      <c r="B103" s="1626" t="s">
        <v>188</v>
      </c>
      <c r="C103" s="1626"/>
      <c r="D103" s="1626"/>
      <c r="E103" s="1626"/>
      <c r="F103" s="247"/>
      <c r="G103" s="247"/>
      <c r="H103" s="247"/>
      <c r="I103" s="247"/>
      <c r="J103" s="247"/>
      <c r="K103" s="247"/>
      <c r="L103" s="247"/>
      <c r="M103" s="247"/>
      <c r="N103" s="1355"/>
      <c r="O103" s="42"/>
      <c r="P103" s="42"/>
      <c r="Q103" s="42"/>
    </row>
    <row r="104" spans="1:17" ht="14.25" customHeight="1">
      <c r="A104" s="553"/>
      <c r="B104" s="1636" t="s">
        <v>947</v>
      </c>
      <c r="C104" s="1636"/>
      <c r="D104" s="1636"/>
      <c r="E104" s="1636"/>
      <c r="F104" s="247"/>
      <c r="G104" s="1553">
        <v>99</v>
      </c>
      <c r="H104" s="1553">
        <v>48</v>
      </c>
      <c r="I104" s="1553">
        <v>147</v>
      </c>
      <c r="J104" s="1553"/>
      <c r="K104" s="1553">
        <v>706</v>
      </c>
      <c r="L104" s="1553"/>
      <c r="M104" s="1553">
        <f>SUM(I104:K104)</f>
        <v>853</v>
      </c>
      <c r="N104" s="1355"/>
      <c r="O104" s="42"/>
      <c r="P104" s="42"/>
      <c r="Q104" s="42"/>
    </row>
    <row r="105" spans="1:17" ht="14.25" customHeight="1">
      <c r="A105" s="553"/>
      <c r="B105" s="1636" t="s">
        <v>948</v>
      </c>
      <c r="C105" s="1636"/>
      <c r="D105" s="1636"/>
      <c r="E105" s="1636"/>
      <c r="F105" s="247"/>
      <c r="G105" s="1553">
        <v>89</v>
      </c>
      <c r="H105" s="1553">
        <v>-24</v>
      </c>
      <c r="I105" s="1553">
        <v>65</v>
      </c>
      <c r="J105" s="1553"/>
      <c r="K105" s="1553">
        <v>41</v>
      </c>
      <c r="L105" s="1553"/>
      <c r="M105" s="1553">
        <f>SUM(I105:K105)</f>
        <v>106</v>
      </c>
      <c r="N105" s="1355"/>
      <c r="O105" s="42"/>
      <c r="P105" s="42"/>
      <c r="Q105" s="42"/>
    </row>
    <row r="106" spans="1:17" ht="14.25" customHeight="1">
      <c r="A106" s="553"/>
      <c r="B106" s="1633" t="s">
        <v>298</v>
      </c>
      <c r="C106" s="1633"/>
      <c r="D106" s="1633"/>
      <c r="E106" s="1633"/>
      <c r="F106" s="1633"/>
      <c r="G106" s="1554">
        <v>136</v>
      </c>
      <c r="H106" s="1554">
        <v>-77</v>
      </c>
      <c r="I106" s="1554">
        <v>59</v>
      </c>
      <c r="J106" s="1554"/>
      <c r="K106" s="1554">
        <v>616</v>
      </c>
      <c r="L106" s="1554"/>
      <c r="M106" s="1554">
        <f>SUM(I106:K106)</f>
        <v>675</v>
      </c>
      <c r="N106" s="1355"/>
      <c r="O106" s="42"/>
      <c r="P106" s="42"/>
      <c r="Q106" s="42"/>
    </row>
    <row r="107" spans="1:17" ht="14.25" customHeight="1" thickBot="1">
      <c r="A107" s="553"/>
      <c r="B107" s="1038"/>
      <c r="C107" s="1038"/>
      <c r="D107" s="1038"/>
      <c r="E107" s="1038"/>
      <c r="F107" s="1038"/>
      <c r="G107" s="1555">
        <f>SUM(G104:G106)</f>
        <v>324</v>
      </c>
      <c r="H107" s="1555">
        <f>SUM(H104:H106)</f>
        <v>-53</v>
      </c>
      <c r="I107" s="1555">
        <f>SUM(I104:I106)</f>
        <v>271</v>
      </c>
      <c r="J107" s="1555"/>
      <c r="K107" s="1555">
        <f>SUM(K104:K106)</f>
        <v>1363</v>
      </c>
      <c r="L107" s="1555"/>
      <c r="M107" s="1555">
        <f>SUM(M104:M106)</f>
        <v>1634</v>
      </c>
      <c r="N107" s="1355"/>
      <c r="O107" s="42"/>
      <c r="P107" s="42"/>
      <c r="Q107" s="42"/>
    </row>
    <row r="108" spans="1:17" ht="14.25" customHeight="1">
      <c r="A108" s="553"/>
      <c r="B108" s="247"/>
      <c r="C108" s="247"/>
      <c r="D108" s="247"/>
      <c r="E108" s="247"/>
      <c r="F108" s="247"/>
      <c r="G108" s="247"/>
      <c r="H108" s="247"/>
      <c r="I108" s="247"/>
      <c r="J108" s="247"/>
      <c r="K108" s="247"/>
      <c r="L108" s="247"/>
      <c r="M108" s="247"/>
      <c r="N108" s="1355"/>
      <c r="O108" s="42"/>
      <c r="P108" s="42"/>
      <c r="Q108" s="42"/>
    </row>
    <row r="109" spans="1:17" ht="14.25" customHeight="1">
      <c r="A109" s="553" t="s">
        <v>1199</v>
      </c>
      <c r="B109" s="247" t="s">
        <v>949</v>
      </c>
      <c r="C109" s="247"/>
      <c r="D109" s="247"/>
      <c r="E109" s="247"/>
      <c r="F109" s="247"/>
      <c r="G109" s="247"/>
      <c r="H109" s="247"/>
      <c r="I109" s="247"/>
      <c r="J109" s="247"/>
      <c r="K109" s="247"/>
      <c r="L109" s="247"/>
      <c r="M109" s="247"/>
      <c r="N109" s="1355"/>
      <c r="O109" s="42"/>
      <c r="P109" s="42"/>
      <c r="Q109" s="42"/>
    </row>
    <row r="110" spans="1:17" ht="68.25" customHeight="1">
      <c r="A110" s="553"/>
      <c r="B110" s="247"/>
      <c r="C110" s="247"/>
      <c r="D110" s="247"/>
      <c r="E110" s="247"/>
      <c r="F110" s="247"/>
      <c r="G110" s="247"/>
      <c r="H110" s="154" t="s">
        <v>189</v>
      </c>
      <c r="I110" s="154" t="s">
        <v>835</v>
      </c>
      <c r="J110" s="154"/>
      <c r="K110" s="154" t="s">
        <v>190</v>
      </c>
      <c r="L110" s="1599" t="s">
        <v>151</v>
      </c>
      <c r="M110" s="1599"/>
      <c r="N110" s="1355"/>
      <c r="O110" s="42"/>
      <c r="P110" s="42"/>
      <c r="Q110" s="42"/>
    </row>
    <row r="111" spans="1:17" ht="14.25" customHeight="1">
      <c r="A111" s="247"/>
      <c r="B111" s="243"/>
      <c r="C111" s="243"/>
      <c r="D111" s="243"/>
      <c r="E111" s="243"/>
      <c r="F111" s="243"/>
      <c r="G111" s="243"/>
      <c r="H111" s="919" t="s">
        <v>245</v>
      </c>
      <c r="I111" s="919" t="s">
        <v>245</v>
      </c>
      <c r="J111" s="919"/>
      <c r="K111" s="919" t="s">
        <v>245</v>
      </c>
      <c r="L111" s="919"/>
      <c r="M111" s="919" t="s">
        <v>245</v>
      </c>
      <c r="N111" s="1355"/>
      <c r="O111" s="42"/>
      <c r="P111" s="42"/>
      <c r="Q111" s="42"/>
    </row>
    <row r="112" spans="1:17" ht="14.25" customHeight="1">
      <c r="A112" s="247"/>
      <c r="B112" s="247" t="s">
        <v>254</v>
      </c>
      <c r="C112" s="247"/>
      <c r="D112" s="247"/>
      <c r="E112" s="247"/>
      <c r="F112" s="247"/>
      <c r="G112" s="247"/>
      <c r="H112" s="1553">
        <v>-194</v>
      </c>
      <c r="I112" s="247">
        <v>216</v>
      </c>
      <c r="J112" s="247"/>
      <c r="K112" s="247">
        <v>50</v>
      </c>
      <c r="L112" s="247"/>
      <c r="M112" s="247">
        <v>72</v>
      </c>
      <c r="N112" s="1355"/>
      <c r="O112" s="42"/>
      <c r="P112" s="42"/>
      <c r="Q112" s="42"/>
    </row>
    <row r="113" spans="1:17" ht="14.25" customHeight="1">
      <c r="A113" s="247"/>
      <c r="B113" s="247" t="s">
        <v>987</v>
      </c>
      <c r="C113" s="247"/>
      <c r="D113" s="247"/>
      <c r="E113" s="247"/>
      <c r="F113" s="247"/>
      <c r="G113" s="247"/>
      <c r="H113" s="1553">
        <v>-200</v>
      </c>
      <c r="I113" s="247">
        <v>326</v>
      </c>
      <c r="J113" s="247"/>
      <c r="K113" s="247">
        <v>260</v>
      </c>
      <c r="L113" s="247"/>
      <c r="M113" s="247">
        <v>386</v>
      </c>
      <c r="N113" s="1355"/>
      <c r="O113" s="42"/>
      <c r="P113" s="42"/>
      <c r="Q113" s="42"/>
    </row>
    <row r="114" spans="1:17" ht="14.25" customHeight="1">
      <c r="A114" s="247"/>
      <c r="B114" s="149" t="s">
        <v>1097</v>
      </c>
      <c r="C114" s="247"/>
      <c r="D114" s="247"/>
      <c r="E114" s="247"/>
      <c r="F114" s="247"/>
      <c r="G114" s="247"/>
      <c r="H114" s="1553">
        <v>-150</v>
      </c>
      <c r="I114" s="149">
        <v>421</v>
      </c>
      <c r="J114" s="149"/>
      <c r="K114" s="149">
        <v>14</v>
      </c>
      <c r="L114" s="149"/>
      <c r="M114" s="149">
        <v>285</v>
      </c>
      <c r="N114" s="1355"/>
      <c r="O114" s="42"/>
      <c r="P114" s="42"/>
      <c r="Q114" s="42"/>
    </row>
    <row r="115" spans="1:17" ht="14.25" customHeight="1" thickBot="1">
      <c r="A115" s="247"/>
      <c r="B115" s="1556"/>
      <c r="C115" s="1556"/>
      <c r="D115" s="1556"/>
      <c r="E115" s="1556"/>
      <c r="F115" s="1556"/>
      <c r="G115" s="1556"/>
      <c r="H115" s="1555">
        <f>SUM(H112:H114)</f>
        <v>-544</v>
      </c>
      <c r="I115" s="1556">
        <f>SUM(I112:I114)</f>
        <v>963</v>
      </c>
      <c r="J115" s="1556"/>
      <c r="K115" s="1556">
        <f>SUM(K112:K114)</f>
        <v>324</v>
      </c>
      <c r="L115" s="1556"/>
      <c r="M115" s="1556">
        <f>SUM(M112:M114)</f>
        <v>743</v>
      </c>
      <c r="N115" s="1355"/>
      <c r="O115" s="42"/>
      <c r="P115" s="42"/>
      <c r="Q115" s="42"/>
    </row>
    <row r="116" spans="1:12" ht="14.25" customHeight="1">
      <c r="A116" s="1557"/>
      <c r="B116" s="1355"/>
      <c r="C116" s="1355"/>
      <c r="D116" s="1355"/>
      <c r="E116" s="1355"/>
      <c r="F116" s="1355"/>
      <c r="G116" s="1355"/>
      <c r="H116" s="1355"/>
      <c r="I116" s="1355"/>
      <c r="J116" s="42"/>
      <c r="K116" s="42"/>
      <c r="L116" s="42"/>
    </row>
    <row r="117" spans="1:12" ht="14.25" customHeight="1">
      <c r="A117" s="953" t="s">
        <v>1200</v>
      </c>
      <c r="B117" s="1598" t="s">
        <v>192</v>
      </c>
      <c r="C117" s="1598"/>
      <c r="D117" s="1598"/>
      <c r="E117" s="1598"/>
      <c r="F117" s="1598"/>
      <c r="G117" s="1598"/>
      <c r="H117" s="1598"/>
      <c r="I117" s="1598"/>
      <c r="J117" s="1598"/>
      <c r="K117" s="1598"/>
      <c r="L117" s="1598"/>
    </row>
    <row r="118" ht="15" customHeight="1">
      <c r="A118" s="963"/>
    </row>
    <row r="119" spans="1:13" ht="31.5" customHeight="1">
      <c r="A119" s="953" t="s">
        <v>186</v>
      </c>
      <c r="B119" s="1610" t="s">
        <v>45</v>
      </c>
      <c r="C119" s="1610"/>
      <c r="D119" s="1610"/>
      <c r="E119" s="1610"/>
      <c r="F119" s="1610"/>
      <c r="G119" s="1610"/>
      <c r="H119" s="1610"/>
      <c r="I119" s="1610"/>
      <c r="J119" s="1610"/>
      <c r="K119" s="1610"/>
      <c r="L119" s="1610"/>
      <c r="M119" s="1610"/>
    </row>
    <row r="120" spans="1:13" ht="13.5">
      <c r="A120" s="953"/>
      <c r="B120" s="42"/>
      <c r="C120" s="19"/>
      <c r="D120" s="19"/>
      <c r="E120" s="19"/>
      <c r="F120" s="19"/>
      <c r="G120" s="19"/>
      <c r="H120" s="19"/>
      <c r="J120" s="237"/>
      <c r="K120" s="236" t="s">
        <v>1132</v>
      </c>
      <c r="L120" s="1026"/>
      <c r="M120" s="238" t="s">
        <v>762</v>
      </c>
    </row>
    <row r="121" spans="1:13" ht="13.5">
      <c r="A121" s="953"/>
      <c r="B121" s="42"/>
      <c r="C121" s="163"/>
      <c r="D121" s="163"/>
      <c r="E121" s="163"/>
      <c r="F121" s="163"/>
      <c r="G121" s="163"/>
      <c r="H121" s="163"/>
      <c r="I121" s="526"/>
      <c r="J121" s="521"/>
      <c r="K121" s="843" t="s">
        <v>245</v>
      </c>
      <c r="L121" s="844"/>
      <c r="M121" s="844" t="s">
        <v>245</v>
      </c>
    </row>
    <row r="122" spans="1:13" ht="15" customHeight="1">
      <c r="A122" s="961"/>
      <c r="B122" s="965" t="s">
        <v>254</v>
      </c>
      <c r="C122" s="847"/>
      <c r="D122" s="847"/>
      <c r="E122" s="847"/>
      <c r="F122" s="847"/>
      <c r="G122" s="847"/>
      <c r="H122" s="847"/>
      <c r="I122" s="847"/>
      <c r="J122" s="846"/>
      <c r="K122" s="1491">
        <v>204</v>
      </c>
      <c r="L122" s="1492"/>
      <c r="M122" s="1492">
        <v>120</v>
      </c>
    </row>
    <row r="123" spans="1:13" ht="15.75" customHeight="1">
      <c r="A123" s="953"/>
      <c r="B123" s="957" t="s">
        <v>987</v>
      </c>
      <c r="C123" s="526"/>
      <c r="D123" s="163"/>
      <c r="E123" s="163"/>
      <c r="F123" s="163"/>
      <c r="G123" s="163"/>
      <c r="H123" s="163"/>
      <c r="I123" s="526"/>
      <c r="J123" s="521"/>
      <c r="K123" s="1493">
        <v>12</v>
      </c>
      <c r="L123" s="1494"/>
      <c r="M123" s="1494">
        <v>12</v>
      </c>
    </row>
    <row r="124" spans="1:13" ht="13.5">
      <c r="A124" s="953"/>
      <c r="B124" s="959" t="s">
        <v>1097</v>
      </c>
      <c r="C124" s="218"/>
      <c r="D124" s="159"/>
      <c r="E124" s="159"/>
      <c r="F124" s="159"/>
      <c r="G124" s="159"/>
      <c r="H124" s="159"/>
      <c r="I124" s="218"/>
      <c r="J124" s="241"/>
      <c r="K124" s="1495">
        <v>133</v>
      </c>
      <c r="L124" s="1496"/>
      <c r="M124" s="1496">
        <v>125</v>
      </c>
    </row>
    <row r="125" spans="1:13" ht="14.25" thickBot="1">
      <c r="A125" s="961"/>
      <c r="B125" s="407"/>
      <c r="C125" s="407"/>
      <c r="D125" s="407"/>
      <c r="E125" s="407"/>
      <c r="F125" s="407"/>
      <c r="G125" s="407"/>
      <c r="H125" s="407"/>
      <c r="I125" s="407"/>
      <c r="J125" s="845"/>
      <c r="K125" s="1497">
        <f>SUM(K122:K124)</f>
        <v>349</v>
      </c>
      <c r="L125" s="1498"/>
      <c r="M125" s="1498">
        <f>SUM(M122:M124)</f>
        <v>257</v>
      </c>
    </row>
    <row r="126" spans="1:10" ht="13.5">
      <c r="A126" s="961"/>
      <c r="J126" s="237"/>
    </row>
    <row r="127" spans="1:12" ht="16.5" customHeight="1">
      <c r="A127" s="964" t="s">
        <v>187</v>
      </c>
      <c r="B127" s="1613" t="s">
        <v>371</v>
      </c>
      <c r="C127" s="1614"/>
      <c r="D127" s="1614"/>
      <c r="E127" s="1614"/>
      <c r="F127" s="1614"/>
      <c r="G127" s="1614"/>
      <c r="H127" s="1614"/>
      <c r="I127" s="1614"/>
      <c r="J127" s="1614"/>
      <c r="K127" s="1614"/>
      <c r="L127" s="1614"/>
    </row>
    <row r="128" spans="2:13" ht="13.5">
      <c r="B128" s="42"/>
      <c r="C128" s="19"/>
      <c r="D128" s="19"/>
      <c r="E128" s="19"/>
      <c r="F128" s="19"/>
      <c r="G128" s="19"/>
      <c r="H128" s="19"/>
      <c r="I128" s="19"/>
      <c r="J128" s="19"/>
      <c r="K128" s="236"/>
      <c r="L128" s="237"/>
      <c r="M128" s="236" t="s">
        <v>1132</v>
      </c>
    </row>
    <row r="129" spans="2:13" ht="13.5">
      <c r="B129" s="42"/>
      <c r="C129" s="19"/>
      <c r="D129" s="19"/>
      <c r="E129" s="19"/>
      <c r="F129" s="19"/>
      <c r="G129" s="163"/>
      <c r="I129" s="163"/>
      <c r="J129" s="163"/>
      <c r="K129" s="1087"/>
      <c r="L129" s="521"/>
      <c r="M129" s="1087" t="s">
        <v>667</v>
      </c>
    </row>
    <row r="130" spans="2:13" ht="13.5">
      <c r="B130" s="42"/>
      <c r="C130" s="19"/>
      <c r="D130" s="19"/>
      <c r="E130" s="19"/>
      <c r="F130" s="19"/>
      <c r="G130" s="159"/>
      <c r="H130" s="159"/>
      <c r="I130" s="159"/>
      <c r="J130" s="218"/>
      <c r="K130" s="218"/>
      <c r="L130" s="218"/>
      <c r="M130" s="1088" t="s">
        <v>245</v>
      </c>
    </row>
    <row r="131" spans="2:13" ht="13.5">
      <c r="B131" s="1615" t="s">
        <v>940</v>
      </c>
      <c r="C131" s="1597"/>
      <c r="D131" s="1597"/>
      <c r="E131" s="1597"/>
      <c r="F131" s="1597"/>
      <c r="G131" s="872"/>
      <c r="H131" s="872"/>
      <c r="I131" s="872"/>
      <c r="J131" s="19"/>
      <c r="K131" s="227"/>
      <c r="L131" s="227"/>
      <c r="M131" s="1465">
        <v>-27</v>
      </c>
    </row>
    <row r="132" spans="2:13" ht="13.5">
      <c r="B132" s="1600" t="s">
        <v>984</v>
      </c>
      <c r="C132" s="1601"/>
      <c r="D132" s="1601"/>
      <c r="E132" s="1601"/>
      <c r="F132" s="1601"/>
      <c r="G132" s="1602"/>
      <c r="H132" s="872"/>
      <c r="I132" s="872"/>
      <c r="J132" s="19"/>
      <c r="K132" s="227"/>
      <c r="L132" s="227"/>
      <c r="M132" s="1465">
        <v>-3</v>
      </c>
    </row>
    <row r="133" spans="2:13" ht="13.5">
      <c r="B133" s="1611" t="s">
        <v>372</v>
      </c>
      <c r="C133" s="1612"/>
      <c r="D133" s="1612"/>
      <c r="E133" s="1612"/>
      <c r="F133" s="1612"/>
      <c r="G133" s="874"/>
      <c r="H133" s="874"/>
      <c r="I133" s="874"/>
      <c r="J133" s="218"/>
      <c r="K133" s="227"/>
      <c r="L133" s="227"/>
      <c r="M133" s="1465">
        <v>-10</v>
      </c>
    </row>
    <row r="134" spans="2:13" ht="14.25" thickBot="1">
      <c r="B134" s="407"/>
      <c r="C134" s="407"/>
      <c r="D134" s="407"/>
      <c r="E134" s="407"/>
      <c r="F134" s="407"/>
      <c r="G134" s="407"/>
      <c r="H134" s="407"/>
      <c r="I134" s="407"/>
      <c r="J134" s="245"/>
      <c r="K134" s="232"/>
      <c r="L134" s="232"/>
      <c r="M134" s="1479">
        <f>SUM(M131:M133)</f>
        <v>-40</v>
      </c>
    </row>
  </sheetData>
  <mergeCells count="32">
    <mergeCell ref="B53:E53"/>
    <mergeCell ref="B119:M119"/>
    <mergeCell ref="B101:F101"/>
    <mergeCell ref="B133:F133"/>
    <mergeCell ref="B127:L127"/>
    <mergeCell ref="B131:F131"/>
    <mergeCell ref="B117:L117"/>
    <mergeCell ref="L110:M110"/>
    <mergeCell ref="B106:F106"/>
    <mergeCell ref="B132:G132"/>
    <mergeCell ref="L1:M1"/>
    <mergeCell ref="F6:M6"/>
    <mergeCell ref="B41:L41"/>
    <mergeCell ref="B43:G43"/>
    <mergeCell ref="A34:E34"/>
    <mergeCell ref="A28:F28"/>
    <mergeCell ref="A27:C27"/>
    <mergeCell ref="B98:E98"/>
    <mergeCell ref="B89:E89"/>
    <mergeCell ref="B94:E94"/>
    <mergeCell ref="B96:F96"/>
    <mergeCell ref="B95:F95"/>
    <mergeCell ref="B105:E105"/>
    <mergeCell ref="B104:E104"/>
    <mergeCell ref="B103:E103"/>
    <mergeCell ref="B99:E99"/>
    <mergeCell ref="B100:F100"/>
    <mergeCell ref="B65:L65"/>
    <mergeCell ref="B93:E93"/>
    <mergeCell ref="B90:F90"/>
    <mergeCell ref="B91:F91"/>
    <mergeCell ref="B67:D67"/>
  </mergeCells>
  <printOptions horizontalCentered="1"/>
  <pageMargins left="0.5905511811023623" right="0.5905511811023623" top="0.5905511811023623" bottom="0" header="0.5905511811023623" footer="0"/>
  <pageSetup fitToHeight="2" horizontalDpi="600" verticalDpi="600" orientation="portrait" paperSize="9" scale="58" r:id="rId1"/>
  <rowBreaks count="1" manualBreakCount="1">
    <brk id="78" max="12" man="1"/>
  </rowBreaks>
</worksheet>
</file>

<file path=xl/worksheets/sheet13.xml><?xml version="1.0" encoding="utf-8"?>
<worksheet xmlns="http://schemas.openxmlformats.org/spreadsheetml/2006/main" xmlns:r="http://schemas.openxmlformats.org/officeDocument/2006/relationships">
  <dimension ref="A1:N174"/>
  <sheetViews>
    <sheetView showGridLines="0" view="pageBreakPreview" zoomScale="75" zoomScaleNormal="70" zoomScaleSheetLayoutView="75" workbookViewId="0" topLeftCell="A30">
      <selection activeCell="A59" sqref="A59"/>
    </sheetView>
  </sheetViews>
  <sheetFormatPr defaultColWidth="9.00390625" defaultRowHeight="14.25"/>
  <cols>
    <col min="1" max="1" width="5.125" style="580" customWidth="1"/>
    <col min="2" max="2" width="8.00390625" style="580" customWidth="1"/>
    <col min="3" max="3" width="7.50390625" style="580" customWidth="1"/>
    <col min="4" max="4" width="11.50390625" style="580" customWidth="1"/>
    <col min="5" max="5" width="12.50390625" style="580" customWidth="1"/>
    <col min="6" max="6" width="12.75390625" style="580" customWidth="1"/>
    <col min="7" max="7" width="7.75390625" style="580" customWidth="1"/>
    <col min="8" max="8" width="15.875" style="580" customWidth="1"/>
    <col min="9" max="10" width="12.375" style="580" customWidth="1"/>
    <col min="11" max="11" width="11.875" style="580" customWidth="1"/>
    <col min="12" max="12" width="13.625" style="580" customWidth="1"/>
    <col min="13" max="14" width="12.375" style="580" customWidth="1"/>
    <col min="15" max="16384" width="8.75390625" style="580" customWidth="1"/>
  </cols>
  <sheetData>
    <row r="1" spans="1:14" ht="12.75">
      <c r="A1" s="580" t="s">
        <v>688</v>
      </c>
      <c r="J1" s="1803"/>
      <c r="K1" s="1804"/>
      <c r="L1" s="1804"/>
      <c r="N1" s="1193" t="s">
        <v>500</v>
      </c>
    </row>
    <row r="2" spans="10:12" ht="12.75">
      <c r="J2" s="971"/>
      <c r="K2" s="972"/>
      <c r="L2" s="972"/>
    </row>
    <row r="3" spans="1:12" ht="12.75">
      <c r="A3" s="967" t="s">
        <v>1131</v>
      </c>
      <c r="J3" s="971"/>
      <c r="K3" s="972"/>
      <c r="L3" s="972"/>
    </row>
    <row r="4" spans="10:12" ht="12.75">
      <c r="J4" s="971"/>
      <c r="K4" s="972"/>
      <c r="L4" s="972"/>
    </row>
    <row r="5" ht="12.75">
      <c r="A5" s="968" t="s">
        <v>238</v>
      </c>
    </row>
    <row r="6" ht="12.75">
      <c r="A6" s="968"/>
    </row>
    <row r="7" spans="1:13" ht="12.75">
      <c r="A7" s="973" t="s">
        <v>216</v>
      </c>
      <c r="B7" s="974"/>
      <c r="C7" s="419"/>
      <c r="D7" s="419"/>
      <c r="E7" s="419"/>
      <c r="F7" s="419"/>
      <c r="G7" s="419"/>
      <c r="H7" s="975"/>
      <c r="I7" s="975"/>
      <c r="M7" s="641"/>
    </row>
    <row r="8" spans="1:11" ht="12.75">
      <c r="A8" s="974"/>
      <c r="B8" s="974"/>
      <c r="C8" s="419"/>
      <c r="D8" s="419"/>
      <c r="E8" s="419"/>
      <c r="F8" s="419"/>
      <c r="G8" s="419"/>
      <c r="H8" s="975"/>
      <c r="I8" s="975"/>
      <c r="J8" s="975"/>
      <c r="K8" s="975"/>
    </row>
    <row r="9" spans="1:11" ht="12.75">
      <c r="A9" s="1499" t="s">
        <v>415</v>
      </c>
      <c r="B9" s="1130"/>
      <c r="C9" s="419"/>
      <c r="D9" s="419"/>
      <c r="E9" s="419"/>
      <c r="F9" s="419"/>
      <c r="G9" s="419"/>
      <c r="H9" s="975"/>
      <c r="I9" s="975"/>
      <c r="J9" s="975"/>
      <c r="K9" s="975"/>
    </row>
    <row r="10" spans="1:11" ht="12.75">
      <c r="A10" s="973"/>
      <c r="B10" s="1130"/>
      <c r="C10" s="419"/>
      <c r="D10" s="419"/>
      <c r="E10" s="419"/>
      <c r="F10" s="419"/>
      <c r="G10" s="419"/>
      <c r="H10" s="975"/>
      <c r="I10" s="975"/>
      <c r="J10" s="975"/>
      <c r="K10" s="975"/>
    </row>
    <row r="11" spans="1:14" ht="24" customHeight="1">
      <c r="A11" s="1807" t="s">
        <v>380</v>
      </c>
      <c r="B11" s="1796"/>
      <c r="C11" s="1796"/>
      <c r="D11" s="1796"/>
      <c r="E11" s="1796"/>
      <c r="F11" s="1796"/>
      <c r="G11" s="1796"/>
      <c r="H11" s="1796"/>
      <c r="I11" s="1796"/>
      <c r="J11" s="1796"/>
      <c r="K11" s="1796"/>
      <c r="L11" s="1796"/>
      <c r="M11" s="1796"/>
      <c r="N11" s="1796"/>
    </row>
    <row r="12" spans="1:11" ht="8.25" customHeight="1">
      <c r="A12" s="418"/>
      <c r="B12" s="418"/>
      <c r="C12" s="419"/>
      <c r="D12" s="419"/>
      <c r="E12" s="419"/>
      <c r="F12" s="419"/>
      <c r="G12" s="419"/>
      <c r="H12" s="975"/>
      <c r="I12" s="975"/>
      <c r="J12" s="975"/>
      <c r="K12" s="975"/>
    </row>
    <row r="13" spans="1:11" ht="12.75">
      <c r="A13" s="418" t="s">
        <v>847</v>
      </c>
      <c r="B13" s="418"/>
      <c r="C13" s="419"/>
      <c r="D13" s="419"/>
      <c r="E13" s="419"/>
      <c r="F13" s="419"/>
      <c r="G13" s="419"/>
      <c r="H13" s="975"/>
      <c r="I13" s="975"/>
      <c r="J13" s="975"/>
      <c r="K13" s="975"/>
    </row>
    <row r="14" spans="1:14" ht="15" customHeight="1">
      <c r="A14" s="1805" t="s">
        <v>848</v>
      </c>
      <c r="B14" s="1806"/>
      <c r="C14" s="1806"/>
      <c r="D14" s="1806"/>
      <c r="E14" s="1806"/>
      <c r="F14" s="1806"/>
      <c r="G14" s="1806"/>
      <c r="H14" s="1806"/>
      <c r="I14" s="1806"/>
      <c r="J14" s="1806"/>
      <c r="K14" s="1806"/>
      <c r="L14" s="1806"/>
      <c r="M14" s="1806"/>
      <c r="N14" s="1806"/>
    </row>
    <row r="15" spans="1:11" ht="12.75">
      <c r="A15" s="1805" t="s">
        <v>849</v>
      </c>
      <c r="B15" s="1805"/>
      <c r="C15" s="1805"/>
      <c r="D15" s="1805"/>
      <c r="E15" s="1805"/>
      <c r="F15" s="1805"/>
      <c r="G15" s="1805"/>
      <c r="H15" s="975"/>
      <c r="I15" s="975"/>
      <c r="J15" s="975"/>
      <c r="K15" s="975"/>
    </row>
    <row r="16" spans="1:11" ht="12.75">
      <c r="A16" s="1131" t="s">
        <v>345</v>
      </c>
      <c r="B16" s="1131"/>
      <c r="C16" s="1131"/>
      <c r="D16" s="1131"/>
      <c r="E16" s="1131"/>
      <c r="F16" s="1131"/>
      <c r="G16" s="1131"/>
      <c r="H16" s="1131"/>
      <c r="I16" s="1131"/>
      <c r="J16" s="1131"/>
      <c r="K16" s="1131"/>
    </row>
    <row r="17" spans="1:11" ht="12.75">
      <c r="A17" s="1131" t="s">
        <v>889</v>
      </c>
      <c r="B17" s="1131"/>
      <c r="C17" s="1131"/>
      <c r="D17" s="1131"/>
      <c r="E17" s="1131"/>
      <c r="F17" s="1131"/>
      <c r="G17" s="1131"/>
      <c r="H17" s="1131"/>
      <c r="I17" s="1131"/>
      <c r="J17" s="1131"/>
      <c r="K17" s="1131"/>
    </row>
    <row r="18" spans="1:11" ht="12.75">
      <c r="A18" s="418"/>
      <c r="B18" s="418"/>
      <c r="C18" s="419"/>
      <c r="D18" s="419"/>
      <c r="E18" s="419"/>
      <c r="F18" s="419"/>
      <c r="G18" s="419"/>
      <c r="H18" s="975"/>
      <c r="I18" s="975"/>
      <c r="J18" s="975"/>
      <c r="K18" s="975"/>
    </row>
    <row r="19" spans="1:12" ht="12.75">
      <c r="A19" s="1799" t="s">
        <v>351</v>
      </c>
      <c r="B19" s="1800"/>
      <c r="C19" s="1800"/>
      <c r="D19" s="1800"/>
      <c r="E19" s="1800"/>
      <c r="F19" s="1800"/>
      <c r="G19" s="1800"/>
      <c r="H19" s="1800"/>
      <c r="I19" s="1800"/>
      <c r="J19" s="1800"/>
      <c r="K19" s="1800"/>
      <c r="L19" s="1800"/>
    </row>
    <row r="20" spans="1:14" ht="12.75">
      <c r="A20" s="1574"/>
      <c r="B20" s="416"/>
      <c r="C20" s="416"/>
      <c r="D20" s="416"/>
      <c r="E20" s="416"/>
      <c r="F20" s="416"/>
      <c r="G20" s="416"/>
      <c r="H20" s="416"/>
      <c r="I20" s="416"/>
      <c r="J20" s="416"/>
      <c r="K20" s="416"/>
      <c r="L20" s="416"/>
      <c r="N20" s="697" t="s">
        <v>1070</v>
      </c>
    </row>
    <row r="21" spans="1:14" ht="12.75">
      <c r="A21" s="418"/>
      <c r="B21" s="418"/>
      <c r="C21" s="419"/>
      <c r="D21" s="419"/>
      <c r="E21" s="419"/>
      <c r="F21" s="419"/>
      <c r="G21" s="419"/>
      <c r="H21" s="975"/>
      <c r="I21" s="975"/>
      <c r="J21" s="975"/>
      <c r="K21" s="975"/>
      <c r="N21" s="1132" t="s">
        <v>964</v>
      </c>
    </row>
    <row r="22" spans="1:14" ht="24.75" customHeight="1">
      <c r="A22" s="1133"/>
      <c r="B22" s="1133"/>
      <c r="C22" s="1133"/>
      <c r="D22" s="1134"/>
      <c r="E22" s="1134"/>
      <c r="F22" s="1134"/>
      <c r="G22" s="1134"/>
      <c r="J22" s="1135"/>
      <c r="K22" s="1135" t="s">
        <v>971</v>
      </c>
      <c r="L22" s="1135" t="s">
        <v>970</v>
      </c>
      <c r="M22" s="1136" t="s">
        <v>1097</v>
      </c>
      <c r="N22" s="1137" t="s">
        <v>738</v>
      </c>
    </row>
    <row r="23" spans="1:14" ht="12.75">
      <c r="A23" s="1801">
        <v>2007</v>
      </c>
      <c r="B23" s="1801"/>
      <c r="C23" s="1138"/>
      <c r="D23" s="1139"/>
      <c r="E23" s="1139"/>
      <c r="F23" s="1139"/>
      <c r="G23" s="1139"/>
      <c r="H23" s="1139"/>
      <c r="I23" s="1139"/>
      <c r="J23" s="1140"/>
      <c r="K23" s="1140" t="s">
        <v>245</v>
      </c>
      <c r="L23" s="1140" t="s">
        <v>245</v>
      </c>
      <c r="M23" s="1140" t="s">
        <v>245</v>
      </c>
      <c r="N23" s="1140" t="s">
        <v>245</v>
      </c>
    </row>
    <row r="24" spans="1:14" ht="12.75">
      <c r="A24" s="1141" t="s">
        <v>1133</v>
      </c>
      <c r="B24" s="1133"/>
      <c r="C24" s="1133"/>
      <c r="D24" s="1134"/>
      <c r="E24" s="1134"/>
      <c r="F24" s="1134"/>
      <c r="G24" s="1134"/>
      <c r="H24" s="1134"/>
      <c r="I24" s="1134"/>
      <c r="J24" s="1134"/>
      <c r="K24" s="1134"/>
      <c r="L24" s="1134"/>
      <c r="M24" s="1134"/>
      <c r="N24" s="1134"/>
    </row>
    <row r="25" spans="1:14" ht="13.5" thickBot="1">
      <c r="A25" s="1133" t="s">
        <v>268</v>
      </c>
      <c r="B25" s="1133"/>
      <c r="C25" s="1133"/>
      <c r="D25" s="1134"/>
      <c r="E25" s="1134"/>
      <c r="F25" s="1134"/>
      <c r="G25" s="1134"/>
      <c r="H25" s="1134"/>
      <c r="I25" s="1134"/>
      <c r="J25" s="1134"/>
      <c r="K25" s="1500">
        <v>653</v>
      </c>
      <c r="L25" s="1500">
        <v>285</v>
      </c>
      <c r="M25" s="1500">
        <v>277</v>
      </c>
      <c r="N25" s="1500">
        <f>SUM(K25:M25)</f>
        <v>1215</v>
      </c>
    </row>
    <row r="26" spans="1:14" ht="6" customHeight="1">
      <c r="A26" s="1133"/>
      <c r="B26" s="1133"/>
      <c r="C26" s="1133"/>
      <c r="D26" s="1134"/>
      <c r="E26" s="1134"/>
      <c r="F26" s="1134"/>
      <c r="G26" s="1134"/>
      <c r="H26" s="1134"/>
      <c r="I26" s="1134"/>
      <c r="J26" s="1134"/>
      <c r="K26" s="1501"/>
      <c r="L26" s="1501"/>
      <c r="M26" s="1501"/>
      <c r="N26" s="1501"/>
    </row>
    <row r="27" spans="1:14" ht="12.75">
      <c r="A27" s="1133" t="s">
        <v>269</v>
      </c>
      <c r="B27" s="1133"/>
      <c r="C27" s="1133"/>
      <c r="D27" s="1134"/>
      <c r="E27" s="1134"/>
      <c r="F27" s="1134"/>
      <c r="G27" s="1134"/>
      <c r="H27" s="1134"/>
      <c r="I27" s="1134"/>
      <c r="J27" s="1134"/>
      <c r="K27" s="1449">
        <v>-77</v>
      </c>
      <c r="L27" s="1449">
        <v>-29</v>
      </c>
      <c r="M27" s="1449">
        <v>-36</v>
      </c>
      <c r="N27" s="1449">
        <f>SUM(K27:M27)</f>
        <v>-142</v>
      </c>
    </row>
    <row r="28" spans="1:14" ht="12.75">
      <c r="A28" s="1133" t="s">
        <v>270</v>
      </c>
      <c r="B28" s="1133"/>
      <c r="C28" s="1133"/>
      <c r="D28" s="1134"/>
      <c r="E28" s="1134"/>
      <c r="F28" s="1134"/>
      <c r="G28" s="1134"/>
      <c r="H28" s="1134"/>
      <c r="I28" s="1134"/>
      <c r="J28" s="1134"/>
      <c r="K28" s="1449">
        <v>16</v>
      </c>
      <c r="L28" s="1449">
        <v>5</v>
      </c>
      <c r="M28" s="1449">
        <v>-5</v>
      </c>
      <c r="N28" s="1449">
        <f>SUM(K28:M28)</f>
        <v>16</v>
      </c>
    </row>
    <row r="29" spans="1:14" ht="12.75">
      <c r="A29" s="1133" t="s">
        <v>271</v>
      </c>
      <c r="B29" s="1133"/>
      <c r="C29" s="1133"/>
      <c r="D29" s="1134"/>
      <c r="E29" s="1134"/>
      <c r="F29" s="1134"/>
      <c r="G29" s="1134"/>
      <c r="H29" s="1134"/>
      <c r="I29" s="1134"/>
      <c r="J29" s="1134"/>
      <c r="K29" s="1449">
        <v>13</v>
      </c>
      <c r="L29" s="1449">
        <v>-18</v>
      </c>
      <c r="M29" s="1449">
        <v>5</v>
      </c>
      <c r="N29" s="1671">
        <v>0</v>
      </c>
    </row>
    <row r="30" spans="1:14" ht="12.75">
      <c r="A30" s="1133" t="s">
        <v>272</v>
      </c>
      <c r="B30" s="1133"/>
      <c r="C30" s="1133"/>
      <c r="D30" s="1134"/>
      <c r="E30" s="1134"/>
      <c r="F30" s="1134"/>
      <c r="G30" s="1134"/>
      <c r="H30" s="1134"/>
      <c r="I30" s="1134"/>
      <c r="J30" s="1134"/>
      <c r="K30" s="1449">
        <v>33</v>
      </c>
      <c r="L30" s="1449">
        <v>30</v>
      </c>
      <c r="M30" s="1449">
        <v>15</v>
      </c>
      <c r="N30" s="1449">
        <f>SUM(K30:M30)</f>
        <v>78</v>
      </c>
    </row>
    <row r="31" spans="1:14" ht="7.5" customHeight="1">
      <c r="A31" s="1133"/>
      <c r="B31" s="1133"/>
      <c r="C31" s="1133"/>
      <c r="D31" s="1134"/>
      <c r="E31" s="1134"/>
      <c r="F31" s="1134"/>
      <c r="G31" s="1134"/>
      <c r="H31" s="1134"/>
      <c r="I31" s="1134"/>
      <c r="J31" s="1134"/>
      <c r="K31" s="1449"/>
      <c r="L31" s="1449"/>
      <c r="M31" s="1449"/>
      <c r="N31" s="1449"/>
    </row>
    <row r="32" spans="1:14" ht="12.75">
      <c r="A32" s="1141" t="s">
        <v>1134</v>
      </c>
      <c r="B32" s="1133"/>
      <c r="C32" s="1133"/>
      <c r="D32" s="1134"/>
      <c r="E32" s="1134"/>
      <c r="F32" s="1134"/>
      <c r="G32" s="1134"/>
      <c r="H32" s="1134"/>
      <c r="I32" s="1134"/>
      <c r="J32" s="1134"/>
      <c r="K32" s="1451"/>
      <c r="L32" s="1451"/>
      <c r="M32" s="1451"/>
      <c r="N32" s="1451"/>
    </row>
    <row r="33" spans="1:14" ht="14.25" customHeight="1" thickBot="1">
      <c r="A33" s="1567" t="s">
        <v>669</v>
      </c>
      <c r="B33" s="1133"/>
      <c r="C33" s="1133"/>
      <c r="D33" s="1133"/>
      <c r="E33" s="1133"/>
      <c r="F33" s="1134"/>
      <c r="G33" s="1134"/>
      <c r="H33" s="1134"/>
      <c r="I33" s="1134"/>
      <c r="J33" s="1134"/>
      <c r="K33" s="1500">
        <v>3726</v>
      </c>
      <c r="L33" s="1500">
        <v>3605</v>
      </c>
      <c r="M33" s="1500">
        <v>6497</v>
      </c>
      <c r="N33" s="1500">
        <f>SUM(K33:M33)</f>
        <v>13828</v>
      </c>
    </row>
    <row r="34" spans="1:14" ht="7.5" customHeight="1">
      <c r="A34" s="1133"/>
      <c r="B34" s="1133"/>
      <c r="C34" s="1133"/>
      <c r="D34" s="1134"/>
      <c r="E34" s="1134"/>
      <c r="F34" s="1134"/>
      <c r="G34" s="1134"/>
      <c r="H34" s="1134"/>
      <c r="I34" s="1134"/>
      <c r="J34" s="1134"/>
      <c r="K34" s="1501"/>
      <c r="L34" s="1501"/>
      <c r="M34" s="1501"/>
      <c r="N34" s="1501"/>
    </row>
    <row r="35" spans="1:14" ht="12.75">
      <c r="A35" s="1133" t="s">
        <v>269</v>
      </c>
      <c r="B35" s="1133"/>
      <c r="C35" s="1133"/>
      <c r="D35" s="1134"/>
      <c r="E35" s="1134"/>
      <c r="F35" s="1134"/>
      <c r="G35" s="1134"/>
      <c r="H35" s="1134"/>
      <c r="I35" s="1134"/>
      <c r="J35" s="1134"/>
      <c r="K35" s="1449">
        <v>-386</v>
      </c>
      <c r="L35" s="1449">
        <v>-129</v>
      </c>
      <c r="M35" s="1449">
        <v>-534</v>
      </c>
      <c r="N35" s="1451">
        <f aca="true" t="shared" si="0" ref="N35:N40">SUM(K35:M35)</f>
        <v>-1049</v>
      </c>
    </row>
    <row r="36" spans="1:14" ht="12.75">
      <c r="A36" s="1133" t="s">
        <v>152</v>
      </c>
      <c r="B36" s="1133"/>
      <c r="C36" s="1133"/>
      <c r="D36" s="1134"/>
      <c r="E36" s="1134"/>
      <c r="F36" s="1134"/>
      <c r="G36" s="1134"/>
      <c r="H36" s="1134"/>
      <c r="I36" s="1134"/>
      <c r="J36" s="1134"/>
      <c r="K36" s="1449">
        <v>-29</v>
      </c>
      <c r="L36" s="1449">
        <v>-120</v>
      </c>
      <c r="M36" s="1288">
        <v>-95</v>
      </c>
      <c r="N36" s="1451">
        <f t="shared" si="0"/>
        <v>-244</v>
      </c>
    </row>
    <row r="37" spans="1:14" ht="12.75">
      <c r="A37" s="1133" t="s">
        <v>153</v>
      </c>
      <c r="B37" s="1133"/>
      <c r="C37" s="1133"/>
      <c r="D37" s="1134"/>
      <c r="E37" s="1134"/>
      <c r="F37" s="1134"/>
      <c r="G37" s="1134"/>
      <c r="H37" s="1134"/>
      <c r="I37" s="1134"/>
      <c r="J37" s="1134"/>
      <c r="K37" s="1449">
        <v>2</v>
      </c>
      <c r="L37" s="1449">
        <v>17</v>
      </c>
      <c r="M37" s="1288">
        <v>113</v>
      </c>
      <c r="N37" s="1451">
        <f t="shared" si="0"/>
        <v>132</v>
      </c>
    </row>
    <row r="38" spans="1:14" ht="12.75">
      <c r="A38" s="1133" t="s">
        <v>272</v>
      </c>
      <c r="B38" s="1133"/>
      <c r="C38" s="1133"/>
      <c r="D38" s="1134"/>
      <c r="E38" s="1134"/>
      <c r="F38" s="1134"/>
      <c r="G38" s="1134"/>
      <c r="H38" s="1134"/>
      <c r="I38" s="1134"/>
      <c r="J38" s="1102"/>
      <c r="K38" s="1449">
        <v>234</v>
      </c>
      <c r="L38" s="1449">
        <v>58</v>
      </c>
      <c r="M38" s="1288">
        <v>405</v>
      </c>
      <c r="N38" s="1451">
        <f t="shared" si="0"/>
        <v>697</v>
      </c>
    </row>
    <row r="39" spans="1:14" ht="12.75">
      <c r="A39" s="1133" t="s">
        <v>274</v>
      </c>
      <c r="B39" s="1133"/>
      <c r="C39" s="1133"/>
      <c r="D39" s="1134"/>
      <c r="E39" s="1134"/>
      <c r="F39" s="1134"/>
      <c r="G39" s="1134"/>
      <c r="H39" s="1134"/>
      <c r="I39" s="1134"/>
      <c r="J39" s="1102"/>
      <c r="K39" s="1449">
        <v>-136</v>
      </c>
      <c r="L39" s="1449">
        <v>-63</v>
      </c>
      <c r="M39" s="1449">
        <v>-519</v>
      </c>
      <c r="N39" s="1451">
        <f t="shared" si="0"/>
        <v>-718</v>
      </c>
    </row>
    <row r="40" spans="1:14" ht="12.75">
      <c r="A40" s="1138" t="s">
        <v>275</v>
      </c>
      <c r="B40" s="1138"/>
      <c r="C40" s="1138"/>
      <c r="D40" s="1139"/>
      <c r="E40" s="1139"/>
      <c r="F40" s="1139"/>
      <c r="G40" s="1139"/>
      <c r="H40" s="1139"/>
      <c r="I40" s="1139"/>
      <c r="J40" s="1103"/>
      <c r="K40" s="1452">
        <v>315</v>
      </c>
      <c r="L40" s="1452">
        <v>59</v>
      </c>
      <c r="M40" s="1452">
        <v>8</v>
      </c>
      <c r="N40" s="1452">
        <f t="shared" si="0"/>
        <v>382</v>
      </c>
    </row>
    <row r="41" spans="1:14" ht="11.25" customHeight="1">
      <c r="A41" s="1142"/>
      <c r="B41" s="1142"/>
      <c r="C41" s="1142"/>
      <c r="D41" s="1143"/>
      <c r="E41" s="1143"/>
      <c r="F41" s="1143"/>
      <c r="G41" s="1143"/>
      <c r="H41" s="1143"/>
      <c r="I41" s="1143"/>
      <c r="J41" s="1144"/>
      <c r="K41" s="1144"/>
      <c r="L41" s="1144"/>
      <c r="M41" s="1144"/>
      <c r="N41" s="1144"/>
    </row>
    <row r="42" spans="1:14" ht="26.25">
      <c r="A42" s="1142"/>
      <c r="B42" s="1142"/>
      <c r="C42" s="1142"/>
      <c r="D42" s="1143"/>
      <c r="E42" s="1143"/>
      <c r="F42" s="1143"/>
      <c r="G42" s="1143"/>
      <c r="H42" s="1143"/>
      <c r="I42" s="1143"/>
      <c r="J42" s="1144"/>
      <c r="K42" s="1343"/>
      <c r="L42" s="1343"/>
      <c r="M42" s="1343"/>
      <c r="N42" s="1341" t="s">
        <v>950</v>
      </c>
    </row>
    <row r="43" spans="1:14" ht="26.25">
      <c r="A43" s="1133"/>
      <c r="B43" s="1133"/>
      <c r="C43" s="1133"/>
      <c r="D43" s="1134"/>
      <c r="E43" s="1134"/>
      <c r="F43" s="1134"/>
      <c r="G43" s="1134"/>
      <c r="H43" s="1134"/>
      <c r="I43" s="1134"/>
      <c r="J43" s="1135"/>
      <c r="K43" s="1339" t="s">
        <v>971</v>
      </c>
      <c r="L43" s="1339" t="s">
        <v>970</v>
      </c>
      <c r="M43" s="1340" t="s">
        <v>1097</v>
      </c>
      <c r="N43" s="1026" t="s">
        <v>738</v>
      </c>
    </row>
    <row r="44" spans="1:14" ht="12.75">
      <c r="A44" s="1801">
        <v>2006</v>
      </c>
      <c r="B44" s="1801"/>
      <c r="C44" s="1138"/>
      <c r="D44" s="1139"/>
      <c r="E44" s="1139"/>
      <c r="F44" s="1139"/>
      <c r="G44" s="1139"/>
      <c r="H44" s="1139"/>
      <c r="I44" s="1139"/>
      <c r="J44" s="1140"/>
      <c r="K44" s="1342" t="s">
        <v>245</v>
      </c>
      <c r="L44" s="1342" t="s">
        <v>245</v>
      </c>
      <c r="M44" s="1342" t="s">
        <v>245</v>
      </c>
      <c r="N44" s="1342" t="s">
        <v>245</v>
      </c>
    </row>
    <row r="45" spans="1:14" ht="12.75">
      <c r="A45" s="1141" t="s">
        <v>267</v>
      </c>
      <c r="B45" s="1133"/>
      <c r="C45" s="1133"/>
      <c r="D45" s="1134"/>
      <c r="E45" s="1134"/>
      <c r="F45" s="1134"/>
      <c r="G45" s="1134"/>
      <c r="H45" s="1134"/>
      <c r="I45" s="1134"/>
      <c r="J45" s="1134"/>
      <c r="K45" s="1134"/>
      <c r="L45" s="1134"/>
      <c r="M45" s="1134"/>
      <c r="N45" s="1134"/>
    </row>
    <row r="46" spans="1:14" ht="13.5" thickBot="1">
      <c r="A46" s="1133" t="s">
        <v>268</v>
      </c>
      <c r="B46" s="1133"/>
      <c r="C46" s="1133"/>
      <c r="D46" s="1134"/>
      <c r="E46" s="1134"/>
      <c r="F46" s="1134"/>
      <c r="G46" s="1134"/>
      <c r="H46" s="1134"/>
      <c r="I46" s="1134"/>
      <c r="J46" s="1134"/>
      <c r="K46" s="1502">
        <v>514</v>
      </c>
      <c r="L46" s="1502">
        <v>259</v>
      </c>
      <c r="M46" s="1502">
        <v>266</v>
      </c>
      <c r="N46" s="1503">
        <f>SUM(K46:M46)</f>
        <v>1039</v>
      </c>
    </row>
    <row r="47" spans="1:14" ht="8.25" customHeight="1">
      <c r="A47" s="1133"/>
      <c r="B47" s="1133"/>
      <c r="C47" s="1133"/>
      <c r="D47" s="1134"/>
      <c r="E47" s="1134"/>
      <c r="F47" s="1134"/>
      <c r="G47" s="1134"/>
      <c r="H47" s="1134"/>
      <c r="I47" s="1134"/>
      <c r="J47" s="1134"/>
      <c r="K47" s="1504"/>
      <c r="L47" s="1504"/>
      <c r="M47" s="1504"/>
      <c r="N47" s="1505"/>
    </row>
    <row r="48" spans="1:14" ht="12.75">
      <c r="A48" s="1133" t="s">
        <v>269</v>
      </c>
      <c r="B48" s="1133"/>
      <c r="C48" s="1133"/>
      <c r="D48" s="1134"/>
      <c r="E48" s="1134"/>
      <c r="F48" s="1134"/>
      <c r="G48" s="1134"/>
      <c r="H48" s="1134"/>
      <c r="I48" s="1134"/>
      <c r="J48" s="1134"/>
      <c r="K48" s="1506">
        <v>-56</v>
      </c>
      <c r="L48" s="1506">
        <v>-28</v>
      </c>
      <c r="M48" s="1506">
        <v>-46</v>
      </c>
      <c r="N48" s="1506">
        <f>SUM(K48:M48)</f>
        <v>-130</v>
      </c>
    </row>
    <row r="49" spans="1:14" ht="12.75">
      <c r="A49" s="1133" t="s">
        <v>270</v>
      </c>
      <c r="B49" s="1133"/>
      <c r="C49" s="1133"/>
      <c r="D49" s="1134"/>
      <c r="E49" s="1134"/>
      <c r="F49" s="1134"/>
      <c r="G49" s="1134"/>
      <c r="H49" s="1134"/>
      <c r="I49" s="1134"/>
      <c r="J49" s="1134"/>
      <c r="K49" s="1506">
        <v>-9</v>
      </c>
      <c r="L49" s="1506">
        <v>3</v>
      </c>
      <c r="M49" s="1507">
        <v>4</v>
      </c>
      <c r="N49" s="1506">
        <f>SUM(K49:M49)</f>
        <v>-2</v>
      </c>
    </row>
    <row r="50" spans="1:14" ht="12.75">
      <c r="A50" s="1133" t="s">
        <v>271</v>
      </c>
      <c r="B50" s="1133"/>
      <c r="C50" s="1133"/>
      <c r="D50" s="1134"/>
      <c r="E50" s="1134"/>
      <c r="F50" s="1134"/>
      <c r="G50" s="1134"/>
      <c r="H50" s="1134"/>
      <c r="I50" s="1134"/>
      <c r="J50" s="1134"/>
      <c r="K50" s="1506">
        <v>7</v>
      </c>
      <c r="L50" s="1506">
        <v>-17</v>
      </c>
      <c r="M50" s="1507">
        <v>-11</v>
      </c>
      <c r="N50" s="1506">
        <f>SUM(K50:M50)</f>
        <v>-21</v>
      </c>
    </row>
    <row r="51" spans="1:14" ht="12.75">
      <c r="A51" s="1133" t="s">
        <v>272</v>
      </c>
      <c r="B51" s="1133"/>
      <c r="C51" s="1133"/>
      <c r="D51" s="1134"/>
      <c r="E51" s="1134"/>
      <c r="F51" s="1134"/>
      <c r="G51" s="1134"/>
      <c r="H51" s="1134"/>
      <c r="I51" s="1134"/>
      <c r="J51" s="1134"/>
      <c r="K51" s="1506">
        <v>23</v>
      </c>
      <c r="L51" s="1506">
        <v>28</v>
      </c>
      <c r="M51" s="1506">
        <v>16</v>
      </c>
      <c r="N51" s="1506">
        <f>SUM(K51:M51)</f>
        <v>67</v>
      </c>
    </row>
    <row r="52" spans="1:14" ht="8.25" customHeight="1">
      <c r="A52" s="1133"/>
      <c r="B52" s="1133"/>
      <c r="C52" s="1133"/>
      <c r="D52" s="1134"/>
      <c r="E52" s="1134"/>
      <c r="F52" s="1134"/>
      <c r="G52" s="1134"/>
      <c r="H52" s="1134"/>
      <c r="I52" s="1134"/>
      <c r="J52" s="1134"/>
      <c r="K52" s="1504"/>
      <c r="L52" s="1504"/>
      <c r="M52" s="1504"/>
      <c r="N52" s="1506"/>
    </row>
    <row r="53" spans="1:14" ht="12.75">
      <c r="A53" s="1141" t="s">
        <v>273</v>
      </c>
      <c r="B53" s="1133"/>
      <c r="C53" s="1133"/>
      <c r="D53" s="1134"/>
      <c r="E53" s="1134"/>
      <c r="F53" s="1134"/>
      <c r="G53" s="1134"/>
      <c r="H53" s="1134"/>
      <c r="I53" s="1134"/>
      <c r="J53" s="1134"/>
      <c r="K53" s="1504"/>
      <c r="L53" s="1504"/>
      <c r="M53" s="1504"/>
      <c r="N53" s="1508"/>
    </row>
    <row r="54" spans="1:14" ht="13.5" thickBot="1">
      <c r="A54" s="1567" t="s">
        <v>669</v>
      </c>
      <c r="B54" s="1133"/>
      <c r="C54" s="1133"/>
      <c r="D54" s="1134"/>
      <c r="E54" s="1134"/>
      <c r="F54" s="1134"/>
      <c r="G54" s="1134"/>
      <c r="H54" s="1134"/>
      <c r="I54" s="1134"/>
      <c r="J54" s="1134"/>
      <c r="K54" s="1502">
        <v>2548</v>
      </c>
      <c r="L54" s="1502">
        <v>3303</v>
      </c>
      <c r="M54" s="1502">
        <v>5813</v>
      </c>
      <c r="N54" s="1503">
        <f>SUM(K54:M54)</f>
        <v>11664</v>
      </c>
    </row>
    <row r="55" spans="1:14" ht="7.5" customHeight="1">
      <c r="A55" s="1133"/>
      <c r="B55" s="1133"/>
      <c r="C55" s="1133"/>
      <c r="D55" s="1134"/>
      <c r="E55" s="1134"/>
      <c r="F55" s="1134"/>
      <c r="G55" s="1134"/>
      <c r="H55" s="1134"/>
      <c r="I55" s="1134"/>
      <c r="J55" s="1134"/>
      <c r="K55" s="1504"/>
      <c r="L55" s="1504"/>
      <c r="M55" s="1504"/>
      <c r="N55" s="1505"/>
    </row>
    <row r="56" spans="1:14" ht="12.75">
      <c r="A56" s="1133" t="s">
        <v>269</v>
      </c>
      <c r="B56" s="1133"/>
      <c r="C56" s="1133"/>
      <c r="D56" s="1134"/>
      <c r="E56" s="1134"/>
      <c r="F56" s="1134"/>
      <c r="G56" s="1134"/>
      <c r="H56" s="1134"/>
      <c r="I56" s="1134"/>
      <c r="J56" s="1134"/>
      <c r="K56" s="1504">
        <v>-271</v>
      </c>
      <c r="L56" s="1504">
        <v>-127</v>
      </c>
      <c r="M56" s="1504">
        <v>-480</v>
      </c>
      <c r="N56" s="1508">
        <f aca="true" t="shared" si="1" ref="N56:N61">SUM(K56:M56)</f>
        <v>-878</v>
      </c>
    </row>
    <row r="57" spans="1:14" ht="12.75">
      <c r="A57" s="1133" t="s">
        <v>683</v>
      </c>
      <c r="B57" s="1133"/>
      <c r="C57" s="1133"/>
      <c r="D57" s="1134"/>
      <c r="E57" s="1134"/>
      <c r="F57" s="1134"/>
      <c r="G57" s="1134"/>
      <c r="H57" s="1134"/>
      <c r="I57" s="1134"/>
      <c r="J57" s="1134"/>
      <c r="K57" s="1504">
        <v>42</v>
      </c>
      <c r="L57" s="1504">
        <v>-190</v>
      </c>
      <c r="M57" s="1509">
        <v>-66</v>
      </c>
      <c r="N57" s="1508">
        <f>SUM(K57:M57)</f>
        <v>-214</v>
      </c>
    </row>
    <row r="58" spans="1:14" ht="12.75">
      <c r="A58" s="1133" t="s">
        <v>685</v>
      </c>
      <c r="B58" s="1133"/>
      <c r="C58" s="1133"/>
      <c r="D58" s="1134"/>
      <c r="E58" s="1134"/>
      <c r="F58" s="1134"/>
      <c r="G58" s="1134"/>
      <c r="H58" s="1134"/>
      <c r="I58" s="1134"/>
      <c r="J58" s="1134"/>
      <c r="K58" s="1504">
        <v>-115</v>
      </c>
      <c r="L58" s="1504">
        <v>116</v>
      </c>
      <c r="M58" s="1509">
        <v>69</v>
      </c>
      <c r="N58" s="1508">
        <f>SUM(K58:M58)</f>
        <v>70</v>
      </c>
    </row>
    <row r="59" spans="1:14" ht="12.75">
      <c r="A59" s="1133" t="s">
        <v>272</v>
      </c>
      <c r="B59" s="1133"/>
      <c r="C59" s="1133"/>
      <c r="D59" s="1134"/>
      <c r="E59" s="1134"/>
      <c r="F59" s="1134"/>
      <c r="G59" s="1134"/>
      <c r="H59" s="1134"/>
      <c r="I59" s="1134"/>
      <c r="J59" s="1145"/>
      <c r="K59" s="1504">
        <v>154</v>
      </c>
      <c r="L59" s="1504">
        <v>46</v>
      </c>
      <c r="M59" s="1504">
        <v>382</v>
      </c>
      <c r="N59" s="1508">
        <f t="shared" si="1"/>
        <v>582</v>
      </c>
    </row>
    <row r="60" spans="1:14" ht="12.75">
      <c r="A60" s="1133" t="s">
        <v>396</v>
      </c>
      <c r="B60" s="1133"/>
      <c r="C60" s="1133"/>
      <c r="D60" s="1134"/>
      <c r="E60" s="1134"/>
      <c r="F60" s="1134"/>
      <c r="G60" s="1134"/>
      <c r="H60" s="1134"/>
      <c r="I60" s="1134"/>
      <c r="J60" s="1145"/>
      <c r="K60" s="1504">
        <v>-99</v>
      </c>
      <c r="L60" s="1504">
        <v>-58</v>
      </c>
      <c r="M60" s="1504">
        <v>-502</v>
      </c>
      <c r="N60" s="1508">
        <f t="shared" si="1"/>
        <v>-659</v>
      </c>
    </row>
    <row r="61" spans="1:14" ht="12.75">
      <c r="A61" s="1138" t="s">
        <v>275</v>
      </c>
      <c r="B61" s="1138"/>
      <c r="C61" s="1138"/>
      <c r="D61" s="1139"/>
      <c r="E61" s="1139"/>
      <c r="F61" s="1139"/>
      <c r="G61" s="1139"/>
      <c r="H61" s="1139"/>
      <c r="I61" s="1139"/>
      <c r="J61" s="1146"/>
      <c r="K61" s="1510">
        <v>391</v>
      </c>
      <c r="L61" s="1510">
        <v>82</v>
      </c>
      <c r="M61" s="1510">
        <v>8</v>
      </c>
      <c r="N61" s="1511">
        <f t="shared" si="1"/>
        <v>481</v>
      </c>
    </row>
    <row r="62" spans="1:12" ht="9.75" customHeight="1">
      <c r="A62" s="1142"/>
      <c r="B62" s="1142"/>
      <c r="C62" s="1142"/>
      <c r="D62" s="1143"/>
      <c r="E62" s="1143"/>
      <c r="F62" s="1143"/>
      <c r="G62" s="1143"/>
      <c r="H62" s="1143"/>
      <c r="I62" s="1143"/>
      <c r="J62" s="1143"/>
      <c r="K62" s="1144"/>
      <c r="L62" s="1144"/>
    </row>
    <row r="63" spans="1:11" ht="12.75">
      <c r="A63" s="1147" t="s">
        <v>249</v>
      </c>
      <c r="B63" s="1142"/>
      <c r="C63" s="1142"/>
      <c r="D63" s="1143"/>
      <c r="E63" s="1143"/>
      <c r="F63" s="1143"/>
      <c r="G63" s="1143"/>
      <c r="H63" s="1144"/>
      <c r="I63" s="1144"/>
      <c r="J63" s="1144"/>
      <c r="K63" s="1144"/>
    </row>
    <row r="64" spans="1:11" ht="12.75">
      <c r="A64" s="1149" t="s">
        <v>76</v>
      </c>
      <c r="B64" s="1149" t="s">
        <v>254</v>
      </c>
      <c r="C64" s="1142"/>
      <c r="D64" s="1143"/>
      <c r="E64" s="1143"/>
      <c r="F64" s="1143"/>
      <c r="G64" s="1143"/>
      <c r="H64" s="1150"/>
      <c r="I64" s="1150"/>
      <c r="J64" s="1150"/>
      <c r="K64" s="1150"/>
    </row>
    <row r="65" spans="1:14" ht="13.5">
      <c r="A65" s="1149"/>
      <c r="B65" s="1148"/>
      <c r="H65" s="1791" t="s">
        <v>1132</v>
      </c>
      <c r="I65" s="1792"/>
      <c r="J65" s="1792"/>
      <c r="K65" s="1580"/>
      <c r="L65" s="1790" t="s">
        <v>762</v>
      </c>
      <c r="M65" s="1790"/>
      <c r="N65" s="1790"/>
    </row>
    <row r="66" spans="1:14" ht="12.75">
      <c r="A66" s="418"/>
      <c r="B66" s="1148"/>
      <c r="G66" s="1157"/>
      <c r="H66" s="1151" t="s">
        <v>963</v>
      </c>
      <c r="I66" s="1152"/>
      <c r="J66" s="1152"/>
      <c r="K66" s="1153"/>
      <c r="L66" s="1155" t="s">
        <v>963</v>
      </c>
      <c r="M66" s="1134"/>
      <c r="N66" s="1134"/>
    </row>
    <row r="67" spans="1:14" ht="12.75">
      <c r="A67" s="1148"/>
      <c r="B67" s="1148"/>
      <c r="H67" s="1156" t="s">
        <v>154</v>
      </c>
      <c r="I67" s="1795" t="s">
        <v>739</v>
      </c>
      <c r="J67" s="1795"/>
      <c r="K67" s="1581"/>
      <c r="L67" s="1158" t="s">
        <v>154</v>
      </c>
      <c r="M67" s="1802" t="s">
        <v>739</v>
      </c>
      <c r="N67" s="1802"/>
    </row>
    <row r="68" spans="1:14" ht="12.75">
      <c r="A68" s="1148"/>
      <c r="B68" s="1148"/>
      <c r="H68" s="1156" t="s">
        <v>965</v>
      </c>
      <c r="I68" s="1159" t="s">
        <v>276</v>
      </c>
      <c r="J68" s="1156" t="s">
        <v>277</v>
      </c>
      <c r="K68" s="1578"/>
      <c r="L68" s="1158" t="s">
        <v>965</v>
      </c>
      <c r="M68" s="1160" t="s">
        <v>276</v>
      </c>
      <c r="N68" s="1158" t="s">
        <v>277</v>
      </c>
    </row>
    <row r="69" spans="1:14" ht="12.75">
      <c r="A69" s="1161"/>
      <c r="B69" s="1161"/>
      <c r="C69" s="1162"/>
      <c r="D69" s="1162"/>
      <c r="E69" s="1162"/>
      <c r="F69" s="1162"/>
      <c r="G69" s="1162"/>
      <c r="H69" s="1163" t="s">
        <v>245</v>
      </c>
      <c r="I69" s="1163" t="s">
        <v>245</v>
      </c>
      <c r="J69" s="1163" t="s">
        <v>245</v>
      </c>
      <c r="K69" s="1579"/>
      <c r="L69" s="1164" t="s">
        <v>245</v>
      </c>
      <c r="M69" s="1164" t="s">
        <v>245</v>
      </c>
      <c r="N69" s="1164" t="s">
        <v>245</v>
      </c>
    </row>
    <row r="70" spans="1:14" ht="6" customHeight="1">
      <c r="A70" s="1149"/>
      <c r="B70" s="1148"/>
      <c r="H70" s="1165"/>
      <c r="I70" s="1165"/>
      <c r="J70" s="1166"/>
      <c r="K70" s="1154"/>
      <c r="L70" s="419"/>
      <c r="M70" s="419"/>
      <c r="N70" s="975"/>
    </row>
    <row r="71" spans="1:14" ht="12.75">
      <c r="A71" s="418" t="s">
        <v>278</v>
      </c>
      <c r="B71" s="1148"/>
      <c r="H71" s="1449">
        <v>2704</v>
      </c>
      <c r="I71" s="1449">
        <v>-77</v>
      </c>
      <c r="J71" s="1449">
        <v>83</v>
      </c>
      <c r="K71" s="1451"/>
      <c r="L71" s="1512">
        <v>2039</v>
      </c>
      <c r="M71" s="1512">
        <v>-55</v>
      </c>
      <c r="N71" s="1512">
        <v>45</v>
      </c>
    </row>
    <row r="72" spans="1:14" ht="12.75">
      <c r="A72" s="418" t="s">
        <v>668</v>
      </c>
      <c r="B72" s="1148"/>
      <c r="H72" s="1449">
        <v>-12</v>
      </c>
      <c r="I72" s="1449">
        <v>67</v>
      </c>
      <c r="J72" s="1449">
        <v>-91</v>
      </c>
      <c r="K72" s="1451"/>
      <c r="L72" s="1512">
        <v>-216</v>
      </c>
      <c r="M72" s="1512">
        <v>107</v>
      </c>
      <c r="N72" s="1512">
        <v>-165</v>
      </c>
    </row>
    <row r="73" spans="1:14" ht="12.75">
      <c r="A73" s="418" t="s">
        <v>815</v>
      </c>
      <c r="B73" s="1148"/>
      <c r="H73" s="1449">
        <v>304</v>
      </c>
      <c r="I73" s="1449">
        <v>-7</v>
      </c>
      <c r="J73" s="1449">
        <v>7</v>
      </c>
      <c r="K73" s="1451"/>
      <c r="L73" s="1512">
        <v>191</v>
      </c>
      <c r="M73" s="1512">
        <v>-5</v>
      </c>
      <c r="N73" s="1512">
        <v>5</v>
      </c>
    </row>
    <row r="74" spans="1:14" ht="12.75">
      <c r="A74" s="418" t="s">
        <v>820</v>
      </c>
      <c r="B74" s="1148"/>
      <c r="H74" s="1449">
        <v>234</v>
      </c>
      <c r="I74" s="1449">
        <v>-5</v>
      </c>
      <c r="J74" s="1449">
        <v>5</v>
      </c>
      <c r="K74" s="1451"/>
      <c r="L74" s="1512">
        <v>198</v>
      </c>
      <c r="M74" s="1512">
        <v>-1</v>
      </c>
      <c r="N74" s="1512">
        <v>1</v>
      </c>
    </row>
    <row r="75" spans="1:14" ht="12.75">
      <c r="A75" s="418" t="s">
        <v>364</v>
      </c>
      <c r="B75" s="1148"/>
      <c r="H75" s="1449">
        <v>496</v>
      </c>
      <c r="I75" s="1449">
        <v>-7</v>
      </c>
      <c r="J75" s="1449">
        <v>-2</v>
      </c>
      <c r="K75" s="1451"/>
      <c r="L75" s="1512">
        <v>336</v>
      </c>
      <c r="M75" s="1512">
        <v>-4</v>
      </c>
      <c r="N75" s="1512">
        <v>-1</v>
      </c>
    </row>
    <row r="76" spans="1:14" ht="12.75">
      <c r="A76" s="1167" t="s">
        <v>1124</v>
      </c>
      <c r="B76" s="1168"/>
      <c r="C76" s="1169"/>
      <c r="D76" s="1169"/>
      <c r="E76" s="1169"/>
      <c r="F76" s="1169"/>
      <c r="G76" s="1169"/>
      <c r="H76" s="1450">
        <f>SUM(H71:H75)</f>
        <v>3726</v>
      </c>
      <c r="I76" s="1450">
        <f>SUM(I71:I75)</f>
        <v>-29</v>
      </c>
      <c r="J76" s="1450">
        <f>SUM(J71:J75)</f>
        <v>2</v>
      </c>
      <c r="K76" s="1453"/>
      <c r="L76" s="1513">
        <f>SUM(L71:L75)</f>
        <v>2548</v>
      </c>
      <c r="M76" s="1513">
        <f>SUM(M71:M75)</f>
        <v>42</v>
      </c>
      <c r="N76" s="1513">
        <f>SUM(N71:N75)</f>
        <v>-115</v>
      </c>
    </row>
    <row r="77" spans="1:11" ht="7.5" customHeight="1">
      <c r="A77" s="876"/>
      <c r="B77" s="1142"/>
      <c r="C77" s="1142"/>
      <c r="D77" s="1144"/>
      <c r="E77" s="1144"/>
      <c r="F77" s="1144"/>
      <c r="G77" s="1144"/>
      <c r="H77" s="1144"/>
      <c r="I77" s="1144"/>
      <c r="J77" s="1170"/>
      <c r="K77" s="1170"/>
    </row>
    <row r="78" spans="1:12" ht="14.25" customHeight="1">
      <c r="A78" s="1171" t="s">
        <v>78</v>
      </c>
      <c r="B78" s="1793" t="s">
        <v>399</v>
      </c>
      <c r="C78" s="1794"/>
      <c r="D78" s="1794"/>
      <c r="E78" s="1794"/>
      <c r="F78" s="1794"/>
      <c r="G78" s="1794"/>
      <c r="H78" s="1794"/>
      <c r="I78" s="1794"/>
      <c r="J78" s="1794"/>
      <c r="K78" s="1794"/>
      <c r="L78" s="1794"/>
    </row>
    <row r="79" spans="1:14" ht="12" customHeight="1">
      <c r="A79" s="1172"/>
      <c r="B79" s="1097"/>
      <c r="C79" s="1097"/>
      <c r="D79" s="1097"/>
      <c r="E79" s="1097"/>
      <c r="H79" s="1789">
        <v>2007</v>
      </c>
      <c r="I79" s="1789"/>
      <c r="J79" s="1789"/>
      <c r="K79" s="1173"/>
      <c r="L79" s="1788" t="s">
        <v>762</v>
      </c>
      <c r="M79" s="1788"/>
      <c r="N79" s="1788"/>
    </row>
    <row r="80" spans="1:14" ht="42" customHeight="1">
      <c r="A80" s="1100"/>
      <c r="B80" s="1174"/>
      <c r="C80" s="1174"/>
      <c r="D80" s="1174"/>
      <c r="E80" s="1175"/>
      <c r="H80" s="1176" t="s">
        <v>728</v>
      </c>
      <c r="I80" s="1177" t="s">
        <v>966</v>
      </c>
      <c r="J80" s="1178" t="s">
        <v>740</v>
      </c>
      <c r="K80" s="1179"/>
      <c r="L80" s="1180" t="s">
        <v>522</v>
      </c>
      <c r="M80" s="1181" t="s">
        <v>369</v>
      </c>
      <c r="N80" s="1181" t="s">
        <v>370</v>
      </c>
    </row>
    <row r="81" spans="1:14" ht="12" customHeight="1">
      <c r="A81" s="876"/>
      <c r="B81" s="1142"/>
      <c r="C81" s="1142"/>
      <c r="D81" s="1142"/>
      <c r="E81" s="1182"/>
      <c r="F81" s="1182"/>
      <c r="G81" s="1182"/>
      <c r="H81" s="1183" t="s">
        <v>245</v>
      </c>
      <c r="I81" s="1183" t="s">
        <v>245</v>
      </c>
      <c r="J81" s="1183" t="s">
        <v>245</v>
      </c>
      <c r="K81" s="1157"/>
      <c r="L81" s="1184" t="s">
        <v>245</v>
      </c>
      <c r="M81" s="1184" t="s">
        <v>245</v>
      </c>
      <c r="N81" s="1184" t="s">
        <v>245</v>
      </c>
    </row>
    <row r="82" spans="1:14" ht="4.5" customHeight="1">
      <c r="A82" s="1096"/>
      <c r="B82" s="1185"/>
      <c r="C82" s="1185"/>
      <c r="D82" s="1185"/>
      <c r="E82" s="1186"/>
      <c r="H82" s="1186"/>
      <c r="I82" s="1187"/>
      <c r="K82" s="1157"/>
      <c r="L82" s="1188"/>
      <c r="M82" s="1189"/>
      <c r="N82" s="1189"/>
    </row>
    <row r="83" spans="1:14" ht="12.75">
      <c r="A83" s="876" t="s">
        <v>400</v>
      </c>
      <c r="B83" s="1142"/>
      <c r="C83" s="1142"/>
      <c r="D83" s="1142"/>
      <c r="E83" s="1143"/>
      <c r="H83" s="1449">
        <v>-12</v>
      </c>
      <c r="I83" s="1449">
        <v>73</v>
      </c>
      <c r="J83" s="1449">
        <v>-57</v>
      </c>
      <c r="K83" s="1514"/>
      <c r="L83" s="1515">
        <v>-216</v>
      </c>
      <c r="M83" s="1515">
        <v>116</v>
      </c>
      <c r="N83" s="1515">
        <v>-125</v>
      </c>
    </row>
    <row r="84" spans="1:14" ht="7.5" customHeight="1">
      <c r="A84" s="1190"/>
      <c r="B84" s="1138"/>
      <c r="C84" s="1138"/>
      <c r="D84" s="1138"/>
      <c r="E84" s="1139"/>
      <c r="H84" s="1139"/>
      <c r="I84" s="1139"/>
      <c r="J84" s="1146"/>
      <c r="K84" s="1146"/>
      <c r="L84" s="1191"/>
      <c r="M84" s="1191"/>
      <c r="N84" s="1162"/>
    </row>
    <row r="85" spans="1:13" ht="9" customHeight="1">
      <c r="A85" s="1797"/>
      <c r="B85" s="1798"/>
      <c r="C85" s="1798"/>
      <c r="D85" s="1798"/>
      <c r="E85" s="1798"/>
      <c r="F85" s="1798"/>
      <c r="G85" s="1192"/>
      <c r="H85" s="1154"/>
      <c r="I85" s="1144"/>
      <c r="J85" s="1170"/>
      <c r="K85" s="1170"/>
      <c r="L85" s="1157"/>
      <c r="M85" s="1157"/>
    </row>
    <row r="86" spans="2:13" ht="9" customHeight="1">
      <c r="B86" s="246"/>
      <c r="C86" s="246"/>
      <c r="D86" s="246"/>
      <c r="E86" s="246"/>
      <c r="F86" s="246"/>
      <c r="G86" s="246"/>
      <c r="H86" s="246"/>
      <c r="I86" s="246"/>
      <c r="J86" s="246"/>
      <c r="K86" s="246"/>
      <c r="L86" s="246"/>
      <c r="M86" s="246"/>
    </row>
    <row r="87" spans="1:13" ht="30" customHeight="1">
      <c r="A87" s="1796" t="s">
        <v>46</v>
      </c>
      <c r="B87" s="1796"/>
      <c r="C87" s="1796"/>
      <c r="D87" s="1796"/>
      <c r="E87" s="1796"/>
      <c r="F87" s="1796"/>
      <c r="G87" s="1796"/>
      <c r="H87" s="1796"/>
      <c r="I87" s="1796"/>
      <c r="J87" s="1796"/>
      <c r="K87" s="1796"/>
      <c r="L87" s="1796"/>
      <c r="M87" s="1796"/>
    </row>
    <row r="88" spans="1:13" ht="10.5" customHeight="1">
      <c r="A88" s="1573"/>
      <c r="B88" s="1573"/>
      <c r="C88" s="1573"/>
      <c r="D88" s="1573"/>
      <c r="E88" s="1573"/>
      <c r="F88" s="1573"/>
      <c r="G88" s="1573"/>
      <c r="H88" s="1573"/>
      <c r="I88" s="1573"/>
      <c r="J88" s="1573"/>
      <c r="K88" s="1573"/>
      <c r="L88" s="1573"/>
      <c r="M88" s="1573"/>
    </row>
    <row r="89" spans="1:13" ht="16.5" customHeight="1">
      <c r="A89" s="1677" t="s">
        <v>395</v>
      </c>
      <c r="B89" s="1626" t="s">
        <v>1097</v>
      </c>
      <c r="C89" s="1626"/>
      <c r="D89" s="1626"/>
      <c r="E89" s="1626"/>
      <c r="F89" s="1573"/>
      <c r="G89" s="1573"/>
      <c r="H89" s="1573"/>
      <c r="I89" s="1573"/>
      <c r="J89" s="1573"/>
      <c r="K89" s="1573"/>
      <c r="L89" s="1573"/>
      <c r="M89" s="1573"/>
    </row>
    <row r="90" spans="1:13" ht="18" customHeight="1">
      <c r="A90" s="1796" t="s">
        <v>393</v>
      </c>
      <c r="B90" s="1796"/>
      <c r="C90" s="1796"/>
      <c r="D90" s="1796"/>
      <c r="E90" s="1796"/>
      <c r="F90" s="1796"/>
      <c r="G90" s="1796"/>
      <c r="H90" s="1796"/>
      <c r="I90" s="1796"/>
      <c r="J90" s="1796"/>
      <c r="K90" s="1796"/>
      <c r="L90" s="1796"/>
      <c r="M90" s="1796"/>
    </row>
    <row r="91" spans="2:14" ht="15" customHeight="1">
      <c r="B91" s="966"/>
      <c r="C91" s="966"/>
      <c r="D91" s="966"/>
      <c r="E91" s="966"/>
      <c r="F91" s="966"/>
      <c r="G91" s="1154"/>
      <c r="H91" s="1154"/>
      <c r="I91" s="1144"/>
      <c r="J91" s="1170"/>
      <c r="K91" s="1170"/>
      <c r="L91" s="1157"/>
      <c r="M91" s="1157"/>
      <c r="N91" s="1193" t="s">
        <v>500</v>
      </c>
    </row>
    <row r="92" spans="2:14" ht="15" customHeight="1">
      <c r="B92" s="966"/>
      <c r="C92" s="966"/>
      <c r="D92" s="966"/>
      <c r="E92" s="966"/>
      <c r="F92" s="966"/>
      <c r="G92" s="1154"/>
      <c r="H92" s="1154"/>
      <c r="I92" s="1144"/>
      <c r="J92" s="1170"/>
      <c r="K92" s="1170"/>
      <c r="L92" s="1157"/>
      <c r="M92" s="1157"/>
      <c r="N92" s="1193" t="s">
        <v>755</v>
      </c>
    </row>
    <row r="93" spans="2:14" ht="15" customHeight="1">
      <c r="B93" s="966"/>
      <c r="C93" s="966"/>
      <c r="D93" s="966"/>
      <c r="E93" s="966"/>
      <c r="F93" s="966"/>
      <c r="G93" s="1154"/>
      <c r="H93" s="1154"/>
      <c r="I93" s="1144"/>
      <c r="J93" s="1170"/>
      <c r="K93" s="1170"/>
      <c r="L93" s="1157"/>
      <c r="M93" s="1157"/>
      <c r="N93" s="1193"/>
    </row>
    <row r="94" spans="2:14" ht="15" customHeight="1">
      <c r="B94" s="966"/>
      <c r="C94" s="966"/>
      <c r="D94" s="966"/>
      <c r="E94" s="966"/>
      <c r="F94" s="966"/>
      <c r="G94" s="1154"/>
      <c r="H94" s="1154"/>
      <c r="I94" s="1144"/>
      <c r="J94" s="1170"/>
      <c r="K94" s="1170"/>
      <c r="L94" s="1157"/>
      <c r="M94" s="1157"/>
      <c r="N94" s="1193"/>
    </row>
    <row r="95" spans="1:14" ht="15" customHeight="1">
      <c r="A95" s="969" t="s">
        <v>1087</v>
      </c>
      <c r="B95" s="966"/>
      <c r="C95" s="966"/>
      <c r="D95" s="966"/>
      <c r="E95" s="966"/>
      <c r="F95" s="966"/>
      <c r="G95" s="1154"/>
      <c r="H95" s="1154"/>
      <c r="I95" s="1144"/>
      <c r="J95" s="1170"/>
      <c r="K95" s="1170"/>
      <c r="L95" s="1157"/>
      <c r="M95" s="1157"/>
      <c r="N95" s="970"/>
    </row>
    <row r="96" spans="1:13" ht="12" customHeight="1">
      <c r="A96" s="969"/>
      <c r="B96" s="966"/>
      <c r="C96" s="966"/>
      <c r="D96" s="966"/>
      <c r="E96" s="966"/>
      <c r="F96" s="966"/>
      <c r="G96" s="1154"/>
      <c r="H96" s="1154"/>
      <c r="I96" s="1144"/>
      <c r="J96" s="1170"/>
      <c r="K96" s="1170"/>
      <c r="L96" s="1157"/>
      <c r="M96" s="1157"/>
    </row>
    <row r="97" spans="1:14" ht="27" customHeight="1">
      <c r="A97" s="1787" t="s">
        <v>380</v>
      </c>
      <c r="B97" s="1787"/>
      <c r="C97" s="1787"/>
      <c r="D97" s="1787"/>
      <c r="E97" s="1787"/>
      <c r="F97" s="1787"/>
      <c r="G97" s="1787"/>
      <c r="H97" s="1787"/>
      <c r="I97" s="1787"/>
      <c r="J97" s="1787"/>
      <c r="K97" s="1787"/>
      <c r="L97" s="1787"/>
      <c r="M97" s="1787"/>
      <c r="N97" s="1787"/>
    </row>
    <row r="98" spans="1:13" ht="19.5" customHeight="1">
      <c r="A98" s="418" t="s">
        <v>155</v>
      </c>
      <c r="B98" s="1154"/>
      <c r="C98" s="1154"/>
      <c r="D98" s="1154"/>
      <c r="E98" s="1154"/>
      <c r="F98" s="1154"/>
      <c r="G98" s="1154"/>
      <c r="H98" s="1154"/>
      <c r="I98" s="1144"/>
      <c r="J98" s="1170"/>
      <c r="K98" s="1170"/>
      <c r="L98" s="1157"/>
      <c r="M98" s="1157"/>
    </row>
    <row r="99" spans="1:13" ht="19.5" customHeight="1">
      <c r="A99" s="418" t="s">
        <v>156</v>
      </c>
      <c r="B99" s="1154"/>
      <c r="C99" s="1154"/>
      <c r="D99" s="1154"/>
      <c r="E99" s="1154"/>
      <c r="F99" s="1154"/>
      <c r="G99" s="1154"/>
      <c r="H99" s="1154"/>
      <c r="I99" s="1144"/>
      <c r="J99" s="1170"/>
      <c r="K99" s="1170"/>
      <c r="L99" s="1157"/>
      <c r="M99" s="1157"/>
    </row>
    <row r="100" spans="1:13" ht="19.5" customHeight="1">
      <c r="A100" s="418" t="s">
        <v>850</v>
      </c>
      <c r="B100" s="1154"/>
      <c r="C100" s="1154"/>
      <c r="D100" s="1154"/>
      <c r="E100" s="1154"/>
      <c r="F100" s="1154"/>
      <c r="G100" s="1154"/>
      <c r="H100" s="1154"/>
      <c r="I100" s="1144"/>
      <c r="J100" s="1170"/>
      <c r="K100" s="1170"/>
      <c r="L100" s="1157"/>
      <c r="M100" s="1157"/>
    </row>
    <row r="101" spans="1:14" ht="54" customHeight="1">
      <c r="A101" s="1194" t="s">
        <v>1132</v>
      </c>
      <c r="B101" s="1154"/>
      <c r="C101" s="1154"/>
      <c r="D101" s="1154"/>
      <c r="E101" s="1154"/>
      <c r="F101" s="1154"/>
      <c r="G101" s="1154"/>
      <c r="H101" s="1154"/>
      <c r="I101" s="1144"/>
      <c r="K101" s="1135" t="s">
        <v>971</v>
      </c>
      <c r="L101" s="1135" t="s">
        <v>970</v>
      </c>
      <c r="M101" s="1136" t="s">
        <v>1097</v>
      </c>
      <c r="N101" s="1132" t="s">
        <v>300</v>
      </c>
    </row>
    <row r="102" spans="1:14" ht="13.5" customHeight="1">
      <c r="A102" s="1195"/>
      <c r="B102" s="1196"/>
      <c r="C102" s="1196"/>
      <c r="D102" s="1196"/>
      <c r="E102" s="1196"/>
      <c r="F102" s="1196"/>
      <c r="G102" s="1196"/>
      <c r="H102" s="1196"/>
      <c r="I102" s="1146"/>
      <c r="J102" s="1196"/>
      <c r="K102" s="1140" t="s">
        <v>245</v>
      </c>
      <c r="L102" s="1140" t="s">
        <v>245</v>
      </c>
      <c r="M102" s="1140" t="s">
        <v>245</v>
      </c>
      <c r="N102" s="1140" t="s">
        <v>245</v>
      </c>
    </row>
    <row r="103" spans="1:14" ht="19.5" customHeight="1">
      <c r="A103" s="1141" t="s">
        <v>1133</v>
      </c>
      <c r="B103" s="1154"/>
      <c r="C103" s="1154"/>
      <c r="D103" s="1154"/>
      <c r="E103" s="1154"/>
      <c r="F103" s="1154"/>
      <c r="G103" s="1154"/>
      <c r="H103" s="1154"/>
      <c r="I103" s="1144"/>
      <c r="J103" s="1154"/>
      <c r="K103" s="1134"/>
      <c r="L103" s="1134"/>
      <c r="M103" s="1134"/>
      <c r="N103" s="1134"/>
    </row>
    <row r="104" spans="1:14" ht="19.5" customHeight="1" thickBot="1">
      <c r="A104" s="1133" t="s">
        <v>268</v>
      </c>
      <c r="B104" s="1154"/>
      <c r="C104" s="1154"/>
      <c r="D104" s="1154"/>
      <c r="E104" s="1154"/>
      <c r="F104" s="1154"/>
      <c r="G104" s="1154"/>
      <c r="H104" s="1154"/>
      <c r="I104" s="1144"/>
      <c r="J104" s="1154"/>
      <c r="K104" s="1516">
        <v>653</v>
      </c>
      <c r="L104" s="1516">
        <v>285</v>
      </c>
      <c r="M104" s="1516">
        <v>277</v>
      </c>
      <c r="N104" s="1516">
        <f>SUM(K104:M104)</f>
        <v>1215</v>
      </c>
    </row>
    <row r="105" spans="1:14" ht="12.75" customHeight="1">
      <c r="A105" s="1133"/>
      <c r="B105" s="1154"/>
      <c r="C105" s="1154"/>
      <c r="D105" s="1154"/>
      <c r="E105" s="1154"/>
      <c r="F105" s="1154"/>
      <c r="G105" s="1154"/>
      <c r="H105" s="1154"/>
      <c r="I105" s="1144"/>
      <c r="J105" s="1154"/>
      <c r="K105" s="1517"/>
      <c r="L105" s="1517"/>
      <c r="M105" s="1517"/>
      <c r="N105" s="1517"/>
    </row>
    <row r="106" spans="1:14" ht="12.75" customHeight="1">
      <c r="A106" s="876" t="s">
        <v>1086</v>
      </c>
      <c r="B106" s="1154"/>
      <c r="C106" s="1154"/>
      <c r="D106" s="1154"/>
      <c r="E106" s="1154"/>
      <c r="F106" s="1154"/>
      <c r="G106" s="1154"/>
      <c r="H106" s="1154"/>
      <c r="I106" s="1144"/>
      <c r="J106" s="1154"/>
      <c r="K106" s="1501">
        <v>20</v>
      </c>
      <c r="L106" s="1501">
        <v>6</v>
      </c>
      <c r="M106" s="1501">
        <v>8</v>
      </c>
      <c r="N106" s="1501">
        <f>SUM(K106:M106)</f>
        <v>34</v>
      </c>
    </row>
    <row r="107" spans="1:14" ht="12.75" customHeight="1">
      <c r="A107" s="876" t="s">
        <v>1084</v>
      </c>
      <c r="B107" s="1154"/>
      <c r="C107" s="1154"/>
      <c r="D107" s="1154"/>
      <c r="E107" s="1154"/>
      <c r="F107" s="1154"/>
      <c r="G107" s="1154"/>
      <c r="H107" s="1154"/>
      <c r="I107" s="1144"/>
      <c r="J107" s="1154"/>
      <c r="K107" s="1449">
        <v>62</v>
      </c>
      <c r="L107" s="1449">
        <v>19</v>
      </c>
      <c r="M107" s="1449">
        <v>8</v>
      </c>
      <c r="N107" s="1449">
        <f>SUM(K107:M107)</f>
        <v>89</v>
      </c>
    </row>
    <row r="108" spans="1:14" ht="12.75" customHeight="1">
      <c r="A108" s="876" t="s">
        <v>266</v>
      </c>
      <c r="B108" s="1154"/>
      <c r="C108" s="1154"/>
      <c r="D108" s="1154"/>
      <c r="E108" s="1154"/>
      <c r="F108" s="1154"/>
      <c r="G108" s="1154"/>
      <c r="H108" s="1154"/>
      <c r="I108" s="1144"/>
      <c r="J108" s="1154"/>
      <c r="K108" s="1518">
        <v>21</v>
      </c>
      <c r="L108" s="1518">
        <v>4</v>
      </c>
      <c r="M108" s="1518">
        <v>-14</v>
      </c>
      <c r="N108" s="1518">
        <f>SUM(K108:M108)</f>
        <v>11</v>
      </c>
    </row>
    <row r="109" spans="1:14" ht="12.75" customHeight="1">
      <c r="A109" s="1197" t="s">
        <v>1085</v>
      </c>
      <c r="C109" s="1154"/>
      <c r="D109" s="1154"/>
      <c r="E109" s="1154"/>
      <c r="F109" s="1154"/>
      <c r="G109" s="1154"/>
      <c r="H109" s="1154"/>
      <c r="I109" s="1144"/>
      <c r="J109" s="1154"/>
      <c r="K109" s="1449"/>
      <c r="L109" s="1449"/>
      <c r="M109" s="1449"/>
      <c r="N109" s="1449"/>
    </row>
    <row r="110" spans="1:14" ht="12.75" customHeight="1">
      <c r="A110" s="1198" t="s">
        <v>806</v>
      </c>
      <c r="B110" s="1154"/>
      <c r="D110" s="1154"/>
      <c r="E110" s="1154"/>
      <c r="F110" s="1154"/>
      <c r="G110" s="1154"/>
      <c r="H110" s="1154"/>
      <c r="I110" s="1144"/>
      <c r="J110" s="1154"/>
      <c r="K110" s="1501">
        <v>21</v>
      </c>
      <c r="L110" s="1501">
        <v>4</v>
      </c>
      <c r="M110" s="1678">
        <v>0</v>
      </c>
      <c r="N110" s="1518">
        <f>SUM(K110:M110)</f>
        <v>25</v>
      </c>
    </row>
    <row r="111" spans="1:14" ht="17.25" customHeight="1">
      <c r="A111" s="1198" t="s">
        <v>891</v>
      </c>
      <c r="B111" s="1154"/>
      <c r="D111" s="1154"/>
      <c r="E111" s="1154"/>
      <c r="F111" s="1154"/>
      <c r="G111" s="1154"/>
      <c r="H111" s="1154"/>
      <c r="I111" s="1144"/>
      <c r="J111" s="1154"/>
      <c r="K111" s="1679">
        <v>0</v>
      </c>
      <c r="L111" s="1679">
        <v>0</v>
      </c>
      <c r="M111" s="1449">
        <v>-14</v>
      </c>
      <c r="N111" s="1449">
        <f>SUM(K111:M111)</f>
        <v>-14</v>
      </c>
    </row>
    <row r="112" spans="1:14" ht="19.5" customHeight="1">
      <c r="A112" s="1199"/>
      <c r="B112" s="1154"/>
      <c r="C112" s="1154"/>
      <c r="D112" s="1154"/>
      <c r="E112" s="1154"/>
      <c r="F112" s="1154"/>
      <c r="G112" s="1154"/>
      <c r="H112" s="1154"/>
      <c r="I112" s="1144"/>
      <c r="J112" s="1154"/>
      <c r="K112" s="1501"/>
      <c r="L112" s="1501"/>
      <c r="M112" s="1501"/>
      <c r="N112" s="1501"/>
    </row>
    <row r="113" spans="1:14" ht="19.5" customHeight="1">
      <c r="A113" s="1199" t="s">
        <v>1134</v>
      </c>
      <c r="B113" s="1154"/>
      <c r="C113" s="1154"/>
      <c r="D113" s="1154"/>
      <c r="E113" s="1154"/>
      <c r="F113" s="1154"/>
      <c r="G113" s="1154"/>
      <c r="H113" s="1154"/>
      <c r="I113" s="1144"/>
      <c r="J113" s="1154"/>
      <c r="K113" s="1449"/>
      <c r="L113" s="1449"/>
      <c r="M113" s="1449"/>
      <c r="N113" s="1449"/>
    </row>
    <row r="114" spans="1:14" ht="13.5" thickBot="1">
      <c r="A114" s="1133" t="s">
        <v>669</v>
      </c>
      <c r="B114" s="1142"/>
      <c r="C114" s="1142"/>
      <c r="D114" s="1143"/>
      <c r="E114" s="1143"/>
      <c r="F114" s="1143"/>
      <c r="G114" s="1143"/>
      <c r="H114" s="1144"/>
      <c r="I114" s="1144"/>
      <c r="J114" s="1144"/>
      <c r="K114" s="1516">
        <v>3726</v>
      </c>
      <c r="L114" s="1516">
        <v>3605</v>
      </c>
      <c r="M114" s="1516">
        <v>6497</v>
      </c>
      <c r="N114" s="1516">
        <f>SUM(K114:M114)</f>
        <v>13828</v>
      </c>
    </row>
    <row r="115" spans="1:14" ht="12.75">
      <c r="A115" s="418"/>
      <c r="B115" s="418"/>
      <c r="C115" s="419"/>
      <c r="D115" s="419"/>
      <c r="E115" s="419"/>
      <c r="F115" s="419"/>
      <c r="G115" s="419"/>
      <c r="H115" s="419"/>
      <c r="I115" s="419"/>
      <c r="J115" s="419"/>
      <c r="K115" s="1501"/>
      <c r="L115" s="1501"/>
      <c r="M115" s="1501"/>
      <c r="N115" s="1501"/>
    </row>
    <row r="116" spans="1:14" ht="17.25" customHeight="1">
      <c r="A116" s="1133" t="s">
        <v>1086</v>
      </c>
      <c r="B116" s="1133"/>
      <c r="C116" s="1134"/>
      <c r="D116" s="1134"/>
      <c r="E116" s="1134"/>
      <c r="F116" s="1145"/>
      <c r="G116" s="1145"/>
      <c r="H116" s="1148"/>
      <c r="I116" s="1148"/>
      <c r="J116" s="1148"/>
      <c r="K116" s="1501">
        <v>54</v>
      </c>
      <c r="L116" s="1501">
        <v>30</v>
      </c>
      <c r="M116" s="1519">
        <v>36</v>
      </c>
      <c r="N116" s="1501">
        <f>SUM(K116:M116)</f>
        <v>120</v>
      </c>
    </row>
    <row r="117" spans="1:14" ht="12.75">
      <c r="A117" s="876" t="s">
        <v>1084</v>
      </c>
      <c r="K117" s="1501">
        <v>142</v>
      </c>
      <c r="L117" s="1501">
        <v>123</v>
      </c>
      <c r="M117" s="1519">
        <v>87</v>
      </c>
      <c r="N117" s="1501">
        <f>SUM(K117:M117)</f>
        <v>352</v>
      </c>
    </row>
    <row r="118" spans="1:14" ht="17.25" customHeight="1">
      <c r="A118" s="876" t="s">
        <v>266</v>
      </c>
      <c r="K118" s="1501">
        <v>98</v>
      </c>
      <c r="L118" s="1501">
        <v>74</v>
      </c>
      <c r="M118" s="1501">
        <v>-103</v>
      </c>
      <c r="N118" s="1501">
        <f>SUM(K118:M118)</f>
        <v>69</v>
      </c>
    </row>
    <row r="119" spans="1:14" ht="13.5" customHeight="1">
      <c r="A119" s="876" t="s">
        <v>1085</v>
      </c>
      <c r="K119" s="1501"/>
      <c r="L119" s="1501"/>
      <c r="M119" s="1501"/>
      <c r="N119" s="1501"/>
    </row>
    <row r="120" spans="1:14" ht="14.25" customHeight="1">
      <c r="A120" s="1198" t="s">
        <v>806</v>
      </c>
      <c r="K120" s="1501">
        <v>98</v>
      </c>
      <c r="L120" s="1501">
        <v>74</v>
      </c>
      <c r="M120" s="1501">
        <v>9</v>
      </c>
      <c r="N120" s="1501">
        <f>SUM(K120:M120)</f>
        <v>181</v>
      </c>
    </row>
    <row r="121" spans="1:14" ht="15" customHeight="1">
      <c r="A121" s="1200" t="s">
        <v>892</v>
      </c>
      <c r="B121" s="1162"/>
      <c r="C121" s="1162"/>
      <c r="D121" s="1162"/>
      <c r="E121" s="1162"/>
      <c r="F121" s="1162"/>
      <c r="G121" s="1162"/>
      <c r="H121" s="1162"/>
      <c r="I121" s="1162"/>
      <c r="J121" s="1162"/>
      <c r="K121" s="1680">
        <v>0</v>
      </c>
      <c r="L121" s="1680">
        <v>0</v>
      </c>
      <c r="M121" s="1520">
        <v>-112</v>
      </c>
      <c r="N121" s="1520">
        <f>SUM(K121:M121)</f>
        <v>-112</v>
      </c>
    </row>
    <row r="123" spans="1:14" ht="54.75" customHeight="1">
      <c r="A123" s="1201" t="s">
        <v>762</v>
      </c>
      <c r="B123" s="1154"/>
      <c r="C123" s="1154"/>
      <c r="D123" s="1154"/>
      <c r="E123" s="1154"/>
      <c r="F123" s="1154"/>
      <c r="G123" s="1154"/>
      <c r="H123" s="1154"/>
      <c r="I123" s="1144"/>
      <c r="K123" s="1339" t="s">
        <v>971</v>
      </c>
      <c r="L123" s="1339" t="s">
        <v>970</v>
      </c>
      <c r="M123" s="1340" t="s">
        <v>1097</v>
      </c>
      <c r="N123" s="1341" t="s">
        <v>299</v>
      </c>
    </row>
    <row r="124" spans="1:14" ht="15.75" customHeight="1">
      <c r="A124" s="1195"/>
      <c r="B124" s="1196"/>
      <c r="C124" s="1196"/>
      <c r="D124" s="1196"/>
      <c r="E124" s="1196"/>
      <c r="F124" s="1196"/>
      <c r="G124" s="1196"/>
      <c r="H124" s="1196"/>
      <c r="I124" s="1146"/>
      <c r="J124" s="1146"/>
      <c r="K124" s="1342" t="s">
        <v>245</v>
      </c>
      <c r="L124" s="1342" t="s">
        <v>245</v>
      </c>
      <c r="M124" s="1342" t="s">
        <v>245</v>
      </c>
      <c r="N124" s="1342" t="s">
        <v>245</v>
      </c>
    </row>
    <row r="125" spans="1:14" ht="15.75" customHeight="1">
      <c r="A125" s="1141" t="s">
        <v>267</v>
      </c>
      <c r="B125" s="1154"/>
      <c r="C125" s="1154"/>
      <c r="D125" s="1154"/>
      <c r="E125" s="1154"/>
      <c r="F125" s="1154"/>
      <c r="G125" s="1154"/>
      <c r="H125" s="1154"/>
      <c r="I125" s="1144"/>
      <c r="J125" s="1144"/>
      <c r="K125" s="1134"/>
      <c r="L125" s="1134"/>
      <c r="M125" s="1134"/>
      <c r="N125" s="1134"/>
    </row>
    <row r="126" spans="1:14" ht="15.75" customHeight="1" thickBot="1">
      <c r="A126" s="1133" t="s">
        <v>268</v>
      </c>
      <c r="B126" s="1154"/>
      <c r="C126" s="1154"/>
      <c r="D126" s="1154"/>
      <c r="E126" s="1154"/>
      <c r="F126" s="1154"/>
      <c r="G126" s="1154"/>
      <c r="H126" s="1154"/>
      <c r="I126" s="1144"/>
      <c r="J126" s="1144"/>
      <c r="K126" s="1502">
        <v>514</v>
      </c>
      <c r="L126" s="1502">
        <v>259</v>
      </c>
      <c r="M126" s="1502">
        <v>266</v>
      </c>
      <c r="N126" s="1502">
        <f>SUM(K126:M126)</f>
        <v>1039</v>
      </c>
    </row>
    <row r="127" spans="1:14" ht="15.75" customHeight="1">
      <c r="A127" s="1133"/>
      <c r="B127" s="1154"/>
      <c r="C127" s="1154"/>
      <c r="D127" s="1154"/>
      <c r="E127" s="1154"/>
      <c r="F127" s="1154"/>
      <c r="G127" s="1154"/>
      <c r="H127" s="1154"/>
      <c r="I127" s="1144"/>
      <c r="J127" s="1144"/>
      <c r="K127" s="1515"/>
      <c r="L127" s="1515"/>
      <c r="M127" s="1515"/>
      <c r="N127" s="1515"/>
    </row>
    <row r="128" spans="1:14" ht="14.25" customHeight="1">
      <c r="A128" s="876" t="s">
        <v>1086</v>
      </c>
      <c r="B128" s="1154"/>
      <c r="C128" s="1154"/>
      <c r="D128" s="1154"/>
      <c r="E128" s="1154"/>
      <c r="F128" s="1154"/>
      <c r="G128" s="1154"/>
      <c r="H128" s="1154"/>
      <c r="I128" s="1144"/>
      <c r="J128" s="1144"/>
      <c r="K128" s="1504">
        <v>13</v>
      </c>
      <c r="L128" s="1504">
        <v>6</v>
      </c>
      <c r="M128" s="1504">
        <v>10</v>
      </c>
      <c r="N128" s="1504">
        <f>SUM(K128:M128)</f>
        <v>29</v>
      </c>
    </row>
    <row r="129" spans="1:14" ht="14.25" customHeight="1">
      <c r="A129" s="876" t="s">
        <v>1084</v>
      </c>
      <c r="B129" s="1154"/>
      <c r="C129" s="1154"/>
      <c r="D129" s="1154"/>
      <c r="E129" s="1154"/>
      <c r="F129" s="1154"/>
      <c r="G129" s="1154"/>
      <c r="H129" s="1154"/>
      <c r="I129" s="1144"/>
      <c r="J129" s="1144"/>
      <c r="K129" s="1506">
        <v>42</v>
      </c>
      <c r="L129" s="1506">
        <v>21</v>
      </c>
      <c r="M129" s="1506">
        <v>8</v>
      </c>
      <c r="N129" s="1506">
        <f>SUM(K129:M129)</f>
        <v>71</v>
      </c>
    </row>
    <row r="130" spans="1:14" ht="14.25" customHeight="1">
      <c r="A130" s="876" t="s">
        <v>266</v>
      </c>
      <c r="B130" s="1154"/>
      <c r="C130" s="1154"/>
      <c r="D130" s="1154"/>
      <c r="E130" s="1154"/>
      <c r="F130" s="1154"/>
      <c r="G130" s="1154"/>
      <c r="H130" s="1154"/>
      <c r="I130" s="1144"/>
      <c r="J130" s="1144"/>
      <c r="K130" s="1506">
        <v>14</v>
      </c>
      <c r="L130" s="1506">
        <v>6</v>
      </c>
      <c r="M130" s="1506">
        <v>-27</v>
      </c>
      <c r="N130" s="1512">
        <f>SUM(K130:M130)</f>
        <v>-7</v>
      </c>
    </row>
    <row r="131" spans="1:14" ht="14.25" customHeight="1">
      <c r="A131" s="1197" t="s">
        <v>1085</v>
      </c>
      <c r="C131" s="1154"/>
      <c r="D131" s="1154"/>
      <c r="E131" s="1154"/>
      <c r="F131" s="1154"/>
      <c r="G131" s="1154"/>
      <c r="H131" s="1154"/>
      <c r="I131" s="1144"/>
      <c r="J131" s="1144"/>
      <c r="K131" s="1506"/>
      <c r="L131" s="1506"/>
      <c r="M131" s="1506"/>
      <c r="N131" s="1506"/>
    </row>
    <row r="132" spans="1:14" ht="14.25" customHeight="1">
      <c r="A132" s="1198" t="s">
        <v>806</v>
      </c>
      <c r="B132" s="1154"/>
      <c r="D132" s="1154"/>
      <c r="E132" s="1154"/>
      <c r="F132" s="1154"/>
      <c r="G132" s="1154"/>
      <c r="H132" s="1154"/>
      <c r="I132" s="1144"/>
      <c r="J132" s="1144"/>
      <c r="K132" s="1512">
        <v>14</v>
      </c>
      <c r="L132" s="1512">
        <v>6</v>
      </c>
      <c r="M132" s="1512">
        <v>1</v>
      </c>
      <c r="N132" s="1512">
        <f>SUM(K132:M132)</f>
        <v>21</v>
      </c>
    </row>
    <row r="133" spans="1:14" ht="14.25" customHeight="1">
      <c r="A133" s="1198" t="s">
        <v>891</v>
      </c>
      <c r="B133" s="1154"/>
      <c r="D133" s="1154"/>
      <c r="E133" s="1154"/>
      <c r="F133" s="1154"/>
      <c r="G133" s="1154"/>
      <c r="H133" s="1154"/>
      <c r="I133" s="1144"/>
      <c r="J133" s="1144"/>
      <c r="K133" s="1681">
        <v>0</v>
      </c>
      <c r="L133" s="1681">
        <v>0</v>
      </c>
      <c r="M133" s="1504">
        <v>-28</v>
      </c>
      <c r="N133" s="1506">
        <f>SUM(K133:M133)</f>
        <v>-28</v>
      </c>
    </row>
    <row r="134" spans="1:14" ht="15.75" customHeight="1">
      <c r="A134" s="1199"/>
      <c r="B134" s="1154"/>
      <c r="C134" s="1154"/>
      <c r="D134" s="1154"/>
      <c r="E134" s="1154"/>
      <c r="F134" s="1154"/>
      <c r="G134" s="1154"/>
      <c r="H134" s="1154"/>
      <c r="I134" s="1144"/>
      <c r="J134" s="1144"/>
      <c r="K134" s="1504"/>
      <c r="L134" s="1504"/>
      <c r="M134" s="1504"/>
      <c r="N134" s="1504"/>
    </row>
    <row r="135" spans="1:14" ht="15.75" customHeight="1">
      <c r="A135" s="1199" t="s">
        <v>273</v>
      </c>
      <c r="B135" s="1154"/>
      <c r="C135" s="1154"/>
      <c r="D135" s="1154"/>
      <c r="E135" s="1154"/>
      <c r="F135" s="1154"/>
      <c r="G135" s="1154"/>
      <c r="H135" s="1154"/>
      <c r="I135" s="1144"/>
      <c r="J135" s="1144"/>
      <c r="K135" s="1506"/>
      <c r="L135" s="1506"/>
      <c r="M135" s="1506"/>
      <c r="N135" s="1506"/>
    </row>
    <row r="136" spans="1:14" ht="15.75" customHeight="1" thickBot="1">
      <c r="A136" s="1133" t="s">
        <v>669</v>
      </c>
      <c r="B136" s="1142"/>
      <c r="C136" s="1142"/>
      <c r="D136" s="1143"/>
      <c r="E136" s="1143"/>
      <c r="F136" s="1143"/>
      <c r="G136" s="1143"/>
      <c r="H136" s="1144"/>
      <c r="I136" s="1144"/>
      <c r="J136" s="1144"/>
      <c r="K136" s="1502">
        <v>2548</v>
      </c>
      <c r="L136" s="1502">
        <v>3303</v>
      </c>
      <c r="M136" s="1502">
        <v>5813</v>
      </c>
      <c r="N136" s="1502">
        <f>SUM(K136:M136)</f>
        <v>11664</v>
      </c>
    </row>
    <row r="137" spans="1:14" ht="15.75" customHeight="1">
      <c r="A137" s="418"/>
      <c r="B137" s="418"/>
      <c r="C137" s="419"/>
      <c r="D137" s="419"/>
      <c r="E137" s="419"/>
      <c r="F137" s="419"/>
      <c r="G137" s="419"/>
      <c r="H137" s="419"/>
      <c r="I137" s="419"/>
      <c r="J137" s="419"/>
      <c r="K137" s="1504"/>
      <c r="L137" s="1504"/>
      <c r="M137" s="1504"/>
      <c r="N137" s="1504"/>
    </row>
    <row r="138" spans="1:14" ht="15.75" customHeight="1">
      <c r="A138" s="1133" t="s">
        <v>1086</v>
      </c>
      <c r="B138" s="1133"/>
      <c r="C138" s="1134"/>
      <c r="D138" s="1134"/>
      <c r="E138" s="1134"/>
      <c r="F138" s="1145"/>
      <c r="G138" s="1145"/>
      <c r="H138" s="1148"/>
      <c r="I138" s="1148"/>
      <c r="J138" s="1148"/>
      <c r="K138" s="1504">
        <v>45</v>
      </c>
      <c r="L138" s="1504">
        <v>32</v>
      </c>
      <c r="M138" s="1509">
        <v>33</v>
      </c>
      <c r="N138" s="1504">
        <f>SUM(K138:M138)</f>
        <v>110</v>
      </c>
    </row>
    <row r="139" spans="1:14" ht="15.75" customHeight="1">
      <c r="A139" s="876" t="s">
        <v>1084</v>
      </c>
      <c r="K139" s="1504">
        <v>93</v>
      </c>
      <c r="L139" s="1504">
        <v>110</v>
      </c>
      <c r="M139" s="1509">
        <v>75</v>
      </c>
      <c r="N139" s="1504">
        <f>SUM(K139:M139)</f>
        <v>278</v>
      </c>
    </row>
    <row r="140" spans="1:14" ht="15.75" customHeight="1">
      <c r="A140" s="876" t="s">
        <v>266</v>
      </c>
      <c r="K140" s="1504">
        <v>77</v>
      </c>
      <c r="L140" s="1504">
        <v>75</v>
      </c>
      <c r="M140" s="1504">
        <v>-87</v>
      </c>
      <c r="N140" s="1504">
        <f>SUM(K140:M140)</f>
        <v>65</v>
      </c>
    </row>
    <row r="141" spans="1:14" ht="15.75" customHeight="1">
      <c r="A141" s="876" t="s">
        <v>1085</v>
      </c>
      <c r="K141" s="1504"/>
      <c r="L141" s="1504"/>
      <c r="M141" s="1504"/>
      <c r="N141" s="1504"/>
    </row>
    <row r="142" spans="1:14" ht="15.75" customHeight="1">
      <c r="A142" s="1198" t="s">
        <v>806</v>
      </c>
      <c r="K142" s="1504">
        <v>77</v>
      </c>
      <c r="L142" s="1504">
        <v>75</v>
      </c>
      <c r="M142" s="1504">
        <v>7</v>
      </c>
      <c r="N142" s="1504">
        <f>SUM(K142:M142)</f>
        <v>159</v>
      </c>
    </row>
    <row r="143" spans="1:14" ht="15.75" customHeight="1">
      <c r="A143" s="1200" t="s">
        <v>892</v>
      </c>
      <c r="B143" s="1162"/>
      <c r="C143" s="1162"/>
      <c r="D143" s="1162"/>
      <c r="E143" s="1162"/>
      <c r="F143" s="1162"/>
      <c r="G143" s="1162"/>
      <c r="H143" s="1162"/>
      <c r="I143" s="1162"/>
      <c r="J143" s="1162"/>
      <c r="K143" s="1682">
        <v>0</v>
      </c>
      <c r="L143" s="1682">
        <v>0</v>
      </c>
      <c r="M143" s="1510">
        <v>-94</v>
      </c>
      <c r="N143" s="1510">
        <f>SUM(K143:M143)</f>
        <v>-94</v>
      </c>
    </row>
    <row r="144" ht="15.75" customHeight="1"/>
    <row r="145" ht="15.75" customHeight="1"/>
    <row r="146" ht="16.5" customHeight="1">
      <c r="A146" s="1202"/>
    </row>
    <row r="147" ht="15.75" customHeight="1"/>
    <row r="148" ht="15.75" customHeight="1"/>
    <row r="149" ht="15.75" customHeight="1"/>
    <row r="150" ht="16.5" customHeight="1"/>
    <row r="173" spans="1:11" ht="12.75">
      <c r="A173" s="1101"/>
      <c r="B173" s="1101"/>
      <c r="C173" s="1101"/>
      <c r="D173" s="1101"/>
      <c r="E173" s="1101"/>
      <c r="F173" s="1101"/>
      <c r="G173" s="1101"/>
      <c r="H173" s="1101"/>
      <c r="I173" s="1101"/>
      <c r="J173" s="1148"/>
      <c r="K173" s="1148"/>
    </row>
    <row r="174" spans="1:11" ht="12.75">
      <c r="A174" s="1101"/>
      <c r="B174" s="1101"/>
      <c r="C174" s="1101"/>
      <c r="D174" s="1101"/>
      <c r="E174" s="1101"/>
      <c r="F174" s="1101"/>
      <c r="G174" s="1101"/>
      <c r="H174" s="1101"/>
      <c r="I174" s="1101"/>
      <c r="J174" s="1148"/>
      <c r="K174" s="1148"/>
    </row>
  </sheetData>
  <mergeCells count="19">
    <mergeCell ref="M67:N67"/>
    <mergeCell ref="J1:L1"/>
    <mergeCell ref="A15:G15"/>
    <mergeCell ref="A14:N14"/>
    <mergeCell ref="A11:N11"/>
    <mergeCell ref="A85:F85"/>
    <mergeCell ref="A19:L19"/>
    <mergeCell ref="A23:B23"/>
    <mergeCell ref="A44:B44"/>
    <mergeCell ref="A97:N97"/>
    <mergeCell ref="L79:N79"/>
    <mergeCell ref="H79:J79"/>
    <mergeCell ref="L65:N65"/>
    <mergeCell ref="H65:J65"/>
    <mergeCell ref="B78:L78"/>
    <mergeCell ref="I67:J67"/>
    <mergeCell ref="A87:M87"/>
    <mergeCell ref="A90:M90"/>
    <mergeCell ref="B89:E89"/>
  </mergeCells>
  <printOptions horizontalCentered="1"/>
  <pageMargins left="0.5905511811023623" right="0.5905511811023623" top="0.7874015748031497" bottom="0" header="0.7874015748031497" footer="0"/>
  <pageSetup fitToHeight="2" horizontalDpi="600" verticalDpi="600" orientation="portrait" paperSize="9" scale="53" r:id="rId1"/>
  <rowBreaks count="1" manualBreakCount="1">
    <brk id="90" max="13" man="1"/>
  </rowBreaks>
</worksheet>
</file>

<file path=xl/worksheets/sheet14.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85" zoomScaleNormal="75" zoomScaleSheetLayoutView="85" workbookViewId="0" topLeftCell="A1">
      <selection activeCell="A59" sqref="A59"/>
    </sheetView>
  </sheetViews>
  <sheetFormatPr defaultColWidth="9.00390625" defaultRowHeight="14.25"/>
  <cols>
    <col min="1" max="1" width="6.75390625" style="0" customWidth="1"/>
    <col min="2" max="2" width="71.875" style="0" customWidth="1"/>
    <col min="3" max="3" width="11.75390625" style="0" customWidth="1"/>
    <col min="4" max="4" width="12.375" style="0" customWidth="1"/>
    <col min="5" max="5" width="12.50390625" style="0" customWidth="1"/>
    <col min="6" max="6" width="11.75390625" style="0" customWidth="1"/>
    <col min="7" max="7" width="11.25390625" style="0" customWidth="1"/>
    <col min="8" max="8" width="10.50390625" style="0" customWidth="1"/>
    <col min="9" max="9" width="10.625" style="0" customWidth="1"/>
  </cols>
  <sheetData>
    <row r="1" spans="1:9" s="247" customFormat="1" ht="12.75">
      <c r="A1" s="251" t="s">
        <v>688</v>
      </c>
      <c r="B1" s="914"/>
      <c r="C1" s="21"/>
      <c r="D1" s="21"/>
      <c r="E1" s="21"/>
      <c r="F1" s="21"/>
      <c r="G1" s="21"/>
      <c r="H1" s="1786" t="s">
        <v>670</v>
      </c>
      <c r="I1" s="1697"/>
    </row>
    <row r="2" spans="1:9" s="247" customFormat="1" ht="12.75">
      <c r="A2" s="21"/>
      <c r="B2" s="21"/>
      <c r="C2" s="21"/>
      <c r="D2" s="21"/>
      <c r="E2" s="21"/>
      <c r="F2" s="21"/>
      <c r="G2" s="21"/>
      <c r="H2" s="21"/>
      <c r="I2" s="21"/>
    </row>
    <row r="3" spans="1:9" s="247" customFormat="1" ht="12.75">
      <c r="A3" s="1" t="s">
        <v>1131</v>
      </c>
      <c r="B3" s="21"/>
      <c r="C3" s="21"/>
      <c r="D3" s="21"/>
      <c r="E3" s="21"/>
      <c r="F3" s="21"/>
      <c r="G3" s="21"/>
      <c r="H3" s="21"/>
      <c r="I3" s="21"/>
    </row>
    <row r="4" spans="1:9" s="247" customFormat="1" ht="12.75">
      <c r="A4" s="270"/>
      <c r="B4" s="21"/>
      <c r="C4" s="21"/>
      <c r="D4" s="21"/>
      <c r="E4" s="21"/>
      <c r="F4" s="21"/>
      <c r="G4" s="21"/>
      <c r="H4" s="21"/>
      <c r="I4" s="21"/>
    </row>
    <row r="5" spans="1:9" s="247" customFormat="1" ht="12.75">
      <c r="A5" s="150" t="s">
        <v>217</v>
      </c>
      <c r="B5" s="21"/>
      <c r="C5" s="21"/>
      <c r="D5" s="21"/>
      <c r="E5" s="21"/>
      <c r="F5" s="21"/>
      <c r="G5" s="21"/>
      <c r="H5" s="21"/>
      <c r="I5" s="21"/>
    </row>
    <row r="6" spans="1:9" s="247" customFormat="1" ht="12.75">
      <c r="A6" s="1"/>
      <c r="B6" s="21"/>
      <c r="C6" s="21"/>
      <c r="D6" s="270"/>
      <c r="E6" s="270"/>
      <c r="F6" s="270"/>
      <c r="G6" s="270"/>
      <c r="H6" s="270"/>
      <c r="I6" s="270"/>
    </row>
    <row r="7" spans="1:9" s="247" customFormat="1" ht="12.75">
      <c r="A7" s="977">
        <v>2007</v>
      </c>
      <c r="B7" s="21"/>
      <c r="C7" s="21"/>
      <c r="D7" s="180"/>
      <c r="E7" s="180"/>
      <c r="F7" s="180"/>
      <c r="G7" s="180"/>
      <c r="H7" s="143"/>
      <c r="I7" s="180"/>
    </row>
    <row r="8" spans="1:9" ht="13.5">
      <c r="A8" s="4"/>
      <c r="B8" s="4"/>
      <c r="C8" s="4"/>
      <c r="D8" s="180"/>
      <c r="E8" s="180"/>
      <c r="F8" s="180"/>
      <c r="G8" s="180"/>
      <c r="H8" s="180"/>
      <c r="I8" s="180"/>
    </row>
    <row r="9" spans="1:9" ht="51" customHeight="1">
      <c r="A9" s="4"/>
      <c r="B9" s="4"/>
      <c r="C9" s="1811" t="s">
        <v>239</v>
      </c>
      <c r="D9" s="31" t="s">
        <v>641</v>
      </c>
      <c r="E9" s="31" t="s">
        <v>101</v>
      </c>
      <c r="F9" s="137" t="s">
        <v>241</v>
      </c>
      <c r="G9" s="30" t="s">
        <v>1065</v>
      </c>
      <c r="H9" s="30" t="s">
        <v>243</v>
      </c>
      <c r="I9" s="30" t="s">
        <v>533</v>
      </c>
    </row>
    <row r="10" spans="1:9" ht="13.5">
      <c r="A10" s="138" t="s">
        <v>671</v>
      </c>
      <c r="B10" s="33"/>
      <c r="C10" s="1812"/>
      <c r="D10" s="34" t="s">
        <v>245</v>
      </c>
      <c r="E10" s="34" t="s">
        <v>245</v>
      </c>
      <c r="F10" s="34" t="s">
        <v>245</v>
      </c>
      <c r="G10" s="34" t="s">
        <v>245</v>
      </c>
      <c r="H10" s="34" t="s">
        <v>245</v>
      </c>
      <c r="I10" s="34" t="s">
        <v>246</v>
      </c>
    </row>
    <row r="11" spans="1:9" ht="8.25" customHeight="1">
      <c r="A11" s="4"/>
      <c r="B11" s="4"/>
      <c r="C11" s="4"/>
      <c r="D11" s="254"/>
      <c r="E11" s="254"/>
      <c r="F11" s="254"/>
      <c r="G11" s="254"/>
      <c r="H11" s="254"/>
      <c r="I11" s="254"/>
    </row>
    <row r="12" spans="1:9" ht="24" customHeight="1">
      <c r="A12" s="1616" t="s">
        <v>627</v>
      </c>
      <c r="B12" s="1784"/>
      <c r="C12" s="1362"/>
      <c r="D12" s="1285">
        <v>1213</v>
      </c>
      <c r="E12" s="1285">
        <v>-383</v>
      </c>
      <c r="F12" s="1285">
        <v>830</v>
      </c>
      <c r="G12" s="1285">
        <v>-4</v>
      </c>
      <c r="H12" s="1285">
        <v>826</v>
      </c>
      <c r="I12" s="255">
        <v>33.8</v>
      </c>
    </row>
    <row r="13" spans="1:9" ht="8.25" customHeight="1">
      <c r="A13" s="4"/>
      <c r="B13" s="15"/>
      <c r="C13" s="1362"/>
      <c r="D13" s="1285"/>
      <c r="E13" s="1471"/>
      <c r="F13" s="1285"/>
      <c r="G13" s="1285"/>
      <c r="H13" s="1285"/>
      <c r="I13" s="256"/>
    </row>
    <row r="14" spans="1:9" ht="28.5" customHeight="1">
      <c r="A14" s="15" t="s">
        <v>247</v>
      </c>
      <c r="B14" s="4"/>
      <c r="C14" s="1285"/>
      <c r="D14" s="1285">
        <v>-137</v>
      </c>
      <c r="E14" s="1471">
        <v>26</v>
      </c>
      <c r="F14" s="1285">
        <v>-111</v>
      </c>
      <c r="G14" s="1285">
        <v>1</v>
      </c>
      <c r="H14" s="1285">
        <v>-110</v>
      </c>
      <c r="I14" s="255">
        <v>-4.5</v>
      </c>
    </row>
    <row r="15" spans="1:9" ht="8.25" customHeight="1">
      <c r="A15" s="15"/>
      <c r="B15" s="4"/>
      <c r="C15" s="1362"/>
      <c r="D15" s="1285"/>
      <c r="E15" s="1471"/>
      <c r="F15" s="1285"/>
      <c r="G15" s="1285"/>
      <c r="H15" s="1285"/>
      <c r="I15" s="255"/>
    </row>
    <row r="16" spans="1:9" ht="29.25" customHeight="1">
      <c r="A16" s="1808" t="s">
        <v>640</v>
      </c>
      <c r="B16" s="1687"/>
      <c r="C16" s="1281">
        <v>18</v>
      </c>
      <c r="D16" s="1285">
        <v>90</v>
      </c>
      <c r="E16" s="1471">
        <v>-25</v>
      </c>
      <c r="F16" s="1285">
        <v>65</v>
      </c>
      <c r="G16" s="1366" t="s">
        <v>253</v>
      </c>
      <c r="H16" s="1285">
        <v>65</v>
      </c>
      <c r="I16" s="255">
        <v>2.6</v>
      </c>
    </row>
    <row r="17" spans="1:9" ht="8.25" customHeight="1">
      <c r="A17" s="253"/>
      <c r="B17" s="4"/>
      <c r="C17" s="1285"/>
      <c r="D17" s="1285"/>
      <c r="E17" s="1471"/>
      <c r="F17" s="1285"/>
      <c r="G17" s="1366"/>
      <c r="H17" s="1285"/>
      <c r="I17" s="256"/>
    </row>
    <row r="18" spans="1:9" ht="6" customHeight="1">
      <c r="A18" s="257"/>
      <c r="B18" s="46"/>
      <c r="C18" s="1464"/>
      <c r="D18" s="1464"/>
      <c r="E18" s="1521"/>
      <c r="F18" s="1464"/>
      <c r="G18" s="1522"/>
      <c r="H18" s="1464"/>
      <c r="I18" s="258"/>
    </row>
    <row r="19" spans="1:9" ht="21" customHeight="1">
      <c r="A19" s="211" t="s">
        <v>1094</v>
      </c>
      <c r="B19" s="45"/>
      <c r="C19" s="1463"/>
      <c r="D19" s="1463">
        <f aca="true" t="shared" si="0" ref="D19:I19">SUM(D12:D16)</f>
        <v>1166</v>
      </c>
      <c r="E19" s="1463">
        <f t="shared" si="0"/>
        <v>-382</v>
      </c>
      <c r="F19" s="1463">
        <f t="shared" si="0"/>
        <v>784</v>
      </c>
      <c r="G19" s="1463">
        <f t="shared" si="0"/>
        <v>-3</v>
      </c>
      <c r="H19" s="1463">
        <f t="shared" si="0"/>
        <v>781</v>
      </c>
      <c r="I19" s="255">
        <f t="shared" si="0"/>
        <v>31.9</v>
      </c>
    </row>
    <row r="20" spans="1:9" ht="3.75" customHeight="1">
      <c r="A20" s="45"/>
      <c r="B20" s="45"/>
      <c r="C20" s="1523"/>
      <c r="D20" s="1523"/>
      <c r="E20" s="1523"/>
      <c r="F20" s="1523"/>
      <c r="G20" s="1523"/>
      <c r="H20" s="1523"/>
      <c r="I20" s="255"/>
    </row>
    <row r="21" spans="1:9" ht="27" customHeight="1">
      <c r="A21" s="1809" t="s">
        <v>672</v>
      </c>
      <c r="B21" s="1810"/>
      <c r="C21" s="1286"/>
      <c r="D21" s="1286">
        <v>222</v>
      </c>
      <c r="E21" s="1286">
        <v>19</v>
      </c>
      <c r="F21" s="1286">
        <v>241</v>
      </c>
      <c r="G21" s="1524" t="s">
        <v>253</v>
      </c>
      <c r="H21" s="1286">
        <v>241</v>
      </c>
      <c r="I21" s="1067">
        <v>9.9</v>
      </c>
    </row>
    <row r="22" spans="1:9" ht="27.75" customHeight="1">
      <c r="A22" s="210" t="s">
        <v>832</v>
      </c>
      <c r="B22" s="172"/>
      <c r="C22" s="1446"/>
      <c r="D22" s="1446">
        <f aca="true" t="shared" si="1" ref="D22:I22">SUM(D19:D21)</f>
        <v>1388</v>
      </c>
      <c r="E22" s="1446">
        <f t="shared" si="1"/>
        <v>-363</v>
      </c>
      <c r="F22" s="1446">
        <f t="shared" si="1"/>
        <v>1025</v>
      </c>
      <c r="G22" s="1446">
        <f t="shared" si="1"/>
        <v>-3</v>
      </c>
      <c r="H22" s="1446">
        <f t="shared" si="1"/>
        <v>1022</v>
      </c>
      <c r="I22" s="1068">
        <f t="shared" si="1"/>
        <v>41.8</v>
      </c>
    </row>
    <row r="23" spans="1:9" ht="36.75" customHeight="1">
      <c r="A23" s="296" t="s">
        <v>249</v>
      </c>
      <c r="B23" s="1781"/>
      <c r="C23" s="1785"/>
      <c r="D23" s="1785"/>
      <c r="E23" s="1785"/>
      <c r="F23" s="1785"/>
      <c r="G23" s="1785"/>
      <c r="H23" s="1785"/>
      <c r="I23" s="106"/>
    </row>
    <row r="24" spans="1:9" ht="30.75" customHeight="1">
      <c r="A24" s="976" t="s">
        <v>673</v>
      </c>
      <c r="B24" s="1781" t="s">
        <v>1062</v>
      </c>
      <c r="C24" s="1781"/>
      <c r="D24" s="1781"/>
      <c r="E24" s="1781"/>
      <c r="F24" s="1781"/>
      <c r="G24" s="1781"/>
      <c r="H24" s="1781"/>
      <c r="I24" s="1781"/>
    </row>
    <row r="25" ht="8.25" customHeight="1">
      <c r="A25" s="124"/>
    </row>
    <row r="26" spans="1:2" ht="13.5">
      <c r="A26" s="873" t="s">
        <v>674</v>
      </c>
      <c r="B26" s="641" t="s">
        <v>639</v>
      </c>
    </row>
    <row r="27" ht="13.5">
      <c r="A27" s="124"/>
    </row>
  </sheetData>
  <mergeCells count="7">
    <mergeCell ref="B24:I24"/>
    <mergeCell ref="A16:B16"/>
    <mergeCell ref="B23:H23"/>
    <mergeCell ref="H1:I1"/>
    <mergeCell ref="A12:B12"/>
    <mergeCell ref="A21:B21"/>
    <mergeCell ref="C9:C10"/>
  </mergeCells>
  <printOptions/>
  <pageMargins left="0.75" right="0.75" top="1" bottom="1" header="0.5" footer="0.5"/>
  <pageSetup fitToHeight="1"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75" zoomScaleNormal="75" zoomScaleSheetLayoutView="75" workbookViewId="0" topLeftCell="A1">
      <selection activeCell="A59" sqref="A59"/>
    </sheetView>
  </sheetViews>
  <sheetFormatPr defaultColWidth="9.00390625" defaultRowHeight="14.25"/>
  <cols>
    <col min="1" max="1" width="6.125" style="0" customWidth="1"/>
    <col min="2" max="2" width="71.875" style="0" customWidth="1"/>
    <col min="3" max="3" width="13.25390625" style="0" customWidth="1"/>
    <col min="4" max="4" width="12.50390625" style="0" customWidth="1"/>
    <col min="5" max="5" width="11.75390625" style="0" customWidth="1"/>
    <col min="6" max="6" width="11.25390625" style="0" customWidth="1"/>
    <col min="7" max="7" width="10.50390625" style="0" customWidth="1"/>
    <col min="8" max="8" width="10.625" style="0" customWidth="1"/>
  </cols>
  <sheetData>
    <row r="1" spans="1:8" s="247" customFormat="1" ht="12.75">
      <c r="A1" s="251" t="s">
        <v>688</v>
      </c>
      <c r="B1" s="914"/>
      <c r="C1" s="21"/>
      <c r="D1" s="21"/>
      <c r="E1" s="21"/>
      <c r="F1" s="21"/>
      <c r="G1" s="1786" t="s">
        <v>675</v>
      </c>
      <c r="H1" s="1697"/>
    </row>
    <row r="2" spans="1:8" s="247" customFormat="1" ht="12.75">
      <c r="A2" s="21"/>
      <c r="B2" s="21"/>
      <c r="C2" s="21"/>
      <c r="D2" s="21"/>
      <c r="E2" s="21"/>
      <c r="F2" s="21"/>
      <c r="G2" s="21"/>
      <c r="H2" s="21"/>
    </row>
    <row r="3" spans="1:8" s="247" customFormat="1" ht="12.75">
      <c r="A3" s="1" t="s">
        <v>1131</v>
      </c>
      <c r="B3" s="21"/>
      <c r="C3" s="21"/>
      <c r="D3" s="21"/>
      <c r="E3" s="21"/>
      <c r="F3" s="21"/>
      <c r="G3" s="21"/>
      <c r="H3" s="21"/>
    </row>
    <row r="4" spans="1:8" s="247" customFormat="1" ht="12.75">
      <c r="A4" s="270"/>
      <c r="B4" s="21"/>
      <c r="C4" s="21"/>
      <c r="D4" s="21"/>
      <c r="E4" s="21"/>
      <c r="F4" s="21"/>
      <c r="G4" s="21"/>
      <c r="H4" s="21"/>
    </row>
    <row r="5" spans="1:8" s="247" customFormat="1" ht="12.75">
      <c r="A5" s="150" t="s">
        <v>217</v>
      </c>
      <c r="B5" s="21"/>
      <c r="C5" s="21"/>
      <c r="D5" s="21"/>
      <c r="E5" s="21"/>
      <c r="F5" s="21"/>
      <c r="G5" s="21"/>
      <c r="H5" s="21"/>
    </row>
    <row r="6" spans="1:8" s="247" customFormat="1" ht="12.75">
      <c r="A6" s="1"/>
      <c r="B6" s="21"/>
      <c r="C6" s="270"/>
      <c r="D6" s="270"/>
      <c r="E6" s="270"/>
      <c r="F6" s="270"/>
      <c r="G6" s="270"/>
      <c r="H6" s="270"/>
    </row>
    <row r="7" spans="1:8" s="247" customFormat="1" ht="12.75">
      <c r="A7" s="977">
        <v>2006</v>
      </c>
      <c r="B7" s="21"/>
      <c r="C7" s="180"/>
      <c r="D7" s="180"/>
      <c r="E7" s="180"/>
      <c r="F7" s="180"/>
      <c r="G7" s="143"/>
      <c r="H7" s="180"/>
    </row>
    <row r="8" spans="1:8" ht="13.5">
      <c r="A8" s="4"/>
      <c r="B8" s="4"/>
      <c r="C8" s="180"/>
      <c r="D8" s="180"/>
      <c r="E8" s="180"/>
      <c r="F8" s="180"/>
      <c r="G8" s="180"/>
      <c r="H8" s="180"/>
    </row>
    <row r="9" spans="1:8" ht="51.75" customHeight="1">
      <c r="A9" s="4"/>
      <c r="B9" s="4"/>
      <c r="C9" s="31" t="s">
        <v>641</v>
      </c>
      <c r="D9" s="31" t="s">
        <v>101</v>
      </c>
      <c r="E9" s="137" t="s">
        <v>241</v>
      </c>
      <c r="F9" s="30" t="s">
        <v>1065</v>
      </c>
      <c r="G9" s="30" t="s">
        <v>243</v>
      </c>
      <c r="H9" s="30" t="s">
        <v>533</v>
      </c>
    </row>
    <row r="10" spans="1:8" ht="13.5">
      <c r="A10" s="138" t="s">
        <v>679</v>
      </c>
      <c r="B10" s="33"/>
      <c r="C10" s="34" t="s">
        <v>245</v>
      </c>
      <c r="D10" s="34" t="s">
        <v>245</v>
      </c>
      <c r="E10" s="34" t="s">
        <v>245</v>
      </c>
      <c r="F10" s="34" t="s">
        <v>245</v>
      </c>
      <c r="G10" s="34" t="s">
        <v>245</v>
      </c>
      <c r="H10" s="34" t="s">
        <v>246</v>
      </c>
    </row>
    <row r="11" spans="1:8" ht="9" customHeight="1">
      <c r="A11" s="4"/>
      <c r="B11" s="4"/>
      <c r="C11" s="4"/>
      <c r="D11" s="4"/>
      <c r="E11" s="4"/>
      <c r="F11" s="4"/>
      <c r="G11" s="4"/>
      <c r="H11" s="4"/>
    </row>
    <row r="12" spans="1:8" ht="15" customHeight="1">
      <c r="A12" s="1616" t="s">
        <v>627</v>
      </c>
      <c r="B12" s="1784"/>
      <c r="C12" s="1281">
        <v>1050</v>
      </c>
      <c r="D12" s="1281">
        <v>-304</v>
      </c>
      <c r="E12" s="1281">
        <v>746</v>
      </c>
      <c r="F12" s="1281">
        <v>-1</v>
      </c>
      <c r="G12" s="1281">
        <f>SUM(E12:F12)</f>
        <v>745</v>
      </c>
      <c r="H12" s="581" t="s">
        <v>1095</v>
      </c>
    </row>
    <row r="13" spans="1:8" ht="6" customHeight="1">
      <c r="A13" s="4"/>
      <c r="B13" s="15"/>
      <c r="C13" s="1281"/>
      <c r="D13" s="1525"/>
      <c r="E13" s="1281"/>
      <c r="F13" s="1281"/>
      <c r="G13" s="1281"/>
      <c r="H13" s="262"/>
    </row>
    <row r="14" spans="1:8" ht="24.75" customHeight="1">
      <c r="A14" s="15" t="s">
        <v>247</v>
      </c>
      <c r="B14" s="4"/>
      <c r="C14" s="1281">
        <v>155</v>
      </c>
      <c r="D14" s="1525">
        <v>-38</v>
      </c>
      <c r="E14" s="1281">
        <v>117</v>
      </c>
      <c r="F14" s="1281">
        <v>-2</v>
      </c>
      <c r="G14" s="1281">
        <f>SUM(E14:F14)</f>
        <v>115</v>
      </c>
      <c r="H14" s="581" t="s">
        <v>1096</v>
      </c>
    </row>
    <row r="15" spans="1:8" ht="6.75" customHeight="1">
      <c r="A15" s="15"/>
      <c r="B15" s="4"/>
      <c r="C15" s="1281"/>
      <c r="D15" s="1525"/>
      <c r="E15" s="1281"/>
      <c r="F15" s="1281"/>
      <c r="G15" s="1281"/>
      <c r="H15" s="581"/>
    </row>
    <row r="16" spans="1:8" ht="24.75" customHeight="1">
      <c r="A16" s="1808" t="s">
        <v>640</v>
      </c>
      <c r="B16" s="1687"/>
      <c r="C16" s="1281">
        <v>167</v>
      </c>
      <c r="D16" s="1525">
        <v>-50</v>
      </c>
      <c r="E16" s="1281">
        <f>SUM(C16:D16)</f>
        <v>117</v>
      </c>
      <c r="F16" s="1526" t="s">
        <v>1128</v>
      </c>
      <c r="G16" s="1281">
        <f>SUM(E16:F16)</f>
        <v>117</v>
      </c>
      <c r="H16" s="581" t="s">
        <v>1096</v>
      </c>
    </row>
    <row r="17" spans="1:8" ht="9" customHeight="1">
      <c r="A17" s="253"/>
      <c r="B17" s="4"/>
      <c r="C17" s="1281"/>
      <c r="D17" s="1525"/>
      <c r="E17" s="1281"/>
      <c r="F17" s="1380"/>
      <c r="G17" s="1281"/>
      <c r="H17" s="262"/>
    </row>
    <row r="18" spans="1:8" ht="23.25" customHeight="1">
      <c r="A18" s="1813" t="s">
        <v>1094</v>
      </c>
      <c r="B18" s="1617"/>
      <c r="C18" s="1527">
        <v>1372</v>
      </c>
      <c r="D18" s="1528">
        <v>-392</v>
      </c>
      <c r="E18" s="1527">
        <v>980</v>
      </c>
      <c r="F18" s="1302">
        <v>-3</v>
      </c>
      <c r="G18" s="1527">
        <v>977</v>
      </c>
      <c r="H18" s="642">
        <v>40.5</v>
      </c>
    </row>
    <row r="19" spans="1:8" ht="24" customHeight="1">
      <c r="A19" s="211" t="s">
        <v>676</v>
      </c>
      <c r="B19" s="45"/>
      <c r="C19" s="1287">
        <v>-150</v>
      </c>
      <c r="D19" s="1287">
        <v>45</v>
      </c>
      <c r="E19" s="1287">
        <v>-105</v>
      </c>
      <c r="F19" s="1287">
        <v>2</v>
      </c>
      <c r="G19" s="1287">
        <v>-103</v>
      </c>
      <c r="H19" s="581">
        <v>-4.3</v>
      </c>
    </row>
    <row r="20" spans="1:8" ht="9" customHeight="1">
      <c r="A20" s="33"/>
      <c r="B20" s="33"/>
      <c r="C20" s="1448"/>
      <c r="D20" s="1448"/>
      <c r="E20" s="1448"/>
      <c r="F20" s="1448"/>
      <c r="G20" s="1448"/>
      <c r="H20" s="259"/>
    </row>
    <row r="21" spans="1:8" ht="21" customHeight="1">
      <c r="A21" s="1814" t="s">
        <v>832</v>
      </c>
      <c r="B21" s="1815"/>
      <c r="C21" s="1529">
        <f>SUM(C18:C20)</f>
        <v>1222</v>
      </c>
      <c r="D21" s="1529">
        <f>SUM(D18:D20)</f>
        <v>-347</v>
      </c>
      <c r="E21" s="1529">
        <f>SUM(E18:E19)</f>
        <v>875</v>
      </c>
      <c r="F21" s="1529">
        <f>SUM(F18:F19)</f>
        <v>-1</v>
      </c>
      <c r="G21" s="1529">
        <f>SUM(G18:G19)</f>
        <v>874</v>
      </c>
      <c r="H21" s="643">
        <f>SUM(H18:H19)</f>
        <v>36.2</v>
      </c>
    </row>
    <row r="22" spans="1:8" ht="24.75" customHeight="1">
      <c r="A22" s="277"/>
      <c r="B22" s="644"/>
      <c r="C22" s="645"/>
      <c r="D22" s="177"/>
      <c r="E22" s="268"/>
      <c r="F22" s="646"/>
      <c r="G22" s="268"/>
      <c r="H22" s="647"/>
    </row>
    <row r="23" spans="1:8" ht="13.5">
      <c r="A23" s="6" t="s">
        <v>249</v>
      </c>
      <c r="B23" s="4"/>
      <c r="C23" s="4"/>
      <c r="D23" s="4"/>
      <c r="E23" s="4"/>
      <c r="F23" s="4"/>
      <c r="G23" s="4"/>
      <c r="H23" s="260"/>
    </row>
    <row r="24" spans="1:8" ht="8.25" customHeight="1">
      <c r="A24" s="1"/>
      <c r="B24" s="4"/>
      <c r="C24" s="4"/>
      <c r="D24" s="4"/>
      <c r="E24" s="4"/>
      <c r="F24" s="4"/>
      <c r="G24" s="4"/>
      <c r="H24" s="260"/>
    </row>
    <row r="25" spans="1:8" ht="25.5" customHeight="1">
      <c r="A25" s="878" t="s">
        <v>677</v>
      </c>
      <c r="B25" s="1781" t="s">
        <v>1063</v>
      </c>
      <c r="C25" s="1781"/>
      <c r="D25" s="1781"/>
      <c r="E25" s="1781"/>
      <c r="F25" s="1781"/>
      <c r="G25" s="1781"/>
      <c r="H25" s="1781"/>
    </row>
    <row r="26" spans="1:8" ht="13.5">
      <c r="A26" s="270"/>
      <c r="B26" s="45"/>
      <c r="C26" s="265"/>
      <c r="D26" s="272"/>
      <c r="E26" s="265"/>
      <c r="F26" s="639"/>
      <c r="G26" s="265"/>
      <c r="H26" s="640"/>
    </row>
    <row r="27" spans="1:8" ht="11.25" customHeight="1">
      <c r="A27" s="270" t="s">
        <v>678</v>
      </c>
      <c r="B27" s="1816" t="s">
        <v>639</v>
      </c>
      <c r="C27" s="1784"/>
      <c r="D27" s="1784"/>
      <c r="E27" s="1784"/>
      <c r="F27" s="1784"/>
      <c r="G27" s="1784"/>
      <c r="H27" s="640"/>
    </row>
  </sheetData>
  <mergeCells count="7">
    <mergeCell ref="G1:H1"/>
    <mergeCell ref="A18:B18"/>
    <mergeCell ref="A21:B21"/>
    <mergeCell ref="B27:G27"/>
    <mergeCell ref="A12:B12"/>
    <mergeCell ref="A16:B16"/>
    <mergeCell ref="B25:H25"/>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E41"/>
  <sheetViews>
    <sheetView showGridLines="0" view="pageBreakPreview" zoomScaleNormal="75" zoomScaleSheetLayoutView="100" workbookViewId="0" topLeftCell="A1">
      <selection activeCell="A59" sqref="A59"/>
    </sheetView>
  </sheetViews>
  <sheetFormatPr defaultColWidth="9.00390625" defaultRowHeight="14.25"/>
  <cols>
    <col min="1" max="1" width="6.125" style="247" customWidth="1"/>
    <col min="2" max="2" width="64.25390625" style="247" customWidth="1"/>
    <col min="3" max="3" width="11.75390625" style="247" customWidth="1"/>
    <col min="4" max="4" width="10.50390625" style="247" customWidth="1"/>
    <col min="5" max="5" width="10.625" style="247" customWidth="1"/>
    <col min="6" max="16384" width="8.75390625" style="247" customWidth="1"/>
  </cols>
  <sheetData>
    <row r="1" spans="1:5" ht="12.75">
      <c r="A1" s="251" t="s">
        <v>688</v>
      </c>
      <c r="B1" s="914"/>
      <c r="C1" s="21"/>
      <c r="D1" s="1786" t="s">
        <v>680</v>
      </c>
      <c r="E1" s="1786"/>
    </row>
    <row r="2" spans="1:5" ht="12.75">
      <c r="A2" s="21"/>
      <c r="B2" s="21"/>
      <c r="C2" s="21"/>
      <c r="D2" s="21"/>
      <c r="E2" s="21"/>
    </row>
    <row r="3" spans="1:5" ht="12.75">
      <c r="A3" s="1" t="s">
        <v>1131</v>
      </c>
      <c r="B3" s="21"/>
      <c r="C3" s="21"/>
      <c r="D3" s="21"/>
      <c r="E3" s="21"/>
    </row>
    <row r="4" spans="1:5" ht="12.75">
      <c r="A4" s="270"/>
      <c r="B4" s="21"/>
      <c r="C4" s="21"/>
      <c r="D4" s="21"/>
      <c r="E4" s="21"/>
    </row>
    <row r="5" spans="1:5" ht="12.75">
      <c r="A5" s="150" t="s">
        <v>217</v>
      </c>
      <c r="B5" s="21"/>
      <c r="C5" s="21"/>
      <c r="D5" s="21"/>
      <c r="E5" s="21"/>
    </row>
    <row r="6" spans="1:5" ht="12.75">
      <c r="A6" s="1"/>
      <c r="B6" s="21"/>
      <c r="C6" s="21"/>
      <c r="D6" s="270"/>
      <c r="E6" s="270"/>
    </row>
    <row r="7" spans="1:5" ht="27" customHeight="1">
      <c r="A7" s="1818" t="s">
        <v>1205</v>
      </c>
      <c r="B7" s="1818"/>
      <c r="C7" s="1811" t="s">
        <v>239</v>
      </c>
      <c r="D7" s="30">
        <v>2007</v>
      </c>
      <c r="E7" s="1530">
        <v>2006</v>
      </c>
    </row>
    <row r="8" spans="1:5" ht="12" customHeight="1">
      <c r="A8" s="1819"/>
      <c r="B8" s="1819"/>
      <c r="C8" s="1812"/>
      <c r="D8" s="34" t="s">
        <v>245</v>
      </c>
      <c r="E8" s="287" t="s">
        <v>245</v>
      </c>
    </row>
    <row r="9" spans="1:5" ht="12.75">
      <c r="A9" s="1" t="s">
        <v>254</v>
      </c>
      <c r="B9" s="21"/>
      <c r="C9" s="21"/>
      <c r="D9" s="317"/>
      <c r="E9" s="317"/>
    </row>
    <row r="10" spans="1:5" ht="14.25" customHeight="1">
      <c r="A10" s="1635" t="s">
        <v>354</v>
      </c>
      <c r="B10" s="1636"/>
      <c r="C10" s="501"/>
      <c r="D10" s="1285">
        <v>189</v>
      </c>
      <c r="E10" s="1531">
        <v>189</v>
      </c>
    </row>
    <row r="11" spans="1:5" ht="14.25" customHeight="1">
      <c r="A11" s="21" t="s">
        <v>642</v>
      </c>
      <c r="B11" s="21"/>
      <c r="C11" s="501">
        <v>14</v>
      </c>
      <c r="D11" s="1285">
        <v>72</v>
      </c>
      <c r="E11" s="1281">
        <v>50</v>
      </c>
    </row>
    <row r="12" spans="1:5" ht="14.25" customHeight="1">
      <c r="A12" s="21" t="s">
        <v>1122</v>
      </c>
      <c r="B12" s="21"/>
      <c r="C12" s="261"/>
      <c r="D12" s="1285">
        <v>-15</v>
      </c>
      <c r="E12" s="1531">
        <v>-15</v>
      </c>
    </row>
    <row r="13" spans="1:5" ht="14.25" customHeight="1">
      <c r="A13" s="157" t="s">
        <v>1070</v>
      </c>
      <c r="B13" s="157"/>
      <c r="C13" s="1205"/>
      <c r="D13" s="1446">
        <f>SUM(D10:D12)</f>
        <v>246</v>
      </c>
      <c r="E13" s="1447">
        <f>SUM(E10:E12)</f>
        <v>224</v>
      </c>
    </row>
    <row r="14" spans="1:5" ht="12.75">
      <c r="A14" s="553" t="s">
        <v>987</v>
      </c>
      <c r="D14" s="1449"/>
      <c r="E14" s="1532"/>
    </row>
    <row r="15" spans="1:5" ht="12.75">
      <c r="A15" s="247" t="s">
        <v>301</v>
      </c>
      <c r="D15" s="1449">
        <v>444</v>
      </c>
      <c r="E15" s="1532">
        <v>398</v>
      </c>
    </row>
    <row r="16" spans="1:5" ht="12.75">
      <c r="A16" s="247" t="s">
        <v>643</v>
      </c>
      <c r="C16" s="247">
        <v>14</v>
      </c>
      <c r="D16" s="1449">
        <v>13</v>
      </c>
      <c r="E16" s="1532">
        <v>18</v>
      </c>
    </row>
    <row r="17" spans="1:5" ht="12.75">
      <c r="A17" s="247" t="s">
        <v>549</v>
      </c>
      <c r="C17" s="247">
        <v>14</v>
      </c>
      <c r="D17" s="1449">
        <v>-5</v>
      </c>
      <c r="E17" s="1532">
        <v>-8</v>
      </c>
    </row>
    <row r="18" spans="1:5" ht="12.75">
      <c r="A18" s="556" t="s">
        <v>1070</v>
      </c>
      <c r="B18" s="556"/>
      <c r="C18" s="556"/>
      <c r="D18" s="1450">
        <f>SUM(D15:D17)</f>
        <v>452</v>
      </c>
      <c r="E18" s="1533">
        <f>SUM(E15:E17)</f>
        <v>408</v>
      </c>
    </row>
    <row r="19" spans="1:5" ht="12.75">
      <c r="A19" s="553" t="s">
        <v>986</v>
      </c>
      <c r="D19" s="1449"/>
      <c r="E19" s="1532"/>
    </row>
    <row r="20" spans="1:5" ht="12.75">
      <c r="A20" s="247" t="s">
        <v>1097</v>
      </c>
      <c r="D20" s="1449">
        <v>528</v>
      </c>
      <c r="E20" s="1532">
        <v>500</v>
      </c>
    </row>
    <row r="21" spans="1:5" ht="12.75">
      <c r="A21" s="247" t="s">
        <v>356</v>
      </c>
      <c r="C21" s="247">
        <v>14</v>
      </c>
      <c r="D21" s="1449">
        <v>254</v>
      </c>
      <c r="E21" s="1532">
        <v>204</v>
      </c>
    </row>
    <row r="22" spans="1:5" ht="12.75">
      <c r="A22" s="556" t="s">
        <v>1070</v>
      </c>
      <c r="B22" s="556"/>
      <c r="C22" s="556"/>
      <c r="D22" s="1450">
        <f>SUM(D20:D21)</f>
        <v>782</v>
      </c>
      <c r="E22" s="1533">
        <f>SUM(E20:E21)</f>
        <v>704</v>
      </c>
    </row>
    <row r="23" spans="1:5" ht="12.75">
      <c r="A23" s="553" t="s">
        <v>358</v>
      </c>
      <c r="D23" s="1449"/>
      <c r="E23" s="1532"/>
    </row>
    <row r="24" spans="1:5" ht="12.75">
      <c r="A24" s="247" t="s">
        <v>1206</v>
      </c>
      <c r="D24" s="1449">
        <v>86</v>
      </c>
      <c r="E24" s="1532">
        <v>58</v>
      </c>
    </row>
    <row r="25" spans="1:5" ht="12.75">
      <c r="A25" s="247" t="s">
        <v>1207</v>
      </c>
      <c r="D25" s="1449">
        <v>-168</v>
      </c>
      <c r="E25" s="1532">
        <v>-177</v>
      </c>
    </row>
    <row r="26" spans="1:5" ht="12.75">
      <c r="A26" s="247" t="s">
        <v>1208</v>
      </c>
      <c r="D26" s="1449"/>
      <c r="E26" s="1532"/>
    </row>
    <row r="27" spans="1:5" ht="12.75">
      <c r="A27" s="1032" t="s">
        <v>1209</v>
      </c>
      <c r="D27" s="1449">
        <v>-117</v>
      </c>
      <c r="E27" s="1532">
        <v>-83</v>
      </c>
    </row>
    <row r="28" spans="1:5" ht="12.75">
      <c r="A28" s="1032" t="s">
        <v>1210</v>
      </c>
      <c r="D28" s="1449">
        <v>-38</v>
      </c>
      <c r="E28" s="1532">
        <v>-36</v>
      </c>
    </row>
    <row r="29" spans="1:5" ht="12.75">
      <c r="A29" s="247" t="s">
        <v>1211</v>
      </c>
      <c r="D29" s="1449">
        <v>-11</v>
      </c>
      <c r="E29" s="1532">
        <v>-10</v>
      </c>
    </row>
    <row r="30" spans="1:5" ht="12.75">
      <c r="A30" s="556" t="s">
        <v>1070</v>
      </c>
      <c r="B30" s="556"/>
      <c r="C30" s="556"/>
      <c r="D30" s="1450">
        <f>SUM(D24:D29)</f>
        <v>-248</v>
      </c>
      <c r="E30" s="1533">
        <f>SUM(E24:E29)</f>
        <v>-248</v>
      </c>
    </row>
    <row r="31" spans="1:5" ht="12.75">
      <c r="A31" s="556" t="s">
        <v>560</v>
      </c>
      <c r="B31" s="556"/>
      <c r="C31" s="556"/>
      <c r="D31" s="1450">
        <v>-19</v>
      </c>
      <c r="E31" s="1533">
        <v>-38</v>
      </c>
    </row>
    <row r="32" spans="1:5" ht="6" customHeight="1">
      <c r="A32" s="149"/>
      <c r="B32" s="149"/>
      <c r="C32" s="149"/>
      <c r="D32" s="1451"/>
      <c r="E32" s="1563"/>
    </row>
    <row r="33" spans="1:5" ht="12.75">
      <c r="A33" s="553" t="s">
        <v>1212</v>
      </c>
      <c r="C33" s="247">
        <v>15</v>
      </c>
      <c r="D33" s="1449">
        <v>1213</v>
      </c>
      <c r="E33" s="1532">
        <v>1050</v>
      </c>
    </row>
    <row r="34" spans="1:5" ht="12.75">
      <c r="A34" s="247" t="s">
        <v>644</v>
      </c>
      <c r="C34" s="247">
        <v>15</v>
      </c>
      <c r="D34" s="1449">
        <v>-137</v>
      </c>
      <c r="E34" s="1532">
        <v>155</v>
      </c>
    </row>
    <row r="35" spans="1:5" ht="12.75">
      <c r="A35" s="247" t="s">
        <v>951</v>
      </c>
      <c r="C35" s="247">
        <v>18</v>
      </c>
      <c r="D35" s="1449">
        <v>90</v>
      </c>
      <c r="E35" s="1532">
        <v>167</v>
      </c>
    </row>
    <row r="36" spans="1:5" ht="12.75">
      <c r="A36" s="1564" t="s">
        <v>1213</v>
      </c>
      <c r="B36" s="556"/>
      <c r="C36" s="556">
        <v>15</v>
      </c>
      <c r="D36" s="1450">
        <f>SUM(D33:D35)</f>
        <v>1166</v>
      </c>
      <c r="E36" s="1533">
        <f>SUM(E33:E35)</f>
        <v>1372</v>
      </c>
    </row>
    <row r="38" spans="1:3" ht="12.75">
      <c r="A38" s="6" t="s">
        <v>824</v>
      </c>
      <c r="B38" s="21"/>
      <c r="C38" s="21"/>
    </row>
    <row r="39" spans="1:3" ht="12.75">
      <c r="A39" s="1"/>
      <c r="B39" s="21"/>
      <c r="C39" s="873"/>
    </row>
    <row r="40" spans="1:5" ht="12.75" customHeight="1">
      <c r="A40" s="878" t="s">
        <v>102</v>
      </c>
      <c r="B40" s="1817" t="s">
        <v>833</v>
      </c>
      <c r="C40" s="1817"/>
      <c r="D40" s="1817"/>
      <c r="E40" s="1817"/>
    </row>
    <row r="41" spans="2:5" ht="12.75">
      <c r="B41" s="1817"/>
      <c r="C41" s="1817"/>
      <c r="D41" s="1817"/>
      <c r="E41" s="1817"/>
    </row>
  </sheetData>
  <mergeCells count="5">
    <mergeCell ref="B40:E41"/>
    <mergeCell ref="D1:E1"/>
    <mergeCell ref="A10:B10"/>
    <mergeCell ref="A7:B8"/>
    <mergeCell ref="C7:C8"/>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dimension ref="A1:O69"/>
  <sheetViews>
    <sheetView showGridLines="0" view="pageBreakPreview" zoomScale="85" zoomScaleNormal="75" zoomScaleSheetLayoutView="85" workbookViewId="0" topLeftCell="A17">
      <selection activeCell="A59" sqref="A59"/>
    </sheetView>
  </sheetViews>
  <sheetFormatPr defaultColWidth="9.00390625" defaultRowHeight="14.25"/>
  <cols>
    <col min="1" max="1" width="5.75390625" style="299" customWidth="1"/>
    <col min="2" max="2" width="15.375" style="299" customWidth="1"/>
    <col min="3" max="3" width="21.375" style="299" customWidth="1"/>
    <col min="4" max="4" width="20.00390625" style="299" customWidth="1"/>
    <col min="5" max="5" width="3.25390625" style="299" customWidth="1"/>
    <col min="6" max="6" width="17.75390625" style="299" customWidth="1"/>
    <col min="7" max="7" width="11.75390625" style="299" customWidth="1"/>
    <col min="8" max="8" width="11.50390625" style="299" customWidth="1"/>
    <col min="9" max="9" width="10.75390625" style="299" customWidth="1"/>
    <col min="10" max="10" width="1.37890625" style="299" customWidth="1"/>
    <col min="11" max="11" width="7.75390625" style="299" customWidth="1"/>
    <col min="12" max="12" width="1.625" style="299" customWidth="1"/>
    <col min="13" max="13" width="8.625" style="299" customWidth="1"/>
    <col min="14" max="14" width="11.25390625" style="299" customWidth="1"/>
    <col min="15" max="15" width="9.75390625" style="299" customWidth="1"/>
    <col min="16" max="16" width="2.75390625" style="299" customWidth="1"/>
    <col min="17" max="17" width="7.125" style="299" customWidth="1"/>
    <col min="18" max="16384" width="8.00390625" style="299" customWidth="1"/>
  </cols>
  <sheetData>
    <row r="1" spans="1:8" ht="13.5" customHeight="1">
      <c r="A1" s="251" t="s">
        <v>688</v>
      </c>
      <c r="B1" s="1209"/>
      <c r="C1" s="1209"/>
      <c r="D1" s="1209"/>
      <c r="E1" s="1209"/>
      <c r="F1" s="1786" t="s">
        <v>103</v>
      </c>
      <c r="G1" s="1786"/>
      <c r="H1" s="1786"/>
    </row>
    <row r="3" ht="12.75">
      <c r="A3" s="291" t="s">
        <v>1131</v>
      </c>
    </row>
    <row r="4" ht="12.75">
      <c r="A4" s="1210"/>
    </row>
    <row r="5" ht="12.75">
      <c r="A5" s="1208" t="s">
        <v>217</v>
      </c>
    </row>
    <row r="6" spans="1:15" ht="12.75">
      <c r="A6" s="296"/>
      <c r="H6" s="137"/>
      <c r="I6" s="137"/>
      <c r="J6" s="137"/>
      <c r="K6" s="137"/>
      <c r="L6" s="137"/>
      <c r="M6" s="137"/>
      <c r="O6" s="137"/>
    </row>
    <row r="7" spans="1:8" ht="15" customHeight="1">
      <c r="A7" s="1826" t="s">
        <v>632</v>
      </c>
      <c r="B7" s="1769"/>
      <c r="C7" s="1769"/>
      <c r="D7" s="1769"/>
      <c r="E7" s="1769"/>
      <c r="F7" s="1769"/>
      <c r="G7" s="1769"/>
      <c r="H7" s="1769"/>
    </row>
    <row r="8" spans="1:8" ht="12.75">
      <c r="A8" s="1235"/>
      <c r="B8" s="77"/>
      <c r="C8" s="77"/>
      <c r="D8" s="77"/>
      <c r="E8" s="77"/>
      <c r="F8" s="77"/>
      <c r="G8" s="77"/>
      <c r="H8" s="77"/>
    </row>
    <row r="9" spans="1:8" ht="42" customHeight="1">
      <c r="A9" s="1827" t="s">
        <v>20</v>
      </c>
      <c r="B9" s="1769"/>
      <c r="C9" s="1769"/>
      <c r="D9" s="1769"/>
      <c r="E9" s="1769"/>
      <c r="F9" s="1769"/>
      <c r="G9" s="1769"/>
      <c r="H9" s="1769"/>
    </row>
    <row r="10" spans="1:8" ht="13.5" customHeight="1">
      <c r="A10" s="1820"/>
      <c r="B10" s="1822"/>
      <c r="C10" s="1212"/>
      <c r="D10" s="1212"/>
      <c r="E10" s="1212"/>
      <c r="G10" s="1824" t="s">
        <v>489</v>
      </c>
      <c r="H10" s="1824" t="s">
        <v>1214</v>
      </c>
    </row>
    <row r="11" spans="1:8" ht="12.75">
      <c r="A11" s="1820"/>
      <c r="B11" s="1822"/>
      <c r="C11" s="1212"/>
      <c r="D11" s="1212"/>
      <c r="E11" s="1212"/>
      <c r="G11" s="1824"/>
      <c r="H11" s="1824"/>
    </row>
    <row r="12" spans="1:8" ht="12.75">
      <c r="A12" s="1821"/>
      <c r="B12" s="1823"/>
      <c r="C12" s="1215"/>
      <c r="D12" s="1215"/>
      <c r="E12" s="1215"/>
      <c r="G12" s="1824"/>
      <c r="H12" s="1825"/>
    </row>
    <row r="13" spans="1:8" ht="12.75">
      <c r="A13" s="1206"/>
      <c r="B13" s="1216"/>
      <c r="C13" s="1216"/>
      <c r="D13" s="1216"/>
      <c r="E13" s="1216"/>
      <c r="F13" s="1216"/>
      <c r="G13" s="1216" t="s">
        <v>245</v>
      </c>
      <c r="H13" s="1216" t="s">
        <v>245</v>
      </c>
    </row>
    <row r="14" spans="1:8" ht="12.75">
      <c r="A14" s="1207" t="s">
        <v>104</v>
      </c>
      <c r="B14" s="1211"/>
      <c r="C14" s="1211"/>
      <c r="D14" s="1211"/>
      <c r="E14" s="1211"/>
      <c r="F14" s="1211"/>
      <c r="G14" s="1224">
        <v>-435</v>
      </c>
      <c r="H14" s="1224">
        <v>-276</v>
      </c>
    </row>
    <row r="15" spans="1:8" ht="12.75">
      <c r="A15" s="1207" t="s">
        <v>158</v>
      </c>
      <c r="B15" s="1211"/>
      <c r="C15" s="1211"/>
      <c r="D15" s="1211"/>
      <c r="E15" s="1211"/>
      <c r="F15" s="1211"/>
      <c r="G15" s="1224">
        <v>-167</v>
      </c>
      <c r="H15" s="1224"/>
    </row>
    <row r="16" spans="1:8" ht="12.75">
      <c r="A16" s="1206" t="s">
        <v>160</v>
      </c>
      <c r="B16" s="1219"/>
      <c r="C16" s="1219"/>
      <c r="D16" s="1219"/>
      <c r="E16" s="1219"/>
      <c r="F16" s="1219"/>
      <c r="G16" s="1228">
        <v>-62</v>
      </c>
      <c r="H16" s="1228"/>
    </row>
    <row r="17" spans="1:8" ht="12.75">
      <c r="A17" s="1207"/>
      <c r="B17" s="1211"/>
      <c r="C17" s="1211"/>
      <c r="D17" s="1211"/>
      <c r="E17" s="1211"/>
      <c r="F17" s="1211"/>
      <c r="G17" s="1224">
        <f>SUM(G14:G16)</f>
        <v>-664</v>
      </c>
      <c r="H17" s="1224">
        <f>SUM(H14:H16)</f>
        <v>-276</v>
      </c>
    </row>
    <row r="18" spans="1:8" ht="12.75">
      <c r="A18" s="1207" t="s">
        <v>159</v>
      </c>
      <c r="B18" s="1211"/>
      <c r="C18" s="1211"/>
      <c r="D18" s="1211"/>
      <c r="E18" s="1211"/>
      <c r="F18" s="1211"/>
      <c r="G18" s="1224"/>
      <c r="H18" s="1224"/>
    </row>
    <row r="19" spans="1:8" ht="12.75">
      <c r="A19" s="1221" t="s">
        <v>161</v>
      </c>
      <c r="B19" s="1211"/>
      <c r="C19" s="1211"/>
      <c r="D19" s="1211"/>
      <c r="E19" s="1211"/>
      <c r="F19" s="1211"/>
      <c r="G19" s="1224">
        <v>13</v>
      </c>
      <c r="H19" s="1224">
        <v>104</v>
      </c>
    </row>
    <row r="20" spans="1:8" ht="12.75">
      <c r="A20" s="1221" t="s">
        <v>162</v>
      </c>
      <c r="B20" s="1211"/>
      <c r="C20" s="1211"/>
      <c r="D20" s="1211"/>
      <c r="E20" s="1211"/>
      <c r="F20" s="1211"/>
      <c r="G20" s="1225"/>
      <c r="H20" s="1225"/>
    </row>
    <row r="21" spans="1:8" ht="12.75">
      <c r="A21" s="1223" t="s">
        <v>1218</v>
      </c>
      <c r="B21" s="1214"/>
      <c r="C21" s="1214"/>
      <c r="D21" s="1214"/>
      <c r="E21" s="1214"/>
      <c r="F21" s="1214"/>
      <c r="G21" s="1226">
        <v>199</v>
      </c>
      <c r="H21" s="1226">
        <v>48</v>
      </c>
    </row>
    <row r="22" spans="1:8" ht="12.75">
      <c r="A22" s="1223" t="s">
        <v>17</v>
      </c>
      <c r="B22" s="1214"/>
      <c r="C22" s="1214"/>
      <c r="D22" s="1214"/>
      <c r="E22" s="1214"/>
      <c r="F22" s="1214"/>
      <c r="G22" s="1227">
        <v>60</v>
      </c>
      <c r="H22" s="1227" t="s">
        <v>1215</v>
      </c>
    </row>
    <row r="23" spans="1:8" ht="12.75">
      <c r="A23" s="1213"/>
      <c r="B23" s="1211"/>
      <c r="C23" s="1211"/>
      <c r="D23" s="1211"/>
      <c r="E23" s="1211"/>
      <c r="F23" s="1211"/>
      <c r="G23" s="1224">
        <f>SUM(G21:G22)</f>
        <v>259</v>
      </c>
      <c r="H23" s="1224">
        <f>SUM(H21:H22)</f>
        <v>48</v>
      </c>
    </row>
    <row r="24" spans="1:8" ht="12.75">
      <c r="A24" s="1221" t="s">
        <v>163</v>
      </c>
      <c r="B24" s="1211"/>
      <c r="C24" s="1211"/>
      <c r="D24" s="1211"/>
      <c r="E24" s="1211"/>
      <c r="F24" s="1211"/>
      <c r="G24" s="1224">
        <v>0</v>
      </c>
      <c r="H24" s="1224">
        <v>68</v>
      </c>
    </row>
    <row r="25" spans="1:8" ht="12.75">
      <c r="A25" s="1222" t="s">
        <v>21</v>
      </c>
      <c r="B25" s="1219"/>
      <c r="C25" s="1219"/>
      <c r="D25" s="1219"/>
      <c r="E25" s="1219"/>
      <c r="F25" s="1219"/>
      <c r="G25" s="1228">
        <v>0</v>
      </c>
      <c r="H25" s="1228">
        <v>90</v>
      </c>
    </row>
    <row r="26" spans="1:8" ht="12.75">
      <c r="A26" s="1107"/>
      <c r="B26" s="1219"/>
      <c r="C26" s="1219"/>
      <c r="D26" s="1219"/>
      <c r="E26" s="1219"/>
      <c r="F26" s="1219"/>
      <c r="G26" s="1228">
        <f>G19+G23+G24+G25</f>
        <v>272</v>
      </c>
      <c r="H26" s="1228">
        <f>H19+H23+H24+H25</f>
        <v>310</v>
      </c>
    </row>
    <row r="27" spans="1:8" ht="12.75">
      <c r="A27" s="1107" t="s">
        <v>1216</v>
      </c>
      <c r="B27" s="1219"/>
      <c r="C27" s="1219"/>
      <c r="D27" s="1219"/>
      <c r="E27" s="1219"/>
      <c r="F27" s="1219"/>
      <c r="G27" s="1228">
        <f>G26+G17</f>
        <v>-392</v>
      </c>
      <c r="H27" s="1228"/>
    </row>
    <row r="28" spans="1:8" ht="12.75">
      <c r="A28" s="1107" t="s">
        <v>1217</v>
      </c>
      <c r="B28" s="1219"/>
      <c r="C28" s="1219"/>
      <c r="D28" s="1219"/>
      <c r="E28" s="1219"/>
      <c r="F28" s="1219"/>
      <c r="G28" s="1228"/>
      <c r="H28" s="1228">
        <f>+H17+H26</f>
        <v>34</v>
      </c>
    </row>
    <row r="29" spans="1:8" ht="12.75">
      <c r="A29" s="1218"/>
      <c r="B29" s="1217"/>
      <c r="C29" s="1217"/>
      <c r="D29" s="1217"/>
      <c r="E29" s="1217"/>
      <c r="F29" s="1217"/>
      <c r="G29" s="1217"/>
      <c r="H29" s="1217"/>
    </row>
    <row r="30" spans="1:8" ht="12.75">
      <c r="A30" s="981" t="s">
        <v>249</v>
      </c>
      <c r="B30" s="77"/>
      <c r="C30" s="77"/>
      <c r="D30" s="77"/>
      <c r="E30" s="77"/>
      <c r="F30" s="77"/>
      <c r="G30" s="77"/>
      <c r="H30" s="77"/>
    </row>
    <row r="31" spans="1:8" ht="12" customHeight="1">
      <c r="A31" s="1220" t="s">
        <v>105</v>
      </c>
      <c r="B31" s="1769" t="s">
        <v>51</v>
      </c>
      <c r="C31" s="1769"/>
      <c r="D31" s="1769"/>
      <c r="E31" s="1769"/>
      <c r="F31" s="1769"/>
      <c r="G31" s="1769"/>
      <c r="H31" s="1769"/>
    </row>
    <row r="32" spans="1:8" ht="12.75">
      <c r="A32" s="1098"/>
      <c r="B32" s="77"/>
      <c r="C32" s="77"/>
      <c r="D32" s="77"/>
      <c r="E32" s="77"/>
      <c r="F32" s="77"/>
      <c r="G32" s="77"/>
      <c r="H32" s="77"/>
    </row>
    <row r="33" spans="2:9" ht="51" customHeight="1">
      <c r="B33" s="1769" t="s">
        <v>18</v>
      </c>
      <c r="C33" s="1769"/>
      <c r="D33" s="1769"/>
      <c r="E33" s="1769"/>
      <c r="F33" s="1769"/>
      <c r="G33" s="1769"/>
      <c r="H33" s="1769"/>
      <c r="I33" s="247"/>
    </row>
    <row r="34" spans="2:9" ht="48" customHeight="1">
      <c r="B34" s="1769" t="s">
        <v>24</v>
      </c>
      <c r="C34" s="1769"/>
      <c r="D34" s="1769"/>
      <c r="E34" s="1769"/>
      <c r="F34" s="1769"/>
      <c r="G34" s="1769"/>
      <c r="H34" s="1769"/>
      <c r="I34" s="247"/>
    </row>
    <row r="35" spans="2:9" ht="59.25" customHeight="1">
      <c r="B35" s="1769" t="s">
        <v>470</v>
      </c>
      <c r="C35" s="1769"/>
      <c r="D35" s="1769"/>
      <c r="E35" s="1769"/>
      <c r="F35" s="1769"/>
      <c r="G35" s="1769"/>
      <c r="H35" s="1769"/>
      <c r="I35" s="247"/>
    </row>
    <row r="36" spans="1:8" ht="12.75">
      <c r="A36" s="1229"/>
      <c r="B36" s="879"/>
      <c r="C36" s="1828" t="s">
        <v>471</v>
      </c>
      <c r="D36" s="1828"/>
      <c r="E36" s="1230"/>
      <c r="F36" s="1828" t="s">
        <v>472</v>
      </c>
      <c r="G36" s="1828"/>
      <c r="H36" s="1828"/>
    </row>
    <row r="37" spans="2:8" ht="13.5">
      <c r="B37" s="1234">
        <v>2007</v>
      </c>
      <c r="C37" s="1234" t="s">
        <v>473</v>
      </c>
      <c r="D37" s="1234" t="s">
        <v>474</v>
      </c>
      <c r="E37" s="1234"/>
      <c r="F37" s="1234" t="s">
        <v>473</v>
      </c>
      <c r="G37" s="1830" t="s">
        <v>474</v>
      </c>
      <c r="H37" s="1831"/>
    </row>
    <row r="38" spans="2:8" ht="108.75" customHeight="1">
      <c r="B38" s="1229" t="s">
        <v>475</v>
      </c>
      <c r="C38" s="891" t="s">
        <v>490</v>
      </c>
      <c r="D38" s="891" t="s">
        <v>491</v>
      </c>
      <c r="E38" s="1024"/>
      <c r="F38" s="891" t="s">
        <v>492</v>
      </c>
      <c r="G38" s="1770" t="s">
        <v>25</v>
      </c>
      <c r="H38" s="1723"/>
    </row>
    <row r="39" spans="2:8" ht="16.5" customHeight="1">
      <c r="B39" s="1232" t="s">
        <v>476</v>
      </c>
      <c r="C39" s="1232" t="s">
        <v>477</v>
      </c>
      <c r="D39" s="1232" t="s">
        <v>478</v>
      </c>
      <c r="E39" s="1025"/>
      <c r="F39" s="1232" t="s">
        <v>477</v>
      </c>
      <c r="G39" s="1832" t="s">
        <v>478</v>
      </c>
      <c r="H39" s="1833"/>
    </row>
    <row r="40" spans="2:7" ht="12.75">
      <c r="B40" s="879"/>
      <c r="C40" s="879"/>
      <c r="D40" s="1229"/>
      <c r="E40" s="1024"/>
      <c r="F40" s="879"/>
      <c r="G40" s="1229"/>
    </row>
    <row r="41" spans="2:8" ht="13.5">
      <c r="B41" s="879"/>
      <c r="C41" s="1829" t="s">
        <v>471</v>
      </c>
      <c r="D41" s="1829"/>
      <c r="E41" s="1299"/>
      <c r="F41" s="1829" t="s">
        <v>472</v>
      </c>
      <c r="G41" s="1829"/>
      <c r="H41" s="1810"/>
    </row>
    <row r="42" spans="2:8" ht="13.5">
      <c r="B42" s="1232">
        <v>2006</v>
      </c>
      <c r="C42" s="1232" t="s">
        <v>473</v>
      </c>
      <c r="D42" s="1232" t="s">
        <v>474</v>
      </c>
      <c r="E42" s="1232"/>
      <c r="F42" s="1232" t="s">
        <v>473</v>
      </c>
      <c r="G42" s="1832" t="s">
        <v>474</v>
      </c>
      <c r="H42" s="1833"/>
    </row>
    <row r="43" spans="2:8" ht="81" customHeight="1">
      <c r="B43" s="1229" t="s">
        <v>475</v>
      </c>
      <c r="C43" s="891" t="s">
        <v>479</v>
      </c>
      <c r="D43" s="891" t="s">
        <v>480</v>
      </c>
      <c r="E43" s="1024"/>
      <c r="F43" s="891" t="s">
        <v>481</v>
      </c>
      <c r="G43" s="1770" t="s">
        <v>19</v>
      </c>
      <c r="H43" s="1723"/>
    </row>
    <row r="44" spans="2:8" ht="16.5" customHeight="1">
      <c r="B44" s="1232" t="s">
        <v>476</v>
      </c>
      <c r="C44" s="1232" t="s">
        <v>477</v>
      </c>
      <c r="D44" s="1232" t="s">
        <v>478</v>
      </c>
      <c r="E44" s="1025"/>
      <c r="F44" s="1232" t="s">
        <v>477</v>
      </c>
      <c r="G44" s="1832" t="s">
        <v>478</v>
      </c>
      <c r="H44" s="1833"/>
    </row>
    <row r="45" spans="2:8" ht="16.5" customHeight="1">
      <c r="B45" s="1233"/>
      <c r="C45" s="1233"/>
      <c r="D45" s="1233"/>
      <c r="E45" s="1024"/>
      <c r="F45" s="1233"/>
      <c r="G45" s="1233"/>
      <c r="H45" s="1298"/>
    </row>
    <row r="46" spans="1:8" ht="30.75" customHeight="1">
      <c r="A46" s="1220" t="s">
        <v>106</v>
      </c>
      <c r="B46" s="1769" t="s">
        <v>164</v>
      </c>
      <c r="C46" s="1769"/>
      <c r="D46" s="1769"/>
      <c r="E46" s="1769"/>
      <c r="F46" s="1769"/>
      <c r="G46" s="1769"/>
      <c r="H46" s="1769"/>
    </row>
    <row r="47" spans="1:8" ht="4.5" customHeight="1">
      <c r="A47" s="1098"/>
      <c r="B47" s="77"/>
      <c r="C47" s="77"/>
      <c r="D47" s="77"/>
      <c r="E47" s="77"/>
      <c r="F47" s="77"/>
      <c r="G47" s="77"/>
      <c r="H47" s="77"/>
    </row>
    <row r="48" spans="1:8" ht="28.5" customHeight="1">
      <c r="A48" s="1220" t="s">
        <v>107</v>
      </c>
      <c r="B48" s="1769" t="s">
        <v>167</v>
      </c>
      <c r="C48" s="1769"/>
      <c r="D48" s="1769"/>
      <c r="E48" s="1769"/>
      <c r="F48" s="1769"/>
      <c r="G48" s="1769"/>
      <c r="H48" s="1769"/>
    </row>
    <row r="49" spans="1:8" ht="9.75" customHeight="1">
      <c r="A49" s="1220"/>
      <c r="B49" s="161"/>
      <c r="C49" s="161"/>
      <c r="D49" s="161"/>
      <c r="E49" s="161"/>
      <c r="F49" s="161"/>
      <c r="G49" s="161"/>
      <c r="H49" s="161"/>
    </row>
    <row r="50" spans="1:8" ht="28.5" customHeight="1">
      <c r="A50" s="1220"/>
      <c r="B50" s="161"/>
      <c r="C50" s="161"/>
      <c r="D50" s="161"/>
      <c r="E50" s="161"/>
      <c r="F50" s="1786" t="s">
        <v>103</v>
      </c>
      <c r="G50" s="1786"/>
      <c r="H50" s="1786"/>
    </row>
    <row r="51" spans="1:8" ht="13.5" customHeight="1">
      <c r="A51" s="1220"/>
      <c r="B51" s="161"/>
      <c r="C51" s="161"/>
      <c r="D51" s="161"/>
      <c r="E51" s="161"/>
      <c r="H51" s="119" t="s">
        <v>755</v>
      </c>
    </row>
    <row r="52" spans="1:8" ht="12.75">
      <c r="A52" s="1098"/>
      <c r="B52" s="77"/>
      <c r="C52" s="77"/>
      <c r="D52" s="77"/>
      <c r="E52" s="77"/>
      <c r="F52" s="77"/>
      <c r="G52" s="77"/>
      <c r="H52" s="77"/>
    </row>
    <row r="53" spans="1:8" ht="19.5" customHeight="1">
      <c r="A53" s="1220" t="s">
        <v>108</v>
      </c>
      <c r="B53" s="1769" t="s">
        <v>302</v>
      </c>
      <c r="C53" s="1769"/>
      <c r="D53" s="1769"/>
      <c r="E53" s="1769"/>
      <c r="F53" s="1769"/>
      <c r="G53" s="1769"/>
      <c r="H53" s="1769"/>
    </row>
    <row r="54" spans="1:8" ht="3.75" customHeight="1">
      <c r="A54" s="1098"/>
      <c r="B54" s="77"/>
      <c r="C54" s="77"/>
      <c r="D54" s="77"/>
      <c r="E54" s="77"/>
      <c r="F54" s="77"/>
      <c r="G54" s="77"/>
      <c r="H54" s="77"/>
    </row>
    <row r="55" spans="1:8" ht="48" customHeight="1">
      <c r="A55" s="1220" t="s">
        <v>109</v>
      </c>
      <c r="B55" s="1769" t="s">
        <v>168</v>
      </c>
      <c r="C55" s="1769"/>
      <c r="D55" s="1769"/>
      <c r="E55" s="1769"/>
      <c r="F55" s="1769"/>
      <c r="G55" s="1769"/>
      <c r="H55" s="1769"/>
    </row>
    <row r="56" spans="1:8" ht="8.25" customHeight="1">
      <c r="A56" s="1098"/>
      <c r="B56" s="77"/>
      <c r="C56" s="77"/>
      <c r="D56" s="77"/>
      <c r="E56" s="77"/>
      <c r="F56" s="77"/>
      <c r="G56" s="77"/>
      <c r="H56" s="77"/>
    </row>
    <row r="57" spans="1:8" ht="15.75" customHeight="1">
      <c r="A57" s="1220" t="s">
        <v>165</v>
      </c>
      <c r="B57" s="1769" t="s">
        <v>895</v>
      </c>
      <c r="C57" s="1769"/>
      <c r="D57" s="1769"/>
      <c r="E57" s="1769"/>
      <c r="F57" s="1769"/>
      <c r="G57" s="1769"/>
      <c r="H57" s="1769"/>
    </row>
    <row r="58" spans="1:8" ht="12.75">
      <c r="A58" s="1098"/>
      <c r="B58" s="77"/>
      <c r="C58" s="77"/>
      <c r="D58" s="77"/>
      <c r="E58" s="77"/>
      <c r="F58" s="77"/>
      <c r="G58" s="77"/>
      <c r="H58" s="77"/>
    </row>
    <row r="59" spans="1:8" ht="27" customHeight="1">
      <c r="A59" s="1220" t="s">
        <v>166</v>
      </c>
      <c r="B59" s="1769" t="s">
        <v>52</v>
      </c>
      <c r="C59" s="1769"/>
      <c r="D59" s="1769"/>
      <c r="E59" s="1769"/>
      <c r="F59" s="1769"/>
      <c r="G59" s="1769"/>
      <c r="H59" s="1769"/>
    </row>
    <row r="60" ht="12.75">
      <c r="A60" s="879"/>
    </row>
    <row r="61" ht="12.75">
      <c r="A61" s="1640">
        <v>2006</v>
      </c>
    </row>
    <row r="62" spans="1:8" ht="19.5" customHeight="1">
      <c r="A62" s="1769" t="s">
        <v>482</v>
      </c>
      <c r="B62" s="1785"/>
      <c r="C62" s="1785"/>
      <c r="D62" s="1785"/>
      <c r="E62" s="1785"/>
      <c r="F62" s="1785"/>
      <c r="G62" s="1785"/>
      <c r="H62" s="1785"/>
    </row>
    <row r="63" spans="1:8" ht="48.75" customHeight="1">
      <c r="A63" s="1769" t="s">
        <v>483</v>
      </c>
      <c r="B63" s="1785"/>
      <c r="C63" s="1785"/>
      <c r="D63" s="1785"/>
      <c r="E63" s="1785"/>
      <c r="F63" s="1785"/>
      <c r="G63" s="1785"/>
      <c r="H63" s="1785"/>
    </row>
    <row r="64" spans="1:8" ht="39" customHeight="1">
      <c r="A64" s="1769" t="s">
        <v>484</v>
      </c>
      <c r="B64" s="1785"/>
      <c r="C64" s="1785"/>
      <c r="D64" s="1785"/>
      <c r="E64" s="1785"/>
      <c r="F64" s="1785"/>
      <c r="G64" s="1785"/>
      <c r="H64" s="1785"/>
    </row>
    <row r="65" spans="1:8" ht="23.25" customHeight="1">
      <c r="A65" s="1769" t="s">
        <v>485</v>
      </c>
      <c r="B65" s="1785"/>
      <c r="C65" s="1785"/>
      <c r="D65" s="1785"/>
      <c r="E65" s="1785"/>
      <c r="F65" s="1785"/>
      <c r="G65" s="1785"/>
      <c r="H65" s="1785"/>
    </row>
    <row r="66" spans="1:8" ht="33" customHeight="1">
      <c r="A66" s="1769" t="s">
        <v>486</v>
      </c>
      <c r="B66" s="1785"/>
      <c r="C66" s="1785"/>
      <c r="D66" s="1785"/>
      <c r="E66" s="1785"/>
      <c r="F66" s="1785"/>
      <c r="G66" s="1785"/>
      <c r="H66" s="1785"/>
    </row>
    <row r="67" spans="1:8" ht="21.75" customHeight="1">
      <c r="A67" s="1769" t="s">
        <v>487</v>
      </c>
      <c r="B67" s="1785"/>
      <c r="C67" s="1785"/>
      <c r="D67" s="1785"/>
      <c r="E67" s="1785"/>
      <c r="F67" s="1785"/>
      <c r="G67" s="1785"/>
      <c r="H67" s="1785"/>
    </row>
    <row r="68" spans="1:8" ht="35.25" customHeight="1">
      <c r="A68" s="1769" t="s">
        <v>488</v>
      </c>
      <c r="B68" s="1785"/>
      <c r="C68" s="1785"/>
      <c r="D68" s="1785"/>
      <c r="E68" s="1785"/>
      <c r="F68" s="1785"/>
      <c r="G68" s="1785"/>
      <c r="H68" s="1785"/>
    </row>
    <row r="69" spans="1:8" ht="33" customHeight="1">
      <c r="A69" s="1769" t="s">
        <v>1101</v>
      </c>
      <c r="B69" s="1785"/>
      <c r="C69" s="1785"/>
      <c r="D69" s="1785"/>
      <c r="E69" s="1785"/>
      <c r="F69" s="1785"/>
      <c r="G69" s="1785"/>
      <c r="H69" s="1785"/>
    </row>
  </sheetData>
  <mergeCells count="36">
    <mergeCell ref="B53:H53"/>
    <mergeCell ref="F50:H50"/>
    <mergeCell ref="G37:H37"/>
    <mergeCell ref="G38:H38"/>
    <mergeCell ref="G39:H39"/>
    <mergeCell ref="F41:H41"/>
    <mergeCell ref="G42:H42"/>
    <mergeCell ref="G43:H43"/>
    <mergeCell ref="G44:H44"/>
    <mergeCell ref="B59:H59"/>
    <mergeCell ref="B55:H55"/>
    <mergeCell ref="B57:H57"/>
    <mergeCell ref="A66:H66"/>
    <mergeCell ref="A67:H67"/>
    <mergeCell ref="A68:H68"/>
    <mergeCell ref="A69:H69"/>
    <mergeCell ref="A62:H62"/>
    <mergeCell ref="A63:H63"/>
    <mergeCell ref="A64:H64"/>
    <mergeCell ref="A65:H65"/>
    <mergeCell ref="B31:H31"/>
    <mergeCell ref="B46:H46"/>
    <mergeCell ref="B48:H48"/>
    <mergeCell ref="F36:H36"/>
    <mergeCell ref="C41:D41"/>
    <mergeCell ref="C36:D36"/>
    <mergeCell ref="F1:H1"/>
    <mergeCell ref="A10:A12"/>
    <mergeCell ref="B35:H35"/>
    <mergeCell ref="B34:H34"/>
    <mergeCell ref="B33:H33"/>
    <mergeCell ref="B10:B12"/>
    <mergeCell ref="H10:H12"/>
    <mergeCell ref="A7:H7"/>
    <mergeCell ref="A9:H9"/>
    <mergeCell ref="G10:G12"/>
  </mergeCells>
  <printOptions horizontalCentered="1"/>
  <pageMargins left="0.5905511811023623" right="0.5905511811023623" top="0.4330708661417323" bottom="0.3937007874015748" header="0.4330708661417323" footer="0.3937007874015748"/>
  <pageSetup fitToHeight="2" horizontalDpi="600" verticalDpi="600" orientation="portrait" paperSize="9" scale="76" r:id="rId1"/>
  <rowBreaks count="1" manualBreakCount="1">
    <brk id="49" max="7" man="1"/>
  </rowBreaks>
</worksheet>
</file>

<file path=xl/worksheets/sheet18.xml><?xml version="1.0" encoding="utf-8"?>
<worksheet xmlns="http://schemas.openxmlformats.org/spreadsheetml/2006/main" xmlns:r="http://schemas.openxmlformats.org/officeDocument/2006/relationships">
  <sheetPr>
    <pageSetUpPr fitToPage="1"/>
  </sheetPr>
  <dimension ref="A1:O117"/>
  <sheetViews>
    <sheetView showGridLines="0" view="pageBreakPreview" zoomScale="85" zoomScaleNormal="85" zoomScaleSheetLayoutView="85" workbookViewId="0" topLeftCell="A1">
      <selection activeCell="A59" sqref="A59"/>
    </sheetView>
  </sheetViews>
  <sheetFormatPr defaultColWidth="9.00390625" defaultRowHeight="14.25"/>
  <cols>
    <col min="1" max="1" width="4.875" style="299" customWidth="1"/>
    <col min="2" max="2" width="32.625" style="299" customWidth="1"/>
    <col min="3" max="3" width="12.00390625" style="299" customWidth="1"/>
    <col min="4" max="5" width="13.00390625" style="299" customWidth="1"/>
    <col min="6" max="6" width="12.00390625" style="299" customWidth="1"/>
    <col min="7" max="8" width="12.25390625" style="299" customWidth="1"/>
    <col min="9" max="9" width="10.75390625" style="299" customWidth="1"/>
    <col min="10" max="10" width="1.37890625" style="299" customWidth="1"/>
    <col min="11" max="11" width="7.75390625" style="299" customWidth="1"/>
    <col min="12" max="12" width="1.625" style="299" customWidth="1"/>
    <col min="13" max="13" width="8.625" style="299" customWidth="1"/>
    <col min="14" max="14" width="11.25390625" style="299" customWidth="1"/>
    <col min="15" max="15" width="9.75390625" style="299" customWidth="1"/>
    <col min="16" max="16" width="2.75390625" style="299" customWidth="1"/>
    <col min="17" max="17" width="7.125" style="299" customWidth="1"/>
    <col min="18" max="16384" width="8.00390625" style="299" customWidth="1"/>
  </cols>
  <sheetData>
    <row r="1" spans="1:8" ht="13.5" customHeight="1">
      <c r="A1" s="251" t="s">
        <v>688</v>
      </c>
      <c r="B1" s="1209"/>
      <c r="C1" s="1209"/>
      <c r="D1" s="1209"/>
      <c r="E1" s="1209"/>
      <c r="F1" s="1786" t="s">
        <v>1038</v>
      </c>
      <c r="G1" s="1786"/>
      <c r="H1" s="1786"/>
    </row>
    <row r="3" ht="12.75">
      <c r="A3" s="291" t="s">
        <v>1131</v>
      </c>
    </row>
    <row r="4" ht="12.75">
      <c r="A4" s="1210"/>
    </row>
    <row r="5" ht="12.75">
      <c r="A5" s="1208" t="s">
        <v>217</v>
      </c>
    </row>
    <row r="6" spans="1:15" ht="12.75">
      <c r="A6" s="296"/>
      <c r="H6" s="137"/>
      <c r="I6" s="137"/>
      <c r="J6" s="137"/>
      <c r="K6" s="137"/>
      <c r="L6" s="137"/>
      <c r="M6" s="137"/>
      <c r="O6" s="137"/>
    </row>
    <row r="7" spans="1:9" ht="24" customHeight="1">
      <c r="A7" s="1300" t="s">
        <v>1102</v>
      </c>
      <c r="B7" s="1235"/>
      <c r="C7" s="77"/>
      <c r="D7" s="77"/>
      <c r="E7" s="77"/>
      <c r="F7" s="77"/>
      <c r="G7" s="77"/>
      <c r="H7" s="77"/>
      <c r="I7" s="77"/>
    </row>
    <row r="8" spans="1:9" ht="23.25" customHeight="1">
      <c r="A8" s="1769" t="s">
        <v>1103</v>
      </c>
      <c r="B8" s="1769"/>
      <c r="C8" s="1769"/>
      <c r="D8" s="1769"/>
      <c r="E8" s="1769"/>
      <c r="F8" s="1769"/>
      <c r="G8" s="1769"/>
      <c r="H8" s="1769"/>
      <c r="I8" s="978"/>
    </row>
    <row r="9" spans="1:9" ht="42" customHeight="1">
      <c r="A9" s="1840"/>
      <c r="B9" s="1018"/>
      <c r="C9" s="1018"/>
      <c r="D9" s="1705" t="s">
        <v>356</v>
      </c>
      <c r="E9" s="1705" t="s">
        <v>1105</v>
      </c>
      <c r="F9" s="1705" t="s">
        <v>952</v>
      </c>
      <c r="G9" s="154" t="s">
        <v>1070</v>
      </c>
      <c r="H9" s="1026" t="s">
        <v>1070</v>
      </c>
      <c r="I9" s="1215"/>
    </row>
    <row r="10" spans="1:9" ht="12.75">
      <c r="A10" s="1840"/>
      <c r="B10" s="1018"/>
      <c r="C10" s="1018"/>
      <c r="D10" s="1705"/>
      <c r="E10" s="1705"/>
      <c r="F10" s="1705"/>
      <c r="G10" s="154">
        <v>2007</v>
      </c>
      <c r="H10" s="1026">
        <v>2006</v>
      </c>
      <c r="I10" s="1214"/>
    </row>
    <row r="11" spans="1:9" ht="12.75">
      <c r="A11" s="1019"/>
      <c r="B11" s="1019"/>
      <c r="C11" s="1019"/>
      <c r="D11" s="242" t="s">
        <v>245</v>
      </c>
      <c r="E11" s="242" t="s">
        <v>245</v>
      </c>
      <c r="F11" s="242" t="s">
        <v>245</v>
      </c>
      <c r="G11" s="240" t="s">
        <v>175</v>
      </c>
      <c r="H11" s="242" t="s">
        <v>245</v>
      </c>
      <c r="I11" s="1225"/>
    </row>
    <row r="12" spans="1:9" ht="12.75">
      <c r="A12" s="1835" t="s">
        <v>176</v>
      </c>
      <c r="B12" s="1835"/>
      <c r="C12" s="1020"/>
      <c r="D12" s="1225">
        <v>810</v>
      </c>
      <c r="E12" s="1225">
        <v>386</v>
      </c>
      <c r="F12" s="1225">
        <v>201</v>
      </c>
      <c r="G12" s="1350">
        <f>SUM(D12:F12)</f>
        <v>1397</v>
      </c>
      <c r="H12" s="1225">
        <v>1080</v>
      </c>
      <c r="I12" s="1225"/>
    </row>
    <row r="13" spans="1:9" ht="12.75">
      <c r="A13" s="1836" t="s">
        <v>177</v>
      </c>
      <c r="B13" s="1836"/>
      <c r="C13" s="1021"/>
      <c r="D13" s="1228">
        <v>-547</v>
      </c>
      <c r="E13" s="1228">
        <v>-377</v>
      </c>
      <c r="F13" s="1228">
        <v>-129</v>
      </c>
      <c r="G13" s="1354">
        <f>SUM(D13:F13)</f>
        <v>-1053</v>
      </c>
      <c r="H13" s="1228">
        <v>-797</v>
      </c>
      <c r="I13" s="1225"/>
    </row>
    <row r="14" spans="1:9" ht="12.75">
      <c r="A14" s="1837" t="s">
        <v>178</v>
      </c>
      <c r="B14" s="1837"/>
      <c r="C14" s="1247"/>
      <c r="D14" s="1349">
        <f>SUM(D12:D13)</f>
        <v>263</v>
      </c>
      <c r="E14" s="1349">
        <f>SUM(E12:E13)</f>
        <v>9</v>
      </c>
      <c r="F14" s="1349">
        <f>SUM(F12:F13)</f>
        <v>72</v>
      </c>
      <c r="G14" s="1351">
        <f>SUM(G12:G13)</f>
        <v>344</v>
      </c>
      <c r="H14" s="1349">
        <f>SUM(H12:H13)</f>
        <v>283</v>
      </c>
      <c r="I14" s="1225"/>
    </row>
    <row r="15" spans="1:9" ht="12.75">
      <c r="A15" s="1345" t="s">
        <v>1104</v>
      </c>
      <c r="B15" s="1237"/>
      <c r="C15" s="1214"/>
      <c r="D15" s="1225"/>
      <c r="E15" s="1225"/>
      <c r="F15" s="1225"/>
      <c r="G15" s="1225"/>
      <c r="H15" s="1225"/>
      <c r="I15" s="1225"/>
    </row>
    <row r="16" spans="1:9" ht="27.75" customHeight="1">
      <c r="A16" s="1838" t="s">
        <v>851</v>
      </c>
      <c r="B16" s="1839"/>
      <c r="C16" s="1839"/>
      <c r="D16" s="1779">
        <v>254</v>
      </c>
      <c r="E16" s="1779">
        <v>8</v>
      </c>
      <c r="F16" s="1779">
        <v>72</v>
      </c>
      <c r="G16" s="1780">
        <f>SUM(D16:F16)</f>
        <v>334</v>
      </c>
      <c r="H16" s="1779">
        <v>262</v>
      </c>
      <c r="I16" s="1225"/>
    </row>
    <row r="17" spans="1:9" ht="12.75">
      <c r="A17" s="1344" t="s">
        <v>218</v>
      </c>
      <c r="B17" s="1237"/>
      <c r="C17" s="1214"/>
      <c r="D17" s="1225">
        <v>4</v>
      </c>
      <c r="E17" s="1225">
        <v>1</v>
      </c>
      <c r="F17" s="1584">
        <v>0</v>
      </c>
      <c r="G17" s="1350">
        <f>SUM(D17:F17)</f>
        <v>5</v>
      </c>
      <c r="H17" s="1584">
        <v>0</v>
      </c>
      <c r="I17" s="1225"/>
    </row>
    <row r="18" spans="1:9" ht="12.75">
      <c r="A18" s="1344" t="s">
        <v>953</v>
      </c>
      <c r="B18" s="1237"/>
      <c r="C18" s="1214"/>
      <c r="D18" s="1225">
        <v>5</v>
      </c>
      <c r="E18" s="1584">
        <v>0</v>
      </c>
      <c r="F18" s="1584">
        <v>0</v>
      </c>
      <c r="G18" s="1350">
        <f>SUM(D18:F18)</f>
        <v>5</v>
      </c>
      <c r="H18" s="1225">
        <v>21</v>
      </c>
      <c r="I18" s="1225"/>
    </row>
    <row r="19" spans="1:9" ht="12.75">
      <c r="A19" s="1346"/>
      <c r="B19" s="1347"/>
      <c r="C19" s="1348"/>
      <c r="D19" s="1349">
        <f>SUM(D16:D18)</f>
        <v>263</v>
      </c>
      <c r="E19" s="1349">
        <f>SUM(E16:E18)</f>
        <v>9</v>
      </c>
      <c r="F19" s="1349">
        <f>SUM(F16:F18)</f>
        <v>72</v>
      </c>
      <c r="G19" s="1351">
        <f>SUM(G16:G18)</f>
        <v>344</v>
      </c>
      <c r="H19" s="1349">
        <f>SUM(H16:H18)</f>
        <v>283</v>
      </c>
      <c r="I19" s="1225"/>
    </row>
    <row r="20" spans="1:9" ht="12.75">
      <c r="A20" s="1345"/>
      <c r="B20" s="1237"/>
      <c r="C20" s="1214"/>
      <c r="D20" s="1214"/>
      <c r="E20" s="1214"/>
      <c r="F20" s="1214"/>
      <c r="G20" s="1214"/>
      <c r="H20" s="1225"/>
      <c r="I20" s="1225"/>
    </row>
    <row r="21" spans="1:9" ht="12.75">
      <c r="A21" s="1301" t="s">
        <v>249</v>
      </c>
      <c r="B21" s="1237"/>
      <c r="C21" s="1214"/>
      <c r="D21" s="1214"/>
      <c r="E21" s="1214"/>
      <c r="F21" s="1214"/>
      <c r="G21" s="1214"/>
      <c r="H21" s="1225"/>
      <c r="I21" s="1225"/>
    </row>
    <row r="22" spans="1:9" ht="12.75">
      <c r="A22" s="1345" t="s">
        <v>958</v>
      </c>
      <c r="B22" s="1345" t="s">
        <v>1048</v>
      </c>
      <c r="C22" s="1214"/>
      <c r="D22" s="1214"/>
      <c r="E22" s="1214"/>
      <c r="F22" s="1214"/>
      <c r="G22" s="1214"/>
      <c r="H22" s="1225"/>
      <c r="I22" s="1225"/>
    </row>
    <row r="23" spans="1:9" ht="12.75">
      <c r="A23" s="1345"/>
      <c r="B23" s="1237"/>
      <c r="C23" s="1214"/>
      <c r="D23" s="1214"/>
      <c r="E23" s="1214"/>
      <c r="F23" s="1214"/>
      <c r="G23" s="1215">
        <v>2007</v>
      </c>
      <c r="H23" s="1352">
        <v>2006</v>
      </c>
      <c r="I23" s="1225"/>
    </row>
    <row r="24" spans="1:9" ht="12.75">
      <c r="A24" s="1345"/>
      <c r="B24" s="1353"/>
      <c r="C24" s="1219"/>
      <c r="D24" s="1219"/>
      <c r="E24" s="1219"/>
      <c r="F24" s="1219"/>
      <c r="G24" s="1216" t="s">
        <v>245</v>
      </c>
      <c r="H24" s="1228" t="s">
        <v>245</v>
      </c>
      <c r="I24" s="1225"/>
    </row>
    <row r="25" spans="1:9" ht="12.75">
      <c r="A25" s="1345"/>
      <c r="B25" s="1345" t="s">
        <v>647</v>
      </c>
      <c r="C25" s="1214"/>
      <c r="D25" s="1214"/>
      <c r="E25" s="1214"/>
      <c r="F25" s="1214"/>
      <c r="G25" s="1350">
        <v>482</v>
      </c>
      <c r="H25" s="1225">
        <v>429</v>
      </c>
      <c r="I25" s="1225"/>
    </row>
    <row r="26" spans="1:9" ht="12.75">
      <c r="A26" s="1345"/>
      <c r="B26" s="1345" t="s">
        <v>1049</v>
      </c>
      <c r="C26" s="1214"/>
      <c r="D26" s="1214"/>
      <c r="E26" s="1214"/>
      <c r="F26" s="1214"/>
      <c r="G26" s="1350">
        <v>30</v>
      </c>
      <c r="H26" s="1225">
        <v>27</v>
      </c>
      <c r="I26" s="1225"/>
    </row>
    <row r="27" spans="1:9" ht="12.75">
      <c r="A27" s="1345"/>
      <c r="B27" s="1345" t="s">
        <v>1050</v>
      </c>
      <c r="C27" s="1214"/>
      <c r="D27" s="1214"/>
      <c r="E27" s="1214"/>
      <c r="F27" s="1214"/>
      <c r="G27" s="1350">
        <v>-224</v>
      </c>
      <c r="H27" s="1225">
        <v>-216</v>
      </c>
      <c r="I27" s="1225"/>
    </row>
    <row r="28" spans="1:9" ht="12.75">
      <c r="A28" s="1345"/>
      <c r="B28" s="1107" t="s">
        <v>1051</v>
      </c>
      <c r="C28" s="1219"/>
      <c r="D28" s="1219"/>
      <c r="E28" s="1219"/>
      <c r="F28" s="1219"/>
      <c r="G28" s="1354">
        <v>-113</v>
      </c>
      <c r="H28" s="1228">
        <v>-106</v>
      </c>
      <c r="I28" s="1225"/>
    </row>
    <row r="29" spans="1:9" ht="12.75">
      <c r="A29" s="1345"/>
      <c r="B29" s="1345" t="s">
        <v>432</v>
      </c>
      <c r="C29" s="1214"/>
      <c r="D29" s="1214"/>
      <c r="E29" s="1214"/>
      <c r="F29" s="1214"/>
      <c r="G29" s="1350">
        <f>SUM(G25:G28)</f>
        <v>175</v>
      </c>
      <c r="H29" s="1225">
        <f>SUM(H25:H28)</f>
        <v>134</v>
      </c>
      <c r="I29" s="1225"/>
    </row>
    <row r="30" spans="1:9" ht="12.75">
      <c r="A30" s="1345"/>
      <c r="B30" s="1107" t="s">
        <v>433</v>
      </c>
      <c r="C30" s="1219"/>
      <c r="D30" s="1219"/>
      <c r="E30" s="1219"/>
      <c r="F30" s="1219"/>
      <c r="G30" s="1354">
        <v>28</v>
      </c>
      <c r="H30" s="1228">
        <v>27</v>
      </c>
      <c r="I30" s="1225"/>
    </row>
    <row r="31" spans="1:9" ht="12.75">
      <c r="A31" s="1345"/>
      <c r="B31" s="1345" t="s">
        <v>648</v>
      </c>
      <c r="C31" s="1214"/>
      <c r="D31" s="1214"/>
      <c r="E31" s="1214"/>
      <c r="F31" s="1214"/>
      <c r="G31" s="1350">
        <f>SUM(G29:G30)</f>
        <v>203</v>
      </c>
      <c r="H31" s="1225">
        <f>SUM(H29:H30)</f>
        <v>161</v>
      </c>
      <c r="I31" s="1225"/>
    </row>
    <row r="32" spans="1:9" ht="12.75">
      <c r="A32" s="1345"/>
      <c r="B32" s="1107" t="s">
        <v>434</v>
      </c>
      <c r="C32" s="1219"/>
      <c r="D32" s="1219"/>
      <c r="E32" s="1219"/>
      <c r="F32" s="1219"/>
      <c r="G32" s="1354">
        <v>51</v>
      </c>
      <c r="H32" s="1228">
        <v>43</v>
      </c>
      <c r="I32" s="1225"/>
    </row>
    <row r="33" spans="1:9" ht="12.75">
      <c r="A33" s="1345"/>
      <c r="B33" s="1107" t="s">
        <v>435</v>
      </c>
      <c r="C33" s="1219"/>
      <c r="D33" s="1219"/>
      <c r="E33" s="1219"/>
      <c r="F33" s="1219"/>
      <c r="G33" s="1354">
        <f>SUM(G31:G32)</f>
        <v>254</v>
      </c>
      <c r="H33" s="1228">
        <f>SUM(H31:H32)</f>
        <v>204</v>
      </c>
      <c r="I33" s="1225"/>
    </row>
    <row r="34" spans="1:9" ht="12.75">
      <c r="A34" s="1237"/>
      <c r="B34" s="1237"/>
      <c r="C34" s="1214"/>
      <c r="D34" s="1214"/>
      <c r="E34" s="1214"/>
      <c r="F34" s="1214"/>
      <c r="G34" s="1214"/>
      <c r="H34" s="1225"/>
      <c r="I34" s="1225"/>
    </row>
    <row r="35" spans="1:8" ht="27" customHeight="1">
      <c r="A35" s="1238"/>
      <c r="B35" s="1834" t="s">
        <v>23</v>
      </c>
      <c r="C35" s="1834"/>
      <c r="D35" s="1834"/>
      <c r="E35" s="1834"/>
      <c r="F35" s="1834"/>
      <c r="G35" s="1834"/>
      <c r="H35" s="1834"/>
    </row>
    <row r="36" spans="1:8" ht="12.75">
      <c r="A36" s="1239"/>
      <c r="B36" s="1236"/>
      <c r="C36" s="1236"/>
      <c r="D36" s="1236"/>
      <c r="E36" s="1236"/>
      <c r="F36" s="1236"/>
      <c r="G36" s="1236"/>
      <c r="H36" s="1236"/>
    </row>
    <row r="37" spans="1:9" ht="51" customHeight="1">
      <c r="A37" s="1024" t="s">
        <v>852</v>
      </c>
      <c r="B37" s="1834" t="s">
        <v>853</v>
      </c>
      <c r="C37" s="1834"/>
      <c r="D37" s="1834"/>
      <c r="E37" s="1834"/>
      <c r="F37" s="1834"/>
      <c r="G37" s="1834"/>
      <c r="H37" s="1834"/>
      <c r="I37" s="247"/>
    </row>
    <row r="38" spans="1:9" ht="48" customHeight="1">
      <c r="A38" s="1024"/>
      <c r="B38" s="1024"/>
      <c r="C38" s="1024"/>
      <c r="D38" s="1024"/>
      <c r="E38" s="1024"/>
      <c r="F38" s="1024"/>
      <c r="G38" s="1024"/>
      <c r="H38" s="1024"/>
      <c r="I38" s="247"/>
    </row>
    <row r="39" spans="1:9" ht="59.25" customHeight="1">
      <c r="A39" s="1024"/>
      <c r="B39" s="1024"/>
      <c r="C39" s="1024"/>
      <c r="D39" s="1024"/>
      <c r="E39" s="1024"/>
      <c r="F39" s="1024"/>
      <c r="G39" s="1024"/>
      <c r="H39" s="1024"/>
      <c r="I39" s="247"/>
    </row>
    <row r="40" spans="1:8" ht="12.75">
      <c r="A40" s="1233"/>
      <c r="B40" s="1239"/>
      <c r="C40" s="1244"/>
      <c r="D40" s="1244"/>
      <c r="E40" s="1240"/>
      <c r="F40" s="1244"/>
      <c r="G40" s="1244"/>
      <c r="H40" s="1244"/>
    </row>
    <row r="41" spans="1:8" ht="12.75">
      <c r="A41" s="1244"/>
      <c r="B41" s="1244"/>
      <c r="C41" s="1233"/>
      <c r="D41" s="1233"/>
      <c r="E41" s="1233"/>
      <c r="F41" s="1233"/>
      <c r="G41" s="1024"/>
      <c r="H41" s="1099"/>
    </row>
    <row r="42" spans="1:8" ht="108.75" customHeight="1">
      <c r="A42" s="1024"/>
      <c r="B42" s="1024"/>
      <c r="C42" s="1024"/>
      <c r="D42" s="1024"/>
      <c r="E42" s="1024"/>
      <c r="F42" s="1024"/>
      <c r="G42" s="1024"/>
      <c r="H42" s="1099"/>
    </row>
    <row r="43" spans="1:8" ht="16.5" customHeight="1">
      <c r="A43" s="1024"/>
      <c r="B43" s="1024"/>
      <c r="C43" s="1233"/>
      <c r="D43" s="1233"/>
      <c r="E43" s="1024"/>
      <c r="F43" s="1233"/>
      <c r="G43" s="1024"/>
      <c r="H43" s="1099"/>
    </row>
    <row r="44" spans="1:8" ht="12.75">
      <c r="A44" s="1239"/>
      <c r="B44" s="1233"/>
      <c r="C44" s="1239"/>
      <c r="D44" s="1233"/>
      <c r="E44" s="1024"/>
      <c r="F44" s="1239"/>
      <c r="G44" s="1233"/>
      <c r="H44" s="1236"/>
    </row>
    <row r="45" spans="1:8" ht="12.75">
      <c r="A45" s="1239"/>
      <c r="B45" s="1233"/>
      <c r="C45" s="1244"/>
      <c r="D45" s="1244"/>
      <c r="E45" s="1240"/>
      <c r="F45" s="1244"/>
      <c r="G45" s="1244"/>
      <c r="H45" s="1099"/>
    </row>
    <row r="46" spans="1:8" ht="12.75">
      <c r="A46" s="1024"/>
      <c r="B46" s="1024"/>
      <c r="C46" s="1233"/>
      <c r="D46" s="1233"/>
      <c r="E46" s="1233"/>
      <c r="F46" s="1233"/>
      <c r="G46" s="1024"/>
      <c r="H46" s="1099"/>
    </row>
    <row r="47" spans="1:8" ht="81" customHeight="1">
      <c r="A47" s="1024"/>
      <c r="B47" s="1024"/>
      <c r="C47" s="1024"/>
      <c r="D47" s="1024"/>
      <c r="E47" s="1024"/>
      <c r="F47" s="1024"/>
      <c r="G47" s="1024"/>
      <c r="H47" s="1099"/>
    </row>
    <row r="48" spans="1:8" ht="16.5" customHeight="1">
      <c r="A48" s="1024"/>
      <c r="B48" s="1024"/>
      <c r="C48" s="1233"/>
      <c r="D48" s="1233"/>
      <c r="E48" s="1024"/>
      <c r="F48" s="1233"/>
      <c r="G48" s="1024"/>
      <c r="H48" s="1099"/>
    </row>
    <row r="49" spans="1:8" ht="12.75">
      <c r="A49" s="1236"/>
      <c r="B49" s="1236"/>
      <c r="C49" s="1236"/>
      <c r="D49" s="1236"/>
      <c r="E49" s="1236"/>
      <c r="F49" s="1236"/>
      <c r="G49" s="1236"/>
      <c r="H49" s="1236"/>
    </row>
    <row r="50" spans="1:8" ht="13.5" customHeight="1">
      <c r="A50" s="1241"/>
      <c r="B50" s="1242"/>
      <c r="C50" s="1242"/>
      <c r="D50" s="1242"/>
      <c r="E50" s="1242"/>
      <c r="F50" s="1208"/>
      <c r="G50" s="1208"/>
      <c r="H50" s="1208"/>
    </row>
    <row r="51" spans="1:8" ht="12.75">
      <c r="A51" s="1236"/>
      <c r="B51" s="1236"/>
      <c r="C51" s="1236"/>
      <c r="D51" s="1236"/>
      <c r="E51" s="1236"/>
      <c r="F51" s="1236"/>
      <c r="G51" s="1236"/>
      <c r="H51" s="23"/>
    </row>
    <row r="52" spans="1:8" ht="12.75">
      <c r="A52" s="1243"/>
      <c r="B52" s="1236"/>
      <c r="C52" s="1236"/>
      <c r="D52" s="1236"/>
      <c r="E52" s="1236"/>
      <c r="F52" s="1236"/>
      <c r="G52" s="1236"/>
      <c r="H52" s="1236"/>
    </row>
    <row r="53" spans="1:8" ht="19.5" customHeight="1">
      <c r="A53" s="1024"/>
      <c r="B53" s="1024"/>
      <c r="C53" s="1024"/>
      <c r="D53" s="1024"/>
      <c r="E53" s="1024"/>
      <c r="F53" s="1024"/>
      <c r="G53" s="1024"/>
      <c r="H53" s="1024"/>
    </row>
    <row r="54" spans="1:8" ht="48.75" customHeight="1">
      <c r="A54" s="1024"/>
      <c r="B54" s="1024"/>
      <c r="C54" s="1024"/>
      <c r="D54" s="1024"/>
      <c r="E54" s="1024"/>
      <c r="F54" s="1024"/>
      <c r="G54" s="1024"/>
      <c r="H54" s="1024"/>
    </row>
    <row r="55" spans="1:8" ht="39" customHeight="1">
      <c r="A55" s="1024"/>
      <c r="B55" s="1024"/>
      <c r="C55" s="1024"/>
      <c r="D55" s="1024"/>
      <c r="E55" s="1024"/>
      <c r="F55" s="1024"/>
      <c r="G55" s="1024"/>
      <c r="H55" s="1024"/>
    </row>
    <row r="56" spans="1:8" ht="23.25" customHeight="1">
      <c r="A56" s="1024"/>
      <c r="B56" s="1024"/>
      <c r="C56" s="1024"/>
      <c r="D56" s="1024"/>
      <c r="E56" s="1024"/>
      <c r="F56" s="1024"/>
      <c r="G56" s="1024"/>
      <c r="H56" s="1024"/>
    </row>
    <row r="57" spans="1:8" ht="33" customHeight="1">
      <c r="A57" s="1024"/>
      <c r="B57" s="1024"/>
      <c r="C57" s="1024"/>
      <c r="D57" s="1024"/>
      <c r="E57" s="1024"/>
      <c r="F57" s="1024"/>
      <c r="G57" s="1024"/>
      <c r="H57" s="1024"/>
    </row>
    <row r="58" spans="1:8" ht="21.75" customHeight="1">
      <c r="A58" s="1024"/>
      <c r="B58" s="1024"/>
      <c r="C58" s="1024"/>
      <c r="D58" s="1024"/>
      <c r="E58" s="1024"/>
      <c r="F58" s="1024"/>
      <c r="G58" s="1024"/>
      <c r="H58" s="1024"/>
    </row>
    <row r="59" spans="1:8" ht="35.25" customHeight="1">
      <c r="A59" s="1024"/>
      <c r="B59" s="1024"/>
      <c r="C59" s="1024"/>
      <c r="D59" s="1024"/>
      <c r="E59" s="1024"/>
      <c r="F59" s="1024"/>
      <c r="G59" s="1024"/>
      <c r="H59" s="1024"/>
    </row>
    <row r="60" spans="1:8" ht="33" customHeight="1">
      <c r="A60" s="1024"/>
      <c r="B60" s="1024"/>
      <c r="C60" s="1024"/>
      <c r="D60" s="1024"/>
      <c r="E60" s="1024"/>
      <c r="F60" s="1024"/>
      <c r="G60" s="1024"/>
      <c r="H60" s="1024"/>
    </row>
    <row r="61" spans="1:8" ht="12.75">
      <c r="A61" s="1236"/>
      <c r="B61" s="1236"/>
      <c r="C61" s="1236"/>
      <c r="D61" s="1236"/>
      <c r="E61" s="1236"/>
      <c r="F61" s="1236"/>
      <c r="G61" s="1236"/>
      <c r="H61" s="1236"/>
    </row>
    <row r="62" spans="1:8" ht="12.75">
      <c r="A62" s="1236"/>
      <c r="B62" s="1236"/>
      <c r="C62" s="1236"/>
      <c r="D62" s="1236"/>
      <c r="E62" s="1236"/>
      <c r="F62" s="1236"/>
      <c r="G62" s="1236"/>
      <c r="H62" s="1236"/>
    </row>
    <row r="63" spans="1:8" ht="12.75">
      <c r="A63" s="1236"/>
      <c r="B63" s="1236"/>
      <c r="C63" s="1236"/>
      <c r="D63" s="1236"/>
      <c r="E63" s="1236"/>
      <c r="F63" s="1236"/>
      <c r="G63" s="1236"/>
      <c r="H63" s="1236"/>
    </row>
    <row r="64" spans="1:8" ht="12.75">
      <c r="A64" s="1236"/>
      <c r="B64" s="1236"/>
      <c r="C64" s="1236"/>
      <c r="D64" s="1236"/>
      <c r="E64" s="1236"/>
      <c r="F64" s="1236"/>
      <c r="G64" s="1236"/>
      <c r="H64" s="1236"/>
    </row>
    <row r="65" spans="1:8" ht="12.75">
      <c r="A65" s="1236"/>
      <c r="B65" s="1236"/>
      <c r="C65" s="1236"/>
      <c r="D65" s="1236"/>
      <c r="E65" s="1236"/>
      <c r="F65" s="1236"/>
      <c r="G65" s="1236"/>
      <c r="H65" s="1236"/>
    </row>
    <row r="66" spans="1:8" ht="12.75">
      <c r="A66" s="1236"/>
      <c r="B66" s="1236"/>
      <c r="C66" s="1236"/>
      <c r="D66" s="1236"/>
      <c r="E66" s="1236"/>
      <c r="F66" s="1236"/>
      <c r="G66" s="1236"/>
      <c r="H66" s="1236"/>
    </row>
    <row r="67" spans="1:8" ht="12.75">
      <c r="A67" s="1236"/>
      <c r="B67" s="1236"/>
      <c r="C67" s="1236"/>
      <c r="D67" s="1236"/>
      <c r="E67" s="1236"/>
      <c r="F67" s="1236"/>
      <c r="G67" s="1236"/>
      <c r="H67" s="1236"/>
    </row>
    <row r="68" spans="1:8" ht="12.75">
      <c r="A68" s="1236"/>
      <c r="B68" s="1236"/>
      <c r="C68" s="1236"/>
      <c r="D68" s="1236"/>
      <c r="E68" s="1236"/>
      <c r="F68" s="1236"/>
      <c r="G68" s="1236"/>
      <c r="H68" s="1236"/>
    </row>
    <row r="69" spans="1:8" ht="12.75">
      <c r="A69" s="1236"/>
      <c r="B69" s="1236"/>
      <c r="C69" s="1236"/>
      <c r="D69" s="1236"/>
      <c r="E69" s="1236"/>
      <c r="F69" s="1236"/>
      <c r="G69" s="1236"/>
      <c r="H69" s="1236"/>
    </row>
    <row r="70" spans="1:8" ht="12.75">
      <c r="A70" s="1236"/>
      <c r="B70" s="1236"/>
      <c r="C70" s="1236"/>
      <c r="D70" s="1236"/>
      <c r="E70" s="1236"/>
      <c r="F70" s="1236"/>
      <c r="G70" s="1236"/>
      <c r="H70" s="1236"/>
    </row>
    <row r="71" spans="1:8" ht="12.75">
      <c r="A71" s="1236"/>
      <c r="B71" s="1236"/>
      <c r="C71" s="1236"/>
      <c r="D71" s="1236"/>
      <c r="E71" s="1236"/>
      <c r="F71" s="1236"/>
      <c r="G71" s="1236"/>
      <c r="H71" s="1236"/>
    </row>
    <row r="72" spans="1:8" ht="12.75">
      <c r="A72" s="1236"/>
      <c r="B72" s="1236"/>
      <c r="C72" s="1236"/>
      <c r="D72" s="1236"/>
      <c r="E72" s="1236"/>
      <c r="F72" s="1236"/>
      <c r="G72" s="1236"/>
      <c r="H72" s="1236"/>
    </row>
    <row r="73" spans="1:8" ht="12.75">
      <c r="A73" s="1236"/>
      <c r="B73" s="1236"/>
      <c r="C73" s="1236"/>
      <c r="D73" s="1236"/>
      <c r="E73" s="1236"/>
      <c r="F73" s="1236"/>
      <c r="G73" s="1236"/>
      <c r="H73" s="1236"/>
    </row>
    <row r="74" spans="1:8" ht="12.75">
      <c r="A74" s="1236"/>
      <c r="B74" s="1236"/>
      <c r="C74" s="1236"/>
      <c r="D74" s="1236"/>
      <c r="E74" s="1236"/>
      <c r="F74" s="1236"/>
      <c r="G74" s="1236"/>
      <c r="H74" s="1236"/>
    </row>
    <row r="75" spans="1:8" ht="12.75">
      <c r="A75" s="1236"/>
      <c r="B75" s="1236"/>
      <c r="C75" s="1236"/>
      <c r="D75" s="1236"/>
      <c r="E75" s="1236"/>
      <c r="F75" s="1236"/>
      <c r="G75" s="1236"/>
      <c r="H75" s="1236"/>
    </row>
    <row r="76" spans="1:8" ht="12.75">
      <c r="A76" s="1236"/>
      <c r="B76" s="1236"/>
      <c r="C76" s="1236"/>
      <c r="D76" s="1236"/>
      <c r="E76" s="1236"/>
      <c r="F76" s="1236"/>
      <c r="G76" s="1236"/>
      <c r="H76" s="1236"/>
    </row>
    <row r="77" spans="1:8" ht="12.75">
      <c r="A77" s="1236"/>
      <c r="B77" s="1236"/>
      <c r="C77" s="1236"/>
      <c r="D77" s="1236"/>
      <c r="E77" s="1236"/>
      <c r="F77" s="1236"/>
      <c r="G77" s="1236"/>
      <c r="H77" s="1236"/>
    </row>
    <row r="78" spans="1:8" ht="12.75">
      <c r="A78" s="1236"/>
      <c r="B78" s="1236"/>
      <c r="C78" s="1236"/>
      <c r="D78" s="1236"/>
      <c r="E78" s="1236"/>
      <c r="F78" s="1236"/>
      <c r="G78" s="1236"/>
      <c r="H78" s="1236"/>
    </row>
    <row r="79" spans="1:8" ht="12.75">
      <c r="A79" s="1236"/>
      <c r="B79" s="1236"/>
      <c r="C79" s="1236"/>
      <c r="D79" s="1236"/>
      <c r="E79" s="1236"/>
      <c r="F79" s="1236"/>
      <c r="G79" s="1236"/>
      <c r="H79" s="1236"/>
    </row>
    <row r="80" spans="1:8" ht="12.75">
      <c r="A80" s="1236"/>
      <c r="B80" s="1236"/>
      <c r="C80" s="1236"/>
      <c r="D80" s="1236"/>
      <c r="E80" s="1236"/>
      <c r="F80" s="1236"/>
      <c r="G80" s="1236"/>
      <c r="H80" s="1236"/>
    </row>
    <row r="81" spans="1:8" ht="12.75">
      <c r="A81" s="1236"/>
      <c r="B81" s="1236"/>
      <c r="C81" s="1236"/>
      <c r="D81" s="1236"/>
      <c r="E81" s="1236"/>
      <c r="F81" s="1236"/>
      <c r="G81" s="1236"/>
      <c r="H81" s="1236"/>
    </row>
    <row r="82" spans="1:8" ht="12.75">
      <c r="A82" s="1236"/>
      <c r="B82" s="1236"/>
      <c r="C82" s="1236"/>
      <c r="D82" s="1236"/>
      <c r="E82" s="1236"/>
      <c r="F82" s="1236"/>
      <c r="G82" s="1236"/>
      <c r="H82" s="1236"/>
    </row>
    <row r="83" spans="1:8" ht="12.75">
      <c r="A83" s="1236"/>
      <c r="B83" s="1236"/>
      <c r="C83" s="1236"/>
      <c r="D83" s="1236"/>
      <c r="E83" s="1236"/>
      <c r="F83" s="1236"/>
      <c r="G83" s="1236"/>
      <c r="H83" s="1236"/>
    </row>
    <row r="84" spans="1:8" ht="12.75">
      <c r="A84" s="1236"/>
      <c r="B84" s="1236"/>
      <c r="C84" s="1236"/>
      <c r="D84" s="1236"/>
      <c r="E84" s="1236"/>
      <c r="F84" s="1236"/>
      <c r="G84" s="1236"/>
      <c r="H84" s="1236"/>
    </row>
    <row r="85" spans="1:8" ht="12.75">
      <c r="A85" s="1236"/>
      <c r="B85" s="1236"/>
      <c r="C85" s="1236"/>
      <c r="D85" s="1236"/>
      <c r="E85" s="1236"/>
      <c r="F85" s="1236"/>
      <c r="G85" s="1236"/>
      <c r="H85" s="1236"/>
    </row>
    <row r="86" spans="1:8" ht="12.75">
      <c r="A86" s="1236"/>
      <c r="B86" s="1236"/>
      <c r="C86" s="1236"/>
      <c r="D86" s="1236"/>
      <c r="E86" s="1236"/>
      <c r="F86" s="1236"/>
      <c r="G86" s="1236"/>
      <c r="H86" s="1236"/>
    </row>
    <row r="87" spans="1:8" ht="12.75">
      <c r="A87" s="1236"/>
      <c r="B87" s="1236"/>
      <c r="C87" s="1236"/>
      <c r="D87" s="1236"/>
      <c r="E87" s="1236"/>
      <c r="F87" s="1236"/>
      <c r="G87" s="1236"/>
      <c r="H87" s="1236"/>
    </row>
    <row r="88" spans="1:8" ht="12.75">
      <c r="A88" s="1236"/>
      <c r="B88" s="1236"/>
      <c r="C88" s="1236"/>
      <c r="D88" s="1236"/>
      <c r="E88" s="1236"/>
      <c r="F88" s="1236"/>
      <c r="G88" s="1236"/>
      <c r="H88" s="1236"/>
    </row>
    <row r="89" spans="1:8" ht="12.75">
      <c r="A89" s="1236"/>
      <c r="B89" s="1236"/>
      <c r="C89" s="1236"/>
      <c r="D89" s="1236"/>
      <c r="E89" s="1236"/>
      <c r="F89" s="1236"/>
      <c r="G89" s="1236"/>
      <c r="H89" s="1236"/>
    </row>
    <row r="90" spans="1:8" ht="12.75">
      <c r="A90" s="1236"/>
      <c r="B90" s="1236"/>
      <c r="C90" s="1236"/>
      <c r="D90" s="1236"/>
      <c r="E90" s="1236"/>
      <c r="F90" s="1236"/>
      <c r="G90" s="1236"/>
      <c r="H90" s="1236"/>
    </row>
    <row r="91" spans="1:8" ht="12.75">
      <c r="A91" s="1236"/>
      <c r="B91" s="1236"/>
      <c r="C91" s="1236"/>
      <c r="D91" s="1236"/>
      <c r="E91" s="1236"/>
      <c r="F91" s="1236"/>
      <c r="G91" s="1236"/>
      <c r="H91" s="1236"/>
    </row>
    <row r="92" spans="1:8" ht="12.75">
      <c r="A92" s="1236"/>
      <c r="B92" s="1236"/>
      <c r="C92" s="1236"/>
      <c r="D92" s="1236"/>
      <c r="E92" s="1236"/>
      <c r="F92" s="1236"/>
      <c r="G92" s="1236"/>
      <c r="H92" s="1236"/>
    </row>
    <row r="93" spans="1:8" ht="12.75">
      <c r="A93" s="1236"/>
      <c r="B93" s="1236"/>
      <c r="C93" s="1236"/>
      <c r="D93" s="1236"/>
      <c r="E93" s="1236"/>
      <c r="F93" s="1236"/>
      <c r="G93" s="1236"/>
      <c r="H93" s="1236"/>
    </row>
    <row r="94" spans="1:8" ht="12.75">
      <c r="A94" s="1236"/>
      <c r="B94" s="1236"/>
      <c r="C94" s="1236"/>
      <c r="D94" s="1236"/>
      <c r="E94" s="1236"/>
      <c r="F94" s="1236"/>
      <c r="G94" s="1236"/>
      <c r="H94" s="1236"/>
    </row>
    <row r="95" spans="1:8" ht="12.75">
      <c r="A95" s="1236"/>
      <c r="B95" s="1236"/>
      <c r="C95" s="1236"/>
      <c r="D95" s="1236"/>
      <c r="E95" s="1236"/>
      <c r="F95" s="1236"/>
      <c r="G95" s="1236"/>
      <c r="H95" s="1236"/>
    </row>
    <row r="96" spans="1:8" ht="12.75">
      <c r="A96" s="1236"/>
      <c r="B96" s="1236"/>
      <c r="C96" s="1236"/>
      <c r="D96" s="1236"/>
      <c r="E96" s="1236"/>
      <c r="F96" s="1236"/>
      <c r="G96" s="1236"/>
      <c r="H96" s="1236"/>
    </row>
    <row r="97" spans="1:8" ht="12.75">
      <c r="A97" s="1236"/>
      <c r="B97" s="1236"/>
      <c r="C97" s="1236"/>
      <c r="D97" s="1236"/>
      <c r="E97" s="1236"/>
      <c r="F97" s="1236"/>
      <c r="G97" s="1236"/>
      <c r="H97" s="1236"/>
    </row>
    <row r="98" spans="1:8" ht="12.75">
      <c r="A98" s="1236"/>
      <c r="B98" s="1236"/>
      <c r="C98" s="1236"/>
      <c r="D98" s="1236"/>
      <c r="E98" s="1236"/>
      <c r="F98" s="1236"/>
      <c r="G98" s="1236"/>
      <c r="H98" s="1236"/>
    </row>
    <row r="99" spans="1:8" ht="12.75">
      <c r="A99" s="1236"/>
      <c r="B99" s="1236"/>
      <c r="C99" s="1236"/>
      <c r="D99" s="1236"/>
      <c r="E99" s="1236"/>
      <c r="F99" s="1236"/>
      <c r="G99" s="1236"/>
      <c r="H99" s="1236"/>
    </row>
    <row r="100" spans="1:8" ht="12.75">
      <c r="A100" s="1236"/>
      <c r="B100" s="1236"/>
      <c r="C100" s="1236"/>
      <c r="D100" s="1236"/>
      <c r="E100" s="1236"/>
      <c r="F100" s="1236"/>
      <c r="G100" s="1236"/>
      <c r="H100" s="1236"/>
    </row>
    <row r="101" spans="1:8" ht="12.75">
      <c r="A101" s="1236"/>
      <c r="B101" s="1236"/>
      <c r="C101" s="1236"/>
      <c r="D101" s="1236"/>
      <c r="E101" s="1236"/>
      <c r="F101" s="1236"/>
      <c r="G101" s="1236"/>
      <c r="H101" s="1236"/>
    </row>
    <row r="102" spans="1:8" ht="12.75">
      <c r="A102" s="1236"/>
      <c r="B102" s="1236"/>
      <c r="C102" s="1236"/>
      <c r="D102" s="1236"/>
      <c r="E102" s="1236"/>
      <c r="F102" s="1236"/>
      <c r="G102" s="1236"/>
      <c r="H102" s="1236"/>
    </row>
    <row r="103" spans="1:8" ht="12.75">
      <c r="A103" s="1236"/>
      <c r="B103" s="1236"/>
      <c r="C103" s="1236"/>
      <c r="D103" s="1236"/>
      <c r="E103" s="1236"/>
      <c r="F103" s="1236"/>
      <c r="G103" s="1236"/>
      <c r="H103" s="1236"/>
    </row>
    <row r="104" spans="1:8" ht="12.75">
      <c r="A104" s="1236"/>
      <c r="B104" s="1236"/>
      <c r="C104" s="1236"/>
      <c r="D104" s="1236"/>
      <c r="E104" s="1236"/>
      <c r="F104" s="1236"/>
      <c r="G104" s="1236"/>
      <c r="H104" s="1236"/>
    </row>
    <row r="105" spans="1:8" ht="12.75">
      <c r="A105" s="1236"/>
      <c r="B105" s="1236"/>
      <c r="C105" s="1236"/>
      <c r="D105" s="1236"/>
      <c r="E105" s="1236"/>
      <c r="F105" s="1236"/>
      <c r="G105" s="1236"/>
      <c r="H105" s="1236"/>
    </row>
    <row r="106" spans="1:8" ht="12.75">
      <c r="A106" s="1236"/>
      <c r="B106" s="1236"/>
      <c r="C106" s="1236"/>
      <c r="D106" s="1236"/>
      <c r="E106" s="1236"/>
      <c r="F106" s="1236"/>
      <c r="G106" s="1236"/>
      <c r="H106" s="1236"/>
    </row>
    <row r="107" spans="1:8" ht="12.75">
      <c r="A107" s="1236"/>
      <c r="B107" s="1236"/>
      <c r="C107" s="1236"/>
      <c r="D107" s="1236"/>
      <c r="E107" s="1236"/>
      <c r="F107" s="1236"/>
      <c r="G107" s="1236"/>
      <c r="H107" s="1236"/>
    </row>
    <row r="108" spans="1:8" ht="12.75">
      <c r="A108" s="1236"/>
      <c r="B108" s="1236"/>
      <c r="C108" s="1236"/>
      <c r="D108" s="1236"/>
      <c r="E108" s="1236"/>
      <c r="F108" s="1236"/>
      <c r="G108" s="1236"/>
      <c r="H108" s="1236"/>
    </row>
    <row r="109" spans="1:8" ht="12.75">
      <c r="A109" s="1236"/>
      <c r="B109" s="1236"/>
      <c r="C109" s="1236"/>
      <c r="D109" s="1236"/>
      <c r="E109" s="1236"/>
      <c r="F109" s="1236"/>
      <c r="G109" s="1236"/>
      <c r="H109" s="1236"/>
    </row>
    <row r="110" spans="1:8" ht="12.75">
      <c r="A110" s="1236"/>
      <c r="B110" s="1236"/>
      <c r="C110" s="1236"/>
      <c r="D110" s="1236"/>
      <c r="E110" s="1236"/>
      <c r="F110" s="1236"/>
      <c r="G110" s="1236"/>
      <c r="H110" s="1236"/>
    </row>
    <row r="111" spans="1:8" ht="12.75">
      <c r="A111" s="1236"/>
      <c r="B111" s="1236"/>
      <c r="C111" s="1236"/>
      <c r="D111" s="1236"/>
      <c r="E111" s="1236"/>
      <c r="F111" s="1236"/>
      <c r="G111" s="1236"/>
      <c r="H111" s="1236"/>
    </row>
    <row r="112" spans="1:8" ht="12.75">
      <c r="A112" s="1236"/>
      <c r="B112" s="1236"/>
      <c r="C112" s="1236"/>
      <c r="D112" s="1236"/>
      <c r="E112" s="1236"/>
      <c r="F112" s="1236"/>
      <c r="G112" s="1236"/>
      <c r="H112" s="1236"/>
    </row>
    <row r="113" spans="1:8" ht="12.75">
      <c r="A113" s="1236"/>
      <c r="B113" s="1236"/>
      <c r="C113" s="1236"/>
      <c r="D113" s="1236"/>
      <c r="E113" s="1236"/>
      <c r="F113" s="1236"/>
      <c r="G113" s="1236"/>
      <c r="H113" s="1236"/>
    </row>
    <row r="114" spans="1:8" ht="12.75">
      <c r="A114" s="1236"/>
      <c r="B114" s="1236"/>
      <c r="C114" s="1236"/>
      <c r="D114" s="1236"/>
      <c r="E114" s="1236"/>
      <c r="F114" s="1236"/>
      <c r="G114" s="1236"/>
      <c r="H114" s="1236"/>
    </row>
    <row r="115" spans="1:8" ht="12.75">
      <c r="A115" s="1236"/>
      <c r="B115" s="1236"/>
      <c r="C115" s="1236"/>
      <c r="D115" s="1236"/>
      <c r="E115" s="1236"/>
      <c r="F115" s="1236"/>
      <c r="G115" s="1236"/>
      <c r="H115" s="1236"/>
    </row>
    <row r="116" spans="1:8" ht="12.75">
      <c r="A116" s="1236"/>
      <c r="B116" s="1236"/>
      <c r="C116" s="1236"/>
      <c r="D116" s="1236"/>
      <c r="E116" s="1236"/>
      <c r="F116" s="1236"/>
      <c r="G116" s="1236"/>
      <c r="H116" s="1236"/>
    </row>
    <row r="117" spans="1:8" ht="12.75">
      <c r="A117" s="1236"/>
      <c r="B117" s="1236"/>
      <c r="C117" s="1236"/>
      <c r="D117" s="1236"/>
      <c r="E117" s="1236"/>
      <c r="F117" s="1236"/>
      <c r="G117" s="1236"/>
      <c r="H117" s="1236"/>
    </row>
  </sheetData>
  <mergeCells count="12">
    <mergeCell ref="F1:H1"/>
    <mergeCell ref="A9:A10"/>
    <mergeCell ref="D9:D10"/>
    <mergeCell ref="E9:E10"/>
    <mergeCell ref="F9:F10"/>
    <mergeCell ref="A8:H8"/>
    <mergeCell ref="B37:H37"/>
    <mergeCell ref="A12:B12"/>
    <mergeCell ref="A13:B13"/>
    <mergeCell ref="A14:B14"/>
    <mergeCell ref="B35:H35"/>
    <mergeCell ref="A16:C16"/>
  </mergeCells>
  <printOptions horizontalCentered="1"/>
  <pageMargins left="0.5905511811023623" right="0.5905511811023623" top="0.5905511811023623" bottom="0.3937007874015748" header="0.5905511811023623" footer="0.3937007874015748"/>
  <pageSetup fitToHeight="1" fitToWidth="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dimension ref="A1:G99"/>
  <sheetViews>
    <sheetView showGridLines="0" view="pageBreakPreview" zoomScale="85" zoomScaleNormal="85" zoomScaleSheetLayoutView="85" workbookViewId="0" topLeftCell="A1">
      <selection activeCell="A59" sqref="A59"/>
    </sheetView>
  </sheetViews>
  <sheetFormatPr defaultColWidth="9.00390625" defaultRowHeight="14.25"/>
  <cols>
    <col min="1" max="1" width="6.50390625" style="21" customWidth="1"/>
    <col min="2" max="2" width="56.25390625" style="21" customWidth="1"/>
    <col min="3" max="7" width="12.25390625" style="21" customWidth="1"/>
    <col min="8" max="16384" width="8.00390625" style="21" customWidth="1"/>
  </cols>
  <sheetData>
    <row r="1" spans="1:7" ht="12.75">
      <c r="A1" s="251" t="s">
        <v>688</v>
      </c>
      <c r="G1" s="23" t="s">
        <v>528</v>
      </c>
    </row>
    <row r="2" ht="24.75" customHeight="1">
      <c r="A2" s="1" t="s">
        <v>1131</v>
      </c>
    </row>
    <row r="3" ht="27.75" customHeight="1">
      <c r="A3" s="150" t="s">
        <v>217</v>
      </c>
    </row>
    <row r="4" spans="1:7" ht="25.5" customHeight="1">
      <c r="A4" s="553" t="s">
        <v>211</v>
      </c>
      <c r="B4" s="557"/>
      <c r="C4" s="1027"/>
      <c r="D4" s="1027"/>
      <c r="F4" s="1027"/>
      <c r="G4" s="1027"/>
    </row>
    <row r="5" spans="1:7" ht="25.5" customHeight="1">
      <c r="A5" s="553"/>
      <c r="B5" s="557"/>
      <c r="C5" s="1841" t="s">
        <v>354</v>
      </c>
      <c r="D5" s="1841"/>
      <c r="E5" s="1841"/>
      <c r="F5" s="1027"/>
      <c r="G5" s="1027"/>
    </row>
    <row r="6" spans="1:7" ht="12" customHeight="1">
      <c r="A6" s="247"/>
      <c r="B6" s="557"/>
      <c r="C6" s="1027" t="s">
        <v>524</v>
      </c>
      <c r="D6" s="1027" t="s">
        <v>137</v>
      </c>
      <c r="E6" s="1027" t="s">
        <v>545</v>
      </c>
      <c r="F6" s="1027"/>
      <c r="G6" s="1027"/>
    </row>
    <row r="7" spans="1:7" ht="12" customHeight="1">
      <c r="A7" s="247"/>
      <c r="B7" s="557"/>
      <c r="C7" s="1027" t="s">
        <v>212</v>
      </c>
      <c r="D7" s="1027" t="s">
        <v>212</v>
      </c>
      <c r="E7" s="1027" t="s">
        <v>212</v>
      </c>
      <c r="F7" s="1027" t="s">
        <v>364</v>
      </c>
      <c r="G7" s="1027" t="s">
        <v>1070</v>
      </c>
    </row>
    <row r="8" spans="1:7" ht="12" customHeight="1">
      <c r="A8" s="247"/>
      <c r="B8" s="557"/>
      <c r="C8" s="1027" t="s">
        <v>965</v>
      </c>
      <c r="D8" s="1027" t="s">
        <v>965</v>
      </c>
      <c r="E8" s="1027" t="s">
        <v>965</v>
      </c>
      <c r="F8" s="1027" t="s">
        <v>965</v>
      </c>
      <c r="G8" s="1028" t="s">
        <v>649</v>
      </c>
    </row>
    <row r="9" spans="1:7" ht="12.75">
      <c r="A9" s="1029">
        <v>2007</v>
      </c>
      <c r="B9" s="1030"/>
      <c r="C9" s="1031" t="s">
        <v>245</v>
      </c>
      <c r="D9" s="1031" t="s">
        <v>245</v>
      </c>
      <c r="E9" s="1031" t="s">
        <v>245</v>
      </c>
      <c r="F9" s="1031" t="s">
        <v>245</v>
      </c>
      <c r="G9" s="1031" t="s">
        <v>245</v>
      </c>
    </row>
    <row r="10" spans="1:7" s="885" customFormat="1" ht="15" customHeight="1">
      <c r="A10" s="247" t="s">
        <v>1089</v>
      </c>
      <c r="B10" s="557"/>
      <c r="C10" s="1027"/>
      <c r="D10" s="1027"/>
      <c r="E10" s="1027"/>
      <c r="F10" s="1027"/>
      <c r="G10" s="1027"/>
    </row>
    <row r="11" spans="1:7" ht="30" customHeight="1">
      <c r="A11" s="1844" t="s">
        <v>686</v>
      </c>
      <c r="B11" s="1636"/>
      <c r="C11" s="1288">
        <v>521</v>
      </c>
      <c r="D11" s="1288">
        <v>444</v>
      </c>
      <c r="E11" s="1288">
        <v>174</v>
      </c>
      <c r="F11" s="1288">
        <v>74</v>
      </c>
      <c r="G11" s="1288">
        <f>SUM(C11:F11)</f>
        <v>1213</v>
      </c>
    </row>
    <row r="12" spans="1:7" ht="12.75">
      <c r="A12" s="1032" t="s">
        <v>53</v>
      </c>
      <c r="B12" s="557"/>
      <c r="C12" s="1288">
        <v>-47</v>
      </c>
      <c r="D12" s="1288">
        <v>-18</v>
      </c>
      <c r="E12" s="1288">
        <v>-71</v>
      </c>
      <c r="F12" s="1288">
        <v>-1</v>
      </c>
      <c r="G12" s="1288">
        <f>SUM(C12:F12)</f>
        <v>-137</v>
      </c>
    </row>
    <row r="13" spans="1:7" ht="15" customHeight="1">
      <c r="A13" s="1032" t="s">
        <v>213</v>
      </c>
      <c r="B13" s="557"/>
      <c r="C13" s="1288"/>
      <c r="D13" s="1288"/>
      <c r="E13" s="1288"/>
      <c r="F13" s="1288"/>
      <c r="G13" s="1288"/>
    </row>
    <row r="14" spans="1:7" ht="12.75">
      <c r="A14" s="1033" t="s">
        <v>54</v>
      </c>
      <c r="B14" s="1030"/>
      <c r="C14" s="1585">
        <v>0</v>
      </c>
      <c r="D14" s="1585">
        <v>0</v>
      </c>
      <c r="E14" s="1585">
        <v>0</v>
      </c>
      <c r="F14" s="1289">
        <v>90</v>
      </c>
      <c r="G14" s="1289">
        <f>SUM(C14:F14)</f>
        <v>90</v>
      </c>
    </row>
    <row r="15" spans="1:7" ht="12" customHeight="1">
      <c r="A15" s="1034" t="s">
        <v>1070</v>
      </c>
      <c r="B15" s="1035"/>
      <c r="C15" s="1290">
        <f>SUM(C11:C14)</f>
        <v>474</v>
      </c>
      <c r="D15" s="1290">
        <f>SUM(D11:D14)</f>
        <v>426</v>
      </c>
      <c r="E15" s="1290">
        <f>SUM(E11:E14)</f>
        <v>103</v>
      </c>
      <c r="F15" s="1290">
        <f>SUM(F11:F14)</f>
        <v>163</v>
      </c>
      <c r="G15" s="1290">
        <f>SUM(C15:F15)</f>
        <v>1166</v>
      </c>
    </row>
    <row r="16" spans="1:7" ht="15.75" customHeight="1">
      <c r="A16" s="77" t="s">
        <v>55</v>
      </c>
      <c r="B16" s="557"/>
      <c r="C16" s="1027"/>
      <c r="D16" s="1027"/>
      <c r="E16" s="1027"/>
      <c r="F16" s="1027"/>
      <c r="G16" s="1027"/>
    </row>
    <row r="17" spans="1:7" ht="12" customHeight="1">
      <c r="A17" s="1032" t="s">
        <v>1090</v>
      </c>
      <c r="B17" s="557"/>
      <c r="C17" s="1248">
        <v>0.3</v>
      </c>
      <c r="D17" s="1248">
        <v>0.35</v>
      </c>
      <c r="E17" s="1248">
        <v>0.21</v>
      </c>
      <c r="F17" s="1248">
        <v>0.28</v>
      </c>
      <c r="G17" s="1248">
        <v>0.3</v>
      </c>
    </row>
    <row r="18" spans="1:7" ht="12" customHeight="1">
      <c r="A18" s="1032" t="s">
        <v>218</v>
      </c>
      <c r="B18" s="557"/>
      <c r="C18" s="1248">
        <v>0.3</v>
      </c>
      <c r="D18" s="1248">
        <v>0.35</v>
      </c>
      <c r="E18" s="1248">
        <v>0.25</v>
      </c>
      <c r="F18" s="1248">
        <v>0.28</v>
      </c>
      <c r="G18" s="1248">
        <v>0.28</v>
      </c>
    </row>
    <row r="19" spans="1:7" ht="12.75">
      <c r="A19" s="1032" t="s">
        <v>213</v>
      </c>
      <c r="B19" s="557"/>
      <c r="C19" s="1248"/>
      <c r="D19" s="1248"/>
      <c r="E19" s="1248"/>
      <c r="F19" s="1248"/>
      <c r="G19" s="1248"/>
    </row>
    <row r="20" spans="1:7" ht="12.75">
      <c r="A20" s="1033" t="s">
        <v>1091</v>
      </c>
      <c r="B20" s="1030"/>
      <c r="C20" s="1249">
        <v>0.3</v>
      </c>
      <c r="D20" s="1249">
        <v>0.35</v>
      </c>
      <c r="E20" s="1249">
        <v>0.2</v>
      </c>
      <c r="F20" s="1249">
        <v>0.28</v>
      </c>
      <c r="G20" s="1249">
        <v>0.28</v>
      </c>
    </row>
    <row r="21" spans="1:7" ht="18" customHeight="1">
      <c r="A21" s="1034" t="s">
        <v>1070</v>
      </c>
      <c r="B21" s="1035"/>
      <c r="C21" s="1250">
        <v>0.3</v>
      </c>
      <c r="D21" s="1250">
        <v>0.35</v>
      </c>
      <c r="E21" s="1250">
        <v>0.18</v>
      </c>
      <c r="F21" s="1250">
        <v>0.28</v>
      </c>
      <c r="G21" s="1250">
        <v>0.31</v>
      </c>
    </row>
    <row r="22" spans="1:7" ht="12" customHeight="1">
      <c r="A22" s="247" t="s">
        <v>1092</v>
      </c>
      <c r="B22" s="557"/>
      <c r="C22" s="1027"/>
      <c r="D22" s="1027"/>
      <c r="E22" s="1027"/>
      <c r="F22" s="1027"/>
      <c r="G22" s="1027"/>
    </row>
    <row r="23" spans="1:7" ht="12.75">
      <c r="A23" s="1032" t="s">
        <v>1090</v>
      </c>
      <c r="B23" s="557"/>
      <c r="C23" s="1288">
        <v>-156</v>
      </c>
      <c r="D23" s="1288">
        <v>-155</v>
      </c>
      <c r="E23" s="1288">
        <v>-37</v>
      </c>
      <c r="F23" s="1288">
        <v>-21</v>
      </c>
      <c r="G23" s="1288">
        <f>SUM(C23:F23)</f>
        <v>-369</v>
      </c>
    </row>
    <row r="24" spans="1:7" ht="12" customHeight="1">
      <c r="A24" s="1032" t="s">
        <v>218</v>
      </c>
      <c r="B24" s="557"/>
      <c r="C24" s="1288">
        <v>14</v>
      </c>
      <c r="D24" s="1288">
        <v>6</v>
      </c>
      <c r="E24" s="1288">
        <v>18</v>
      </c>
      <c r="F24" s="1586">
        <v>0</v>
      </c>
      <c r="G24" s="1288">
        <f>SUM(C24:F24)</f>
        <v>38</v>
      </c>
    </row>
    <row r="25" spans="1:7" ht="12" customHeight="1">
      <c r="A25" s="1032" t="s">
        <v>213</v>
      </c>
      <c r="B25" s="557"/>
      <c r="C25" s="1288"/>
      <c r="D25" s="1288"/>
      <c r="E25" s="1288"/>
      <c r="F25" s="1288"/>
      <c r="G25" s="1288"/>
    </row>
    <row r="26" spans="1:7" ht="12" customHeight="1">
      <c r="A26" s="1033" t="s">
        <v>54</v>
      </c>
      <c r="B26" s="1030"/>
      <c r="C26" s="1585">
        <v>0</v>
      </c>
      <c r="D26" s="1585">
        <v>0</v>
      </c>
      <c r="E26" s="1585">
        <v>0</v>
      </c>
      <c r="F26" s="1289">
        <v>-25</v>
      </c>
      <c r="G26" s="1288">
        <f>SUM(C26:F26)</f>
        <v>-25</v>
      </c>
    </row>
    <row r="27" spans="1:7" ht="12" customHeight="1">
      <c r="A27" s="1034" t="s">
        <v>1070</v>
      </c>
      <c r="B27" s="1035"/>
      <c r="C27" s="1290">
        <f>SUM(C23:C26)</f>
        <v>-142</v>
      </c>
      <c r="D27" s="1290">
        <f>SUM(D23:D26)</f>
        <v>-149</v>
      </c>
      <c r="E27" s="1290">
        <f>SUM(E23:E26)</f>
        <v>-19</v>
      </c>
      <c r="F27" s="1290">
        <f>SUM(F23:F26)</f>
        <v>-46</v>
      </c>
      <c r="G27" s="1290">
        <f>SUM(G23:G26)</f>
        <v>-356</v>
      </c>
    </row>
    <row r="28" spans="1:7" ht="12" customHeight="1">
      <c r="A28" s="247" t="s">
        <v>56</v>
      </c>
      <c r="B28" s="557"/>
      <c r="C28" s="1288"/>
      <c r="D28" s="1288"/>
      <c r="E28" s="1288"/>
      <c r="F28" s="1288"/>
      <c r="G28" s="1288"/>
    </row>
    <row r="29" spans="1:7" ht="12" customHeight="1">
      <c r="A29" s="1032" t="s">
        <v>1090</v>
      </c>
      <c r="B29" s="557"/>
      <c r="C29" s="1288">
        <v>-25</v>
      </c>
      <c r="D29" s="1288">
        <v>22</v>
      </c>
      <c r="E29" s="1288">
        <v>-12</v>
      </c>
      <c r="F29" s="1288">
        <v>1</v>
      </c>
      <c r="G29" s="1288">
        <f>SUM(C29:F29)</f>
        <v>-14</v>
      </c>
    </row>
    <row r="30" spans="1:7" ht="12" customHeight="1">
      <c r="A30" s="1032" t="s">
        <v>218</v>
      </c>
      <c r="B30" s="557"/>
      <c r="C30" s="1288">
        <v>-2</v>
      </c>
      <c r="D30" s="1288">
        <v>1</v>
      </c>
      <c r="E30" s="1288">
        <v>-17</v>
      </c>
      <c r="F30" s="1288">
        <v>6</v>
      </c>
      <c r="G30" s="1288">
        <f>SUM(C30:F30)</f>
        <v>-12</v>
      </c>
    </row>
    <row r="31" spans="1:7" ht="12" customHeight="1">
      <c r="A31" s="1032" t="s">
        <v>213</v>
      </c>
      <c r="B31" s="557"/>
      <c r="C31" s="1288"/>
      <c r="D31" s="1288"/>
      <c r="E31" s="1288"/>
      <c r="F31" s="1288"/>
      <c r="G31" s="1288"/>
    </row>
    <row r="32" spans="1:7" ht="12.75" customHeight="1">
      <c r="A32" s="1033" t="s">
        <v>1091</v>
      </c>
      <c r="B32" s="1030"/>
      <c r="C32" s="1585">
        <v>0</v>
      </c>
      <c r="D32" s="1585">
        <v>0</v>
      </c>
      <c r="E32" s="1585">
        <v>0</v>
      </c>
      <c r="F32" s="1585">
        <v>0</v>
      </c>
      <c r="G32" s="1585">
        <v>0</v>
      </c>
    </row>
    <row r="33" spans="1:7" ht="17.25" customHeight="1">
      <c r="A33" s="1034" t="s">
        <v>1070</v>
      </c>
      <c r="B33" s="1035"/>
      <c r="C33" s="1290">
        <f>SUM(C28:C32)</f>
        <v>-27</v>
      </c>
      <c r="D33" s="1290">
        <f>SUM(D28:D32)</f>
        <v>23</v>
      </c>
      <c r="E33" s="1290">
        <f>SUM(E28:E32)</f>
        <v>-29</v>
      </c>
      <c r="F33" s="1290">
        <f>SUM(F28:F32)</f>
        <v>7</v>
      </c>
      <c r="G33" s="1290">
        <f>SUM(G29:G32)</f>
        <v>-26</v>
      </c>
    </row>
    <row r="34" spans="1:7" ht="13.5" customHeight="1">
      <c r="A34" s="247" t="s">
        <v>1093</v>
      </c>
      <c r="B34" s="557"/>
      <c r="C34" s="1288"/>
      <c r="D34" s="1288"/>
      <c r="E34" s="1288"/>
      <c r="F34" s="1288"/>
      <c r="G34" s="1288"/>
    </row>
    <row r="35" spans="1:7" ht="15" customHeight="1">
      <c r="A35" s="1032" t="s">
        <v>1090</v>
      </c>
      <c r="B35" s="557"/>
      <c r="C35" s="1288">
        <v>-181</v>
      </c>
      <c r="D35" s="1288">
        <v>-133</v>
      </c>
      <c r="E35" s="1288">
        <v>-49</v>
      </c>
      <c r="F35" s="1288">
        <v>-20</v>
      </c>
      <c r="G35" s="1288">
        <f>SUM(C35:F35)</f>
        <v>-383</v>
      </c>
    </row>
    <row r="36" spans="1:7" ht="12.75">
      <c r="A36" s="1032" t="s">
        <v>218</v>
      </c>
      <c r="B36" s="557"/>
      <c r="C36" s="1288">
        <v>12</v>
      </c>
      <c r="D36" s="1288">
        <v>7</v>
      </c>
      <c r="E36" s="1288">
        <v>1</v>
      </c>
      <c r="F36" s="1288">
        <v>6</v>
      </c>
      <c r="G36" s="1288">
        <f>SUM(C36:F36)</f>
        <v>26</v>
      </c>
    </row>
    <row r="37" spans="1:7" ht="12.75">
      <c r="A37" s="1032" t="s">
        <v>213</v>
      </c>
      <c r="B37" s="557"/>
      <c r="C37" s="1288"/>
      <c r="D37" s="1288"/>
      <c r="E37" s="1288"/>
      <c r="F37" s="1288"/>
      <c r="G37" s="1288"/>
    </row>
    <row r="38" spans="1:7" ht="12.75">
      <c r="A38" s="1033" t="s">
        <v>57</v>
      </c>
      <c r="B38" s="1030"/>
      <c r="C38" s="1585">
        <v>0</v>
      </c>
      <c r="D38" s="1585">
        <v>0</v>
      </c>
      <c r="E38" s="1585">
        <v>0</v>
      </c>
      <c r="F38" s="1289">
        <v>-25</v>
      </c>
      <c r="G38" s="1288">
        <f>SUM(C38:F38)</f>
        <v>-25</v>
      </c>
    </row>
    <row r="39" spans="1:7" ht="15.75" customHeight="1">
      <c r="A39" s="1034" t="s">
        <v>1070</v>
      </c>
      <c r="B39" s="1035"/>
      <c r="C39" s="1290">
        <f>SUM(C35:C38)</f>
        <v>-169</v>
      </c>
      <c r="D39" s="1290">
        <f>SUM(D35:D38)</f>
        <v>-126</v>
      </c>
      <c r="E39" s="1290">
        <f>SUM(E35:E38)</f>
        <v>-48</v>
      </c>
      <c r="F39" s="1290">
        <f>SUM(F35:F38)</f>
        <v>-39</v>
      </c>
      <c r="G39" s="1290">
        <f>SUM(G35:G38)</f>
        <v>-382</v>
      </c>
    </row>
    <row r="40" spans="1:7" ht="12.75">
      <c r="A40" s="1036" t="s">
        <v>823</v>
      </c>
      <c r="B40" s="1037"/>
      <c r="C40" s="1251">
        <v>0.35</v>
      </c>
      <c r="D40" s="1251">
        <v>0.3</v>
      </c>
      <c r="E40" s="1251">
        <v>0.28</v>
      </c>
      <c r="F40" s="1251">
        <v>0.27</v>
      </c>
      <c r="G40" s="1251">
        <v>0.32</v>
      </c>
    </row>
    <row r="41" spans="1:7" ht="14.25" customHeight="1" thickBot="1">
      <c r="A41" s="1038" t="s">
        <v>741</v>
      </c>
      <c r="B41" s="1039"/>
      <c r="C41" s="1252">
        <v>0.36</v>
      </c>
      <c r="D41" s="1252">
        <v>0.3</v>
      </c>
      <c r="E41" s="1252">
        <v>0.47</v>
      </c>
      <c r="F41" s="1252">
        <v>0.24</v>
      </c>
      <c r="G41" s="1252">
        <v>0.33</v>
      </c>
    </row>
    <row r="42" spans="1:7" ht="11.25" customHeight="1">
      <c r="A42" s="149"/>
      <c r="B42" s="1047"/>
      <c r="C42" s="559"/>
      <c r="D42" s="559"/>
      <c r="E42" s="559"/>
      <c r="F42" s="559"/>
      <c r="G42" s="559"/>
    </row>
    <row r="43" spans="1:7" ht="12" customHeight="1">
      <c r="A43" s="247"/>
      <c r="B43" s="557"/>
      <c r="C43" s="557"/>
      <c r="D43" s="557"/>
      <c r="F43" s="557"/>
      <c r="G43" s="557"/>
    </row>
    <row r="44" spans="1:7" ht="12" customHeight="1">
      <c r="A44" s="247"/>
      <c r="B44" s="557"/>
      <c r="C44" s="557" t="s">
        <v>524</v>
      </c>
      <c r="D44" s="557" t="s">
        <v>137</v>
      </c>
      <c r="E44" s="557" t="s">
        <v>545</v>
      </c>
      <c r="F44" s="557"/>
      <c r="G44" s="557"/>
    </row>
    <row r="45" spans="1:7" ht="12" customHeight="1">
      <c r="A45" s="247"/>
      <c r="B45" s="557"/>
      <c r="C45" s="557" t="s">
        <v>212</v>
      </c>
      <c r="D45" s="557" t="s">
        <v>212</v>
      </c>
      <c r="E45" s="557" t="s">
        <v>212</v>
      </c>
      <c r="F45" s="557" t="s">
        <v>364</v>
      </c>
      <c r="G45" s="557" t="s">
        <v>1070</v>
      </c>
    </row>
    <row r="46" spans="1:7" ht="12" customHeight="1">
      <c r="A46" s="247"/>
      <c r="B46" s="557"/>
      <c r="C46" s="557" t="s">
        <v>965</v>
      </c>
      <c r="D46" s="557" t="s">
        <v>965</v>
      </c>
      <c r="E46" s="557" t="s">
        <v>965</v>
      </c>
      <c r="F46" s="557" t="s">
        <v>965</v>
      </c>
      <c r="G46" s="284" t="s">
        <v>649</v>
      </c>
    </row>
    <row r="47" spans="1:7" ht="12.75">
      <c r="A47" s="1040">
        <v>2006</v>
      </c>
      <c r="B47" s="1030"/>
      <c r="C47" s="1030" t="s">
        <v>245</v>
      </c>
      <c r="D47" s="1030" t="s">
        <v>245</v>
      </c>
      <c r="E47" s="1030" t="s">
        <v>245</v>
      </c>
      <c r="F47" s="1030" t="s">
        <v>245</v>
      </c>
      <c r="G47" s="1030" t="s">
        <v>245</v>
      </c>
    </row>
    <row r="48" spans="1:7" ht="12.75">
      <c r="A48" s="247" t="s">
        <v>1089</v>
      </c>
      <c r="B48" s="557"/>
      <c r="C48" s="1027"/>
      <c r="D48" s="1027"/>
      <c r="E48" s="1027"/>
      <c r="F48" s="1027"/>
      <c r="G48" s="1027"/>
    </row>
    <row r="49" spans="1:7" ht="27" customHeight="1">
      <c r="A49" s="1844" t="s">
        <v>686</v>
      </c>
      <c r="B49" s="1636"/>
      <c r="C49" s="1291">
        <v>469</v>
      </c>
      <c r="D49" s="1291">
        <v>398</v>
      </c>
      <c r="E49" s="1291">
        <v>175</v>
      </c>
      <c r="F49" s="1291">
        <v>8</v>
      </c>
      <c r="G49" s="1291">
        <v>1050</v>
      </c>
    </row>
    <row r="50" spans="1:7" ht="12.75">
      <c r="A50" s="1032" t="s">
        <v>53</v>
      </c>
      <c r="B50" s="557"/>
      <c r="C50" s="1291">
        <v>-43</v>
      </c>
      <c r="D50" s="1291">
        <v>53</v>
      </c>
      <c r="E50" s="1291">
        <v>134</v>
      </c>
      <c r="F50" s="1291">
        <v>11</v>
      </c>
      <c r="G50" s="1291">
        <v>155</v>
      </c>
    </row>
    <row r="51" spans="1:7" ht="12.75">
      <c r="A51" s="1032" t="s">
        <v>213</v>
      </c>
      <c r="B51" s="557"/>
      <c r="C51" s="1291"/>
      <c r="D51" s="1291"/>
      <c r="E51" s="1291"/>
      <c r="F51" s="1291"/>
      <c r="G51" s="1291"/>
    </row>
    <row r="52" spans="1:7" ht="12.75">
      <c r="A52" s="1033" t="s">
        <v>57</v>
      </c>
      <c r="B52" s="1030"/>
      <c r="C52" s="1292">
        <v>0</v>
      </c>
      <c r="D52" s="1292">
        <v>0</v>
      </c>
      <c r="E52" s="1292">
        <v>0</v>
      </c>
      <c r="F52" s="1292">
        <v>167</v>
      </c>
      <c r="G52" s="1292">
        <v>167</v>
      </c>
    </row>
    <row r="53" spans="1:7" ht="12.75">
      <c r="A53" s="1034" t="s">
        <v>1070</v>
      </c>
      <c r="B53" s="1035"/>
      <c r="C53" s="1293">
        <f>SUM(C49:C52)</f>
        <v>426</v>
      </c>
      <c r="D53" s="1293">
        <f>SUM(D49:D52)</f>
        <v>451</v>
      </c>
      <c r="E53" s="1293">
        <f>SUM(E49:E52)</f>
        <v>309</v>
      </c>
      <c r="F53" s="1293">
        <f>SUM(F49:F52)</f>
        <v>186</v>
      </c>
      <c r="G53" s="1293">
        <f>SUM(G49:G52)</f>
        <v>1372</v>
      </c>
    </row>
    <row r="54" spans="1:7" ht="12.75">
      <c r="A54" s="77" t="s">
        <v>55</v>
      </c>
      <c r="B54" s="557"/>
      <c r="C54" s="557"/>
      <c r="D54" s="557"/>
      <c r="E54" s="557"/>
      <c r="F54" s="557"/>
      <c r="G54" s="557"/>
    </row>
    <row r="55" spans="1:7" ht="12.75">
      <c r="A55" s="1032" t="s">
        <v>1090</v>
      </c>
      <c r="B55" s="557"/>
      <c r="C55" s="1041">
        <v>0.3</v>
      </c>
      <c r="D55" s="1041">
        <v>0.35</v>
      </c>
      <c r="E55" s="1041">
        <v>0.25</v>
      </c>
      <c r="F55" s="1041">
        <v>0.3</v>
      </c>
      <c r="G55" s="1041">
        <v>0.31</v>
      </c>
    </row>
    <row r="56" spans="1:7" ht="12.75">
      <c r="A56" s="1032" t="s">
        <v>218</v>
      </c>
      <c r="B56" s="557"/>
      <c r="C56" s="1041">
        <v>0.3</v>
      </c>
      <c r="D56" s="1041">
        <v>0.35</v>
      </c>
      <c r="E56" s="1041">
        <v>0.25</v>
      </c>
      <c r="F56" s="1041">
        <v>0.3</v>
      </c>
      <c r="G56" s="1041">
        <v>0.27</v>
      </c>
    </row>
    <row r="57" spans="1:7" ht="12.75">
      <c r="A57" s="1032" t="s">
        <v>213</v>
      </c>
      <c r="B57" s="557"/>
      <c r="C57" s="1041"/>
      <c r="D57" s="1041"/>
      <c r="E57" s="1041"/>
      <c r="F57" s="1041"/>
      <c r="G57" s="1041"/>
    </row>
    <row r="58" spans="1:7" ht="12.75">
      <c r="A58" s="1033" t="s">
        <v>1091</v>
      </c>
      <c r="B58" s="1030"/>
      <c r="C58" s="1042">
        <v>0.3</v>
      </c>
      <c r="D58" s="1042">
        <v>0.35</v>
      </c>
      <c r="E58" s="1042">
        <v>0.25</v>
      </c>
      <c r="F58" s="1042">
        <v>0.3</v>
      </c>
      <c r="G58" s="1042">
        <v>0.3</v>
      </c>
    </row>
    <row r="59" spans="1:7" ht="12.75">
      <c r="A59" s="1034" t="s">
        <v>1070</v>
      </c>
      <c r="B59" s="1035"/>
      <c r="C59" s="1043">
        <v>0.3</v>
      </c>
      <c r="D59" s="1043">
        <v>0.35</v>
      </c>
      <c r="E59" s="1043">
        <v>0.25</v>
      </c>
      <c r="F59" s="1043">
        <v>0.3</v>
      </c>
      <c r="G59" s="1043">
        <v>0.31</v>
      </c>
    </row>
    <row r="60" spans="1:7" ht="12.75">
      <c r="A60" s="247" t="s">
        <v>1092</v>
      </c>
      <c r="B60" s="557"/>
      <c r="C60" s="557"/>
      <c r="D60" s="557"/>
      <c r="E60" s="557"/>
      <c r="F60" s="557"/>
      <c r="G60" s="557"/>
    </row>
    <row r="61" spans="1:7" ht="12.75">
      <c r="A61" s="1032" t="s">
        <v>1090</v>
      </c>
      <c r="B61" s="557"/>
      <c r="C61" s="1291">
        <v>-141</v>
      </c>
      <c r="D61" s="1291">
        <v>-139</v>
      </c>
      <c r="E61" s="1291">
        <v>-44</v>
      </c>
      <c r="F61" s="1291">
        <v>-2</v>
      </c>
      <c r="G61" s="1291">
        <f>SUM(C61:F61)</f>
        <v>-326</v>
      </c>
    </row>
    <row r="62" spans="1:7" ht="12.75">
      <c r="A62" s="1032" t="s">
        <v>218</v>
      </c>
      <c r="B62" s="557"/>
      <c r="C62" s="1291">
        <v>13</v>
      </c>
      <c r="D62" s="1291">
        <v>-19</v>
      </c>
      <c r="E62" s="1291">
        <v>-33</v>
      </c>
      <c r="F62" s="1291">
        <v>-3</v>
      </c>
      <c r="G62" s="1291">
        <f>SUM(C62:F62)</f>
        <v>-42</v>
      </c>
    </row>
    <row r="63" spans="1:7" ht="12.75">
      <c r="A63" s="1032" t="s">
        <v>213</v>
      </c>
      <c r="B63" s="557"/>
      <c r="C63" s="1291"/>
      <c r="D63" s="1291"/>
      <c r="E63" s="1291"/>
      <c r="F63" s="1291"/>
      <c r="G63" s="1291"/>
    </row>
    <row r="64" spans="1:7" ht="12.75">
      <c r="A64" s="1033" t="s">
        <v>1091</v>
      </c>
      <c r="B64" s="1030"/>
      <c r="C64" s="1292">
        <v>0</v>
      </c>
      <c r="D64" s="1292">
        <v>0</v>
      </c>
      <c r="E64" s="1292">
        <v>0</v>
      </c>
      <c r="F64" s="1292">
        <v>-50</v>
      </c>
      <c r="G64" s="1292">
        <v>-50</v>
      </c>
    </row>
    <row r="65" spans="1:7" ht="12.75">
      <c r="A65" s="1034" t="s">
        <v>1070</v>
      </c>
      <c r="B65" s="1035"/>
      <c r="C65" s="1293">
        <f>SUM(C61:C64)</f>
        <v>-128</v>
      </c>
      <c r="D65" s="1293">
        <f>SUM(D61:D64)</f>
        <v>-158</v>
      </c>
      <c r="E65" s="1293">
        <f>SUM(E61:E64)</f>
        <v>-77</v>
      </c>
      <c r="F65" s="1293">
        <f>SUM(F61:F64)</f>
        <v>-55</v>
      </c>
      <c r="G65" s="1293">
        <f>SUM(G61:G64)</f>
        <v>-418</v>
      </c>
    </row>
    <row r="66" spans="1:7" ht="12.75">
      <c r="A66" s="247" t="s">
        <v>56</v>
      </c>
      <c r="B66" s="557"/>
      <c r="C66" s="1291"/>
      <c r="D66" s="1291"/>
      <c r="E66" s="1291"/>
      <c r="F66" s="1291"/>
      <c r="G66" s="1291"/>
    </row>
    <row r="67" spans="1:7" ht="12.75">
      <c r="A67" s="1032" t="s">
        <v>1090</v>
      </c>
      <c r="B67" s="557"/>
      <c r="C67" s="1291">
        <f aca="true" t="shared" si="0" ref="C67:E68">C73-C61</f>
        <v>23</v>
      </c>
      <c r="D67" s="1291">
        <f t="shared" si="0"/>
        <v>5</v>
      </c>
      <c r="E67" s="1291">
        <f t="shared" si="0"/>
        <v>-10</v>
      </c>
      <c r="F67" s="1291">
        <v>4</v>
      </c>
      <c r="G67" s="1291">
        <f>SUM(C67:F67)</f>
        <v>22</v>
      </c>
    </row>
    <row r="68" spans="1:7" ht="12.75">
      <c r="A68" s="1032" t="s">
        <v>218</v>
      </c>
      <c r="B68" s="557"/>
      <c r="C68" s="1291">
        <f t="shared" si="0"/>
        <v>-4</v>
      </c>
      <c r="D68" s="1291">
        <f t="shared" si="0"/>
        <v>3</v>
      </c>
      <c r="E68" s="1291">
        <f t="shared" si="0"/>
        <v>5</v>
      </c>
      <c r="F68" s="1291">
        <v>0</v>
      </c>
      <c r="G68" s="1291">
        <f>SUM(C68:F68)</f>
        <v>4</v>
      </c>
    </row>
    <row r="69" spans="1:7" ht="12.75">
      <c r="A69" s="1032" t="s">
        <v>213</v>
      </c>
      <c r="B69" s="557"/>
      <c r="C69" s="1291"/>
      <c r="D69" s="1291"/>
      <c r="E69" s="1291"/>
      <c r="F69" s="1291"/>
      <c r="G69" s="1291"/>
    </row>
    <row r="70" spans="1:7" ht="12.75">
      <c r="A70" s="1033" t="s">
        <v>1091</v>
      </c>
      <c r="B70" s="1030"/>
      <c r="C70" s="1292">
        <f>C76-C64</f>
        <v>0</v>
      </c>
      <c r="D70" s="1292">
        <f>D76-D64</f>
        <v>0</v>
      </c>
      <c r="E70" s="1292">
        <f>E76-E64</f>
        <v>0</v>
      </c>
      <c r="F70" s="1292">
        <f>F76-F64</f>
        <v>0</v>
      </c>
      <c r="G70" s="1292">
        <f>G76-G64</f>
        <v>0</v>
      </c>
    </row>
    <row r="71" spans="1:7" ht="12.75">
      <c r="A71" s="1034" t="s">
        <v>1070</v>
      </c>
      <c r="B71" s="1035"/>
      <c r="C71" s="1293">
        <f>SUM(C66:C70)</f>
        <v>19</v>
      </c>
      <c r="D71" s="1293">
        <f>SUM(D66:D70)</f>
        <v>8</v>
      </c>
      <c r="E71" s="1293">
        <f>SUM(E66:E70)</f>
        <v>-5</v>
      </c>
      <c r="F71" s="1293">
        <f>SUM(F66:F70)</f>
        <v>4</v>
      </c>
      <c r="G71" s="1293">
        <f>SUM(G66:G70)</f>
        <v>26</v>
      </c>
    </row>
    <row r="72" spans="1:7" ht="12.75">
      <c r="A72" s="247" t="s">
        <v>1093</v>
      </c>
      <c r="B72" s="557"/>
      <c r="C72" s="1291"/>
      <c r="D72" s="1291"/>
      <c r="E72" s="1291"/>
      <c r="F72" s="1291"/>
      <c r="G72" s="1291"/>
    </row>
    <row r="73" spans="1:7" ht="12.75">
      <c r="A73" s="1032" t="s">
        <v>1090</v>
      </c>
      <c r="B73" s="557"/>
      <c r="C73" s="1291">
        <v>-118</v>
      </c>
      <c r="D73" s="1291">
        <v>-134</v>
      </c>
      <c r="E73" s="1291">
        <v>-54</v>
      </c>
      <c r="F73" s="1291">
        <v>2</v>
      </c>
      <c r="G73" s="1291">
        <f>SUM(C73:F73)</f>
        <v>-304</v>
      </c>
    </row>
    <row r="74" spans="1:7" ht="12.75">
      <c r="A74" s="1032" t="s">
        <v>218</v>
      </c>
      <c r="B74" s="557"/>
      <c r="C74" s="1291">
        <v>9</v>
      </c>
      <c r="D74" s="1291">
        <v>-16</v>
      </c>
      <c r="E74" s="1291">
        <v>-28</v>
      </c>
      <c r="F74" s="1291">
        <v>-3</v>
      </c>
      <c r="G74" s="1291">
        <f>SUM(C74:F74)</f>
        <v>-38</v>
      </c>
    </row>
    <row r="75" spans="1:7" ht="12.75">
      <c r="A75" s="1032" t="s">
        <v>213</v>
      </c>
      <c r="B75" s="557"/>
      <c r="C75" s="1291"/>
      <c r="D75" s="1291"/>
      <c r="E75" s="1291"/>
      <c r="F75" s="1291"/>
      <c r="G75" s="1291"/>
    </row>
    <row r="76" spans="1:7" ht="12.75">
      <c r="A76" s="1033" t="s">
        <v>1091</v>
      </c>
      <c r="B76" s="1030"/>
      <c r="C76" s="1292">
        <v>0</v>
      </c>
      <c r="D76" s="1292">
        <v>0</v>
      </c>
      <c r="E76" s="1292">
        <v>0</v>
      </c>
      <c r="F76" s="1292">
        <v>-50</v>
      </c>
      <c r="G76" s="1292">
        <v>-50</v>
      </c>
    </row>
    <row r="77" spans="1:7" ht="12.75">
      <c r="A77" s="1034" t="s">
        <v>1070</v>
      </c>
      <c r="B77" s="1035"/>
      <c r="C77" s="1293">
        <f>SUM(C73:C76)</f>
        <v>-109</v>
      </c>
      <c r="D77" s="1293">
        <f>SUM(D73:D76)</f>
        <v>-150</v>
      </c>
      <c r="E77" s="1293">
        <f>SUM(E73:E76)</f>
        <v>-82</v>
      </c>
      <c r="F77" s="1293">
        <f>SUM(F73:F76)</f>
        <v>-51</v>
      </c>
      <c r="G77" s="1293">
        <f>SUM(G73:G76)</f>
        <v>-392</v>
      </c>
    </row>
    <row r="78" spans="1:7" ht="12.75">
      <c r="A78" s="1036" t="s">
        <v>823</v>
      </c>
      <c r="B78" s="1037"/>
      <c r="C78" s="1044">
        <v>0.25</v>
      </c>
      <c r="D78" s="1044">
        <v>0.34</v>
      </c>
      <c r="E78" s="1044">
        <v>0.31</v>
      </c>
      <c r="F78" s="1044">
        <v>0.25</v>
      </c>
      <c r="G78" s="1044">
        <v>0.29</v>
      </c>
    </row>
    <row r="79" spans="1:7" ht="13.5" thickBot="1">
      <c r="A79" s="1038" t="s">
        <v>741</v>
      </c>
      <c r="B79" s="1039"/>
      <c r="C79" s="1045">
        <v>0.26</v>
      </c>
      <c r="D79" s="1045">
        <v>0.33</v>
      </c>
      <c r="E79" s="1045">
        <v>0.27</v>
      </c>
      <c r="F79" s="1045">
        <v>0.27</v>
      </c>
      <c r="G79" s="1045">
        <v>0.29</v>
      </c>
    </row>
    <row r="80" spans="1:7" ht="12.75">
      <c r="A80" s="251"/>
      <c r="C80" s="1046"/>
      <c r="D80" s="1046"/>
      <c r="E80" s="1046"/>
      <c r="F80" s="1046"/>
      <c r="G80" s="23" t="s">
        <v>528</v>
      </c>
    </row>
    <row r="81" spans="3:7" ht="12.75">
      <c r="C81" s="1046"/>
      <c r="D81" s="1046"/>
      <c r="E81" s="1046"/>
      <c r="F81" s="1046"/>
      <c r="G81" s="1089" t="s">
        <v>755</v>
      </c>
    </row>
    <row r="82" spans="1:7" ht="12.75">
      <c r="A82" s="981" t="s">
        <v>249</v>
      </c>
      <c r="B82" s="557"/>
      <c r="C82" s="557"/>
      <c r="D82" s="557"/>
      <c r="E82" s="557"/>
      <c r="F82" s="557"/>
      <c r="G82" s="557"/>
    </row>
    <row r="83" spans="1:7" s="237" customFormat="1" ht="13.5" customHeight="1">
      <c r="A83" s="982" t="s">
        <v>58</v>
      </c>
      <c r="B83" s="873" t="s">
        <v>262</v>
      </c>
      <c r="C83" s="873"/>
      <c r="D83" s="873"/>
      <c r="E83" s="873"/>
      <c r="F83" s="873"/>
      <c r="G83" s="873"/>
    </row>
    <row r="84" spans="1:7" s="299" customFormat="1" ht="42" customHeight="1">
      <c r="A84" s="879"/>
      <c r="B84" s="1769" t="s">
        <v>985</v>
      </c>
      <c r="C84" s="1769"/>
      <c r="D84" s="1769"/>
      <c r="E84" s="1769"/>
      <c r="F84" s="1769"/>
      <c r="G84" s="1769"/>
    </row>
    <row r="85" spans="1:7" s="299" customFormat="1" ht="12.75">
      <c r="A85" s="879"/>
      <c r="B85" s="1769" t="s">
        <v>368</v>
      </c>
      <c r="C85" s="1769"/>
      <c r="D85" s="1769"/>
      <c r="E85" s="1769"/>
      <c r="F85" s="1769"/>
      <c r="G85" s="1769"/>
    </row>
    <row r="86" spans="1:7" s="299" customFormat="1" ht="28.5" customHeight="1">
      <c r="A86" s="879"/>
      <c r="B86" s="1769" t="s">
        <v>1120</v>
      </c>
      <c r="C86" s="1769"/>
      <c r="D86" s="1769"/>
      <c r="E86" s="1769"/>
      <c r="F86" s="1769"/>
      <c r="G86" s="1769"/>
    </row>
    <row r="87" spans="1:7" s="299" customFormat="1" ht="6.75" customHeight="1">
      <c r="A87" s="891"/>
      <c r="B87" s="237"/>
      <c r="C87" s="237"/>
      <c r="D87" s="237"/>
      <c r="E87" s="237"/>
      <c r="F87" s="237"/>
      <c r="G87" s="237"/>
    </row>
    <row r="88" spans="1:7" s="299" customFormat="1" ht="13.5" customHeight="1">
      <c r="A88" s="982" t="s">
        <v>59</v>
      </c>
      <c r="B88" s="873" t="s">
        <v>263</v>
      </c>
      <c r="C88" s="873"/>
      <c r="D88" s="873"/>
      <c r="E88" s="873"/>
      <c r="F88" s="873"/>
      <c r="G88" s="873"/>
    </row>
    <row r="89" spans="1:7" s="299" customFormat="1" ht="103.5" customHeight="1">
      <c r="A89" s="879"/>
      <c r="B89" s="1769" t="s">
        <v>367</v>
      </c>
      <c r="C89" s="1769"/>
      <c r="D89" s="1769"/>
      <c r="E89" s="1769"/>
      <c r="F89" s="1769"/>
      <c r="G89" s="1769"/>
    </row>
    <row r="90" spans="1:7" s="299" customFormat="1" ht="12" customHeight="1">
      <c r="A90" s="879"/>
      <c r="B90" s="1769" t="s">
        <v>61</v>
      </c>
      <c r="C90" s="1769"/>
      <c r="D90" s="1769"/>
      <c r="E90" s="1769"/>
      <c r="F90" s="1769"/>
      <c r="G90" s="1769"/>
    </row>
    <row r="91" spans="1:7" s="299" customFormat="1" ht="15" customHeight="1">
      <c r="A91" s="879"/>
      <c r="B91" s="1769" t="s">
        <v>742</v>
      </c>
      <c r="C91" s="1769"/>
      <c r="D91" s="1769"/>
      <c r="E91" s="1769"/>
      <c r="F91" s="1769"/>
      <c r="G91" s="1769"/>
    </row>
    <row r="92" spans="1:7" s="299" customFormat="1" ht="21" customHeight="1">
      <c r="A92" s="879"/>
      <c r="B92" s="1769" t="s">
        <v>687</v>
      </c>
      <c r="C92" s="1728"/>
      <c r="D92" s="1728"/>
      <c r="E92" s="1728"/>
      <c r="F92" s="1728"/>
      <c r="G92" s="1728"/>
    </row>
    <row r="93" spans="1:7" s="299" customFormat="1" ht="51" customHeight="1">
      <c r="A93" s="884" t="s">
        <v>60</v>
      </c>
      <c r="B93" s="1843" t="s">
        <v>954</v>
      </c>
      <c r="C93" s="1728"/>
      <c r="D93" s="1728"/>
      <c r="E93" s="1728"/>
      <c r="F93" s="1728"/>
      <c r="G93" s="1728"/>
    </row>
    <row r="94" spans="1:7" s="299" customFormat="1" ht="40.5" customHeight="1">
      <c r="A94" s="1835"/>
      <c r="B94" s="1835"/>
      <c r="C94" s="1835"/>
      <c r="D94" s="1835"/>
      <c r="E94" s="1835"/>
      <c r="F94" s="1835"/>
      <c r="G94" s="1835"/>
    </row>
    <row r="95" spans="1:7" s="299" customFormat="1" ht="45" customHeight="1">
      <c r="A95" s="1842"/>
      <c r="B95" s="1618"/>
      <c r="C95" s="1618"/>
      <c r="D95" s="1618"/>
      <c r="E95" s="1618"/>
      <c r="F95" s="1618"/>
      <c r="G95" s="1618"/>
    </row>
    <row r="96" spans="1:7" s="299" customFormat="1" ht="63" customHeight="1">
      <c r="A96" s="1842"/>
      <c r="B96" s="1618"/>
      <c r="C96" s="1618"/>
      <c r="D96" s="1618"/>
      <c r="E96" s="1618"/>
      <c r="F96" s="1618"/>
      <c r="G96" s="1618"/>
    </row>
    <row r="97" spans="1:7" s="299" customFormat="1" ht="15.75" customHeight="1">
      <c r="A97" s="77"/>
      <c r="B97" s="557"/>
      <c r="C97" s="557"/>
      <c r="D97" s="557"/>
      <c r="E97" s="557"/>
      <c r="F97" s="557"/>
      <c r="G97" s="557"/>
    </row>
    <row r="98" spans="1:7" ht="15.75" customHeight="1">
      <c r="A98" s="77"/>
      <c r="B98" s="557"/>
      <c r="C98" s="557"/>
      <c r="D98" s="557"/>
      <c r="E98" s="557"/>
      <c r="F98" s="557"/>
      <c r="G98" s="557"/>
    </row>
    <row r="99" ht="15.75" customHeight="1">
      <c r="A99" s="77"/>
    </row>
  </sheetData>
  <mergeCells count="14">
    <mergeCell ref="B92:G92"/>
    <mergeCell ref="A11:B11"/>
    <mergeCell ref="A49:B49"/>
    <mergeCell ref="A95:G95"/>
    <mergeCell ref="C5:E5"/>
    <mergeCell ref="A96:G96"/>
    <mergeCell ref="A94:G94"/>
    <mergeCell ref="B93:G93"/>
    <mergeCell ref="B84:G84"/>
    <mergeCell ref="B89:G89"/>
    <mergeCell ref="B90:G90"/>
    <mergeCell ref="B91:G91"/>
    <mergeCell ref="B85:G85"/>
    <mergeCell ref="B86:G86"/>
  </mergeCells>
  <printOptions/>
  <pageMargins left="0.7480314960629921" right="0.5511811023622047" top="0.66" bottom="0.7" header="0.5118110236220472" footer="0.5118110236220472"/>
  <pageSetup horizontalDpi="600" verticalDpi="600" orientation="portrait" paperSize="9" scale="65" r:id="rId1"/>
  <rowBreaks count="1" manualBreakCount="1">
    <brk id="79" max="255" man="1"/>
  </rowBreaks>
</worksheet>
</file>

<file path=xl/worksheets/sheet2.xml><?xml version="1.0" encoding="utf-8"?>
<worksheet xmlns="http://schemas.openxmlformats.org/spreadsheetml/2006/main" xmlns:r="http://schemas.openxmlformats.org/officeDocument/2006/relationships">
  <dimension ref="A1:O36"/>
  <sheetViews>
    <sheetView showGridLines="0" view="pageBreakPreview" zoomScale="70" zoomScaleNormal="75" zoomScaleSheetLayoutView="70" workbookViewId="0" topLeftCell="A1">
      <selection activeCell="A59" sqref="A59"/>
    </sheetView>
  </sheetViews>
  <sheetFormatPr defaultColWidth="9.00390625" defaultRowHeight="14.25"/>
  <cols>
    <col min="1" max="1" width="4.75390625" style="9" customWidth="1"/>
    <col min="2" max="2" width="61.75390625" style="4" customWidth="1"/>
    <col min="3" max="3" width="11.75390625" style="4" customWidth="1"/>
    <col min="4" max="4" width="9.25390625" style="4" customWidth="1"/>
    <col min="5" max="5" width="13.375" style="4" customWidth="1"/>
    <col min="6" max="6" width="10.75390625" style="4" customWidth="1"/>
    <col min="7" max="7" width="11.625" style="4" customWidth="1"/>
    <col min="8" max="8" width="13.50390625" style="4" customWidth="1"/>
    <col min="9" max="9" width="13.75390625" style="4" customWidth="1"/>
    <col min="10" max="10" width="11.375" style="4" customWidth="1"/>
    <col min="11" max="13" width="11.75390625" style="4" customWidth="1"/>
    <col min="14" max="14" width="12.125" style="4" customWidth="1"/>
    <col min="15" max="15" width="13.25390625" style="4" customWidth="1"/>
    <col min="16" max="16384" width="8.00390625" style="4" customWidth="1"/>
  </cols>
  <sheetData>
    <row r="1" spans="1:9" ht="13.5">
      <c r="A1" s="22" t="s">
        <v>688</v>
      </c>
      <c r="H1" s="1786" t="s">
        <v>237</v>
      </c>
      <c r="I1" s="1757"/>
    </row>
    <row r="2" spans="1:9" ht="12.75">
      <c r="A2" s="22"/>
      <c r="I2" s="23"/>
    </row>
    <row r="3" spans="1:8" ht="13.5">
      <c r="A3" s="8" t="str">
        <f>Index!A5</f>
        <v>2007 Results</v>
      </c>
      <c r="B3" s="21"/>
      <c r="C3" s="21"/>
      <c r="D3" s="21"/>
      <c r="E3" s="21"/>
      <c r="F3" s="26"/>
      <c r="G3" s="26"/>
      <c r="H3" s="26"/>
    </row>
    <row r="4" spans="1:8" ht="13.5">
      <c r="A4" s="27"/>
      <c r="B4" s="21"/>
      <c r="C4" s="21"/>
      <c r="D4" s="21"/>
      <c r="E4" s="21"/>
      <c r="F4" s="26"/>
      <c r="G4" s="26"/>
      <c r="H4" s="26"/>
    </row>
    <row r="5" spans="1:2" ht="15" customHeight="1">
      <c r="A5" s="29" t="s">
        <v>238</v>
      </c>
      <c r="B5" s="21"/>
    </row>
    <row r="6" spans="1:2" ht="12.75">
      <c r="A6" s="29"/>
      <c r="B6" s="21"/>
    </row>
    <row r="7" spans="1:2" ht="12.75">
      <c r="A7" s="1758">
        <v>2007</v>
      </c>
      <c r="B7" s="1758"/>
    </row>
    <row r="9" spans="3:9" ht="39">
      <c r="C9" s="30" t="s">
        <v>239</v>
      </c>
      <c r="D9" s="31" t="s">
        <v>706</v>
      </c>
      <c r="E9" s="31" t="s">
        <v>240</v>
      </c>
      <c r="F9" s="31" t="s">
        <v>707</v>
      </c>
      <c r="G9" s="31" t="s">
        <v>290</v>
      </c>
      <c r="H9" s="31" t="s">
        <v>703</v>
      </c>
      <c r="I9" s="31" t="s">
        <v>533</v>
      </c>
    </row>
    <row r="10" spans="1:9" ht="12" customHeight="1">
      <c r="A10" s="32" t="s">
        <v>244</v>
      </c>
      <c r="B10" s="33"/>
      <c r="C10" s="33"/>
      <c r="D10" s="34" t="s">
        <v>245</v>
      </c>
      <c r="E10" s="34" t="s">
        <v>245</v>
      </c>
      <c r="F10" s="34" t="s">
        <v>245</v>
      </c>
      <c r="G10" s="34" t="s">
        <v>245</v>
      </c>
      <c r="H10" s="34" t="s">
        <v>245</v>
      </c>
      <c r="I10" s="34" t="s">
        <v>246</v>
      </c>
    </row>
    <row r="11" spans="4:8" ht="7.5" customHeight="1">
      <c r="D11" s="35"/>
      <c r="E11" s="35"/>
      <c r="F11" s="35"/>
      <c r="G11" s="35"/>
      <c r="H11" s="35"/>
    </row>
    <row r="12" spans="1:9" ht="28.5" customHeight="1">
      <c r="A12" s="1783" t="s">
        <v>625</v>
      </c>
      <c r="B12" s="1784"/>
      <c r="C12" s="37">
        <v>3</v>
      </c>
      <c r="D12" s="1362">
        <v>2542</v>
      </c>
      <c r="E12" s="1363">
        <v>-694</v>
      </c>
      <c r="F12" s="1362">
        <v>1848</v>
      </c>
      <c r="G12" s="1364">
        <v>-17</v>
      </c>
      <c r="H12" s="1362">
        <v>1831</v>
      </c>
      <c r="I12" s="493">
        <v>74.9</v>
      </c>
    </row>
    <row r="13" spans="1:9" ht="9" customHeight="1">
      <c r="A13" s="492"/>
      <c r="B13" s="19"/>
      <c r="C13" s="37"/>
      <c r="D13" s="1365"/>
      <c r="E13" s="1365"/>
      <c r="F13" s="1365"/>
      <c r="G13" s="1366"/>
      <c r="H13" s="1365"/>
      <c r="I13" s="494"/>
    </row>
    <row r="14" spans="1:9" ht="30" customHeight="1">
      <c r="A14" s="1783" t="s">
        <v>247</v>
      </c>
      <c r="B14" s="1784"/>
      <c r="C14" s="37">
        <v>6</v>
      </c>
      <c r="D14" s="1362">
        <v>174</v>
      </c>
      <c r="E14" s="1363">
        <v>-22</v>
      </c>
      <c r="F14" s="1362">
        <v>152</v>
      </c>
      <c r="G14" s="1363">
        <v>-2</v>
      </c>
      <c r="H14" s="1362">
        <v>150</v>
      </c>
      <c r="I14" s="493">
        <v>6.1</v>
      </c>
    </row>
    <row r="15" spans="1:9" ht="7.5" customHeight="1">
      <c r="A15" s="1783"/>
      <c r="B15" s="1784"/>
      <c r="C15" s="37"/>
      <c r="D15" s="1362"/>
      <c r="E15" s="1363"/>
      <c r="F15" s="1362"/>
      <c r="G15" s="1364"/>
      <c r="H15" s="1362"/>
      <c r="I15" s="41"/>
    </row>
    <row r="16" spans="1:9" ht="25.5" customHeight="1">
      <c r="A16" s="1783" t="s">
        <v>437</v>
      </c>
      <c r="B16" s="1784"/>
      <c r="C16" s="578">
        <v>6</v>
      </c>
      <c r="D16" s="1365">
        <v>223</v>
      </c>
      <c r="E16" s="1367">
        <v>0</v>
      </c>
      <c r="F16" s="1365">
        <v>223</v>
      </c>
      <c r="G16" s="1368">
        <v>0</v>
      </c>
      <c r="H16" s="1365">
        <v>223</v>
      </c>
      <c r="I16" s="560">
        <v>9.1</v>
      </c>
    </row>
    <row r="17" spans="1:9" ht="7.5" customHeight="1">
      <c r="A17" s="492"/>
      <c r="B17" s="19"/>
      <c r="C17" s="37"/>
      <c r="D17" s="1362"/>
      <c r="E17" s="1363"/>
      <c r="F17" s="1362"/>
      <c r="G17" s="1363"/>
      <c r="H17" s="1362"/>
      <c r="I17" s="41"/>
    </row>
    <row r="18" spans="1:9" ht="24.75" customHeight="1">
      <c r="A18" s="1783" t="s">
        <v>753</v>
      </c>
      <c r="B18" s="1784"/>
      <c r="C18" s="37">
        <v>6</v>
      </c>
      <c r="D18" s="1362">
        <v>116</v>
      </c>
      <c r="E18" s="1363">
        <v>-32</v>
      </c>
      <c r="F18" s="1362">
        <v>84</v>
      </c>
      <c r="G18" s="1363">
        <v>0</v>
      </c>
      <c r="H18" s="1362">
        <v>84</v>
      </c>
      <c r="I18" s="493">
        <v>3.4</v>
      </c>
    </row>
    <row r="19" spans="1:9" ht="7.5" customHeight="1">
      <c r="A19" s="1783"/>
      <c r="B19" s="1784"/>
      <c r="C19" s="37"/>
      <c r="D19" s="1362"/>
      <c r="E19" s="1363"/>
      <c r="F19" s="1362"/>
      <c r="G19" s="1363"/>
      <c r="H19" s="1362"/>
      <c r="I19" s="41"/>
    </row>
    <row r="20" spans="1:9" ht="25.5" customHeight="1">
      <c r="A20" s="1783" t="s">
        <v>248</v>
      </c>
      <c r="B20" s="1784"/>
      <c r="C20" s="499">
        <v>6</v>
      </c>
      <c r="D20" s="1369">
        <v>748</v>
      </c>
      <c r="E20" s="1370">
        <v>-213</v>
      </c>
      <c r="F20" s="1362">
        <v>535</v>
      </c>
      <c r="G20" s="1370">
        <v>-2</v>
      </c>
      <c r="H20" s="1362">
        <v>533</v>
      </c>
      <c r="I20" s="493">
        <v>21.8</v>
      </c>
    </row>
    <row r="21" spans="1:9" ht="15" customHeight="1">
      <c r="A21" s="146"/>
      <c r="B21" s="139"/>
      <c r="C21" s="673"/>
      <c r="D21" s="1371"/>
      <c r="E21" s="1372"/>
      <c r="F21" s="1371"/>
      <c r="G21" s="1373"/>
      <c r="H21" s="1371"/>
      <c r="I21" s="674"/>
    </row>
    <row r="22" spans="1:9" ht="22.5" customHeight="1">
      <c r="A22" s="143" t="s">
        <v>1094</v>
      </c>
      <c r="B22" s="143"/>
      <c r="C22" s="495"/>
      <c r="D22" s="1369">
        <f aca="true" t="shared" si="0" ref="D22:I22">SUM(D12:D20)</f>
        <v>3803</v>
      </c>
      <c r="E22" s="1369">
        <f t="shared" si="0"/>
        <v>-961</v>
      </c>
      <c r="F22" s="1369">
        <f t="shared" si="0"/>
        <v>2842</v>
      </c>
      <c r="G22" s="1374">
        <f t="shared" si="0"/>
        <v>-21</v>
      </c>
      <c r="H22" s="1369">
        <f t="shared" si="0"/>
        <v>2821</v>
      </c>
      <c r="I22" s="493">
        <f t="shared" si="0"/>
        <v>115.3</v>
      </c>
    </row>
    <row r="23" spans="1:9" s="45" customFormat="1" ht="23.25" customHeight="1">
      <c r="A23" s="139" t="s">
        <v>880</v>
      </c>
      <c r="B23" s="138"/>
      <c r="C23" s="673"/>
      <c r="D23" s="1371">
        <v>222</v>
      </c>
      <c r="E23" s="1372">
        <v>19</v>
      </c>
      <c r="F23" s="1371">
        <v>241</v>
      </c>
      <c r="G23" s="1373">
        <v>0</v>
      </c>
      <c r="H23" s="1371">
        <v>241</v>
      </c>
      <c r="I23" s="674">
        <v>9.9</v>
      </c>
    </row>
    <row r="24" spans="1:9" ht="22.5" customHeight="1">
      <c r="A24" s="157" t="s">
        <v>831</v>
      </c>
      <c r="B24" s="271"/>
      <c r="C24" s="671"/>
      <c r="D24" s="1375">
        <f>SUM(D22:D23)</f>
        <v>4025</v>
      </c>
      <c r="E24" s="1375">
        <f>SUM(E22:E23)</f>
        <v>-942</v>
      </c>
      <c r="F24" s="1375">
        <f>SUM(F22:F23)</f>
        <v>3083</v>
      </c>
      <c r="G24" s="1375">
        <v>-21</v>
      </c>
      <c r="H24" s="1375">
        <f>SUM(H22:H23)</f>
        <v>3062</v>
      </c>
      <c r="I24" s="672">
        <f>SUM(I22:I23)</f>
        <v>125.2</v>
      </c>
    </row>
    <row r="25" spans="1:9" ht="15" customHeight="1">
      <c r="A25" s="143"/>
      <c r="B25" s="270"/>
      <c r="C25" s="1071"/>
      <c r="D25" s="43"/>
      <c r="E25" s="43"/>
      <c r="F25" s="43"/>
      <c r="G25" s="43"/>
      <c r="H25" s="43"/>
      <c r="I25" s="1072"/>
    </row>
    <row r="26" ht="14.25" customHeight="1">
      <c r="A26" s="203" t="s">
        <v>249</v>
      </c>
    </row>
    <row r="27" spans="1:15" ht="7.5" customHeight="1">
      <c r="A27" s="203"/>
      <c r="J27" s="50"/>
      <c r="K27" s="50"/>
      <c r="L27" s="50"/>
      <c r="M27" s="50"/>
      <c r="N27" s="50"/>
      <c r="O27" s="50"/>
    </row>
    <row r="28" spans="1:15" ht="33.75" customHeight="1">
      <c r="A28" s="695" t="s">
        <v>250</v>
      </c>
      <c r="B28" s="1781" t="s">
        <v>1062</v>
      </c>
      <c r="C28" s="1785"/>
      <c r="D28" s="1785"/>
      <c r="E28" s="1785"/>
      <c r="F28" s="1785"/>
      <c r="G28" s="1785"/>
      <c r="H28" s="1785"/>
      <c r="I28" s="1785"/>
      <c r="J28" s="50"/>
      <c r="K28" s="50"/>
      <c r="L28" s="50"/>
      <c r="M28" s="50"/>
      <c r="N28" s="50"/>
      <c r="O28" s="50"/>
    </row>
    <row r="29" spans="1:15" ht="9" customHeight="1">
      <c r="A29" s="544"/>
      <c r="B29" s="933"/>
      <c r="C29" s="934"/>
      <c r="D29" s="934"/>
      <c r="E29" s="934"/>
      <c r="F29" s="934"/>
      <c r="G29" s="934"/>
      <c r="H29" s="934"/>
      <c r="I29" s="934"/>
      <c r="J29" s="50"/>
      <c r="K29" s="50"/>
      <c r="L29" s="50"/>
      <c r="M29" s="50"/>
      <c r="N29" s="50"/>
      <c r="O29" s="50"/>
    </row>
    <row r="30" spans="1:15" ht="33.75" customHeight="1">
      <c r="A30" s="946" t="s">
        <v>251</v>
      </c>
      <c r="B30" s="1781" t="s">
        <v>26</v>
      </c>
      <c r="C30" s="1785"/>
      <c r="D30" s="1785"/>
      <c r="E30" s="1785"/>
      <c r="F30" s="1785"/>
      <c r="G30" s="1785"/>
      <c r="H30" s="1785"/>
      <c r="I30" s="1785"/>
      <c r="J30" s="50"/>
      <c r="K30" s="50"/>
      <c r="L30" s="50"/>
      <c r="M30" s="50"/>
      <c r="N30" s="50"/>
      <c r="O30" s="51"/>
    </row>
    <row r="31" spans="1:15" ht="9" customHeight="1">
      <c r="A31" s="8"/>
      <c r="B31" s="934"/>
      <c r="C31" s="934"/>
      <c r="D31" s="934"/>
      <c r="E31" s="934"/>
      <c r="F31" s="934"/>
      <c r="G31" s="934"/>
      <c r="H31" s="934"/>
      <c r="I31" s="934"/>
      <c r="J31" s="50"/>
      <c r="K31" s="50"/>
      <c r="L31" s="50"/>
      <c r="M31" s="50"/>
      <c r="N31" s="50"/>
      <c r="O31" s="51"/>
    </row>
    <row r="32" spans="1:9" ht="34.5" customHeight="1">
      <c r="A32" s="946" t="s">
        <v>704</v>
      </c>
      <c r="B32" s="1781" t="s">
        <v>1100</v>
      </c>
      <c r="C32" s="1782"/>
      <c r="D32" s="1782"/>
      <c r="E32" s="1782"/>
      <c r="F32" s="1782"/>
      <c r="G32" s="1782"/>
      <c r="H32" s="1782"/>
      <c r="I32" s="1782"/>
    </row>
    <row r="33" spans="1:15" ht="9" customHeight="1">
      <c r="A33" s="8"/>
      <c r="B33" s="934"/>
      <c r="C33" s="934"/>
      <c r="D33" s="934"/>
      <c r="E33" s="934"/>
      <c r="F33" s="934"/>
      <c r="G33" s="934"/>
      <c r="H33" s="934"/>
      <c r="I33" s="934"/>
      <c r="J33" s="50"/>
      <c r="K33" s="50"/>
      <c r="L33" s="50"/>
      <c r="M33" s="50"/>
      <c r="N33" s="50"/>
      <c r="O33" s="51"/>
    </row>
    <row r="34" spans="1:9" ht="34.5" customHeight="1">
      <c r="A34" s="946" t="s">
        <v>291</v>
      </c>
      <c r="B34" s="935" t="s">
        <v>639</v>
      </c>
      <c r="C34" s="934"/>
      <c r="D34" s="934"/>
      <c r="E34" s="934"/>
      <c r="F34" s="934"/>
      <c r="G34" s="934"/>
      <c r="H34" s="934"/>
      <c r="I34" s="934"/>
    </row>
    <row r="35" spans="1:2" ht="12.75">
      <c r="A35" s="52"/>
      <c r="B35" s="15"/>
    </row>
    <row r="36" spans="1:2" ht="12.75">
      <c r="A36" s="40"/>
      <c r="B36" s="15"/>
    </row>
  </sheetData>
  <mergeCells count="12">
    <mergeCell ref="H1:I1"/>
    <mergeCell ref="A7:B7"/>
    <mergeCell ref="A14:B14"/>
    <mergeCell ref="A12:B12"/>
    <mergeCell ref="B32:I32"/>
    <mergeCell ref="A16:B16"/>
    <mergeCell ref="A15:B15"/>
    <mergeCell ref="B28:I28"/>
    <mergeCell ref="B30:I30"/>
    <mergeCell ref="A19:B19"/>
    <mergeCell ref="A20:B20"/>
    <mergeCell ref="A18:B18"/>
  </mergeCells>
  <printOptions/>
  <pageMargins left="0.5511811023622047" right="0.5511811023622047" top="0.7874015748031497" bottom="0.5905511811023623" header="0.7874015748031497" footer="0.5118110236220472"/>
  <pageSetup horizontalDpi="600" verticalDpi="600" orientation="landscape"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G76"/>
  <sheetViews>
    <sheetView showGridLines="0" view="pageBreakPreview" zoomScale="85" zoomScaleNormal="75" zoomScaleSheetLayoutView="85" workbookViewId="0" topLeftCell="A1">
      <selection activeCell="A59" sqref="A59"/>
    </sheetView>
  </sheetViews>
  <sheetFormatPr defaultColWidth="9.00390625" defaultRowHeight="14.25"/>
  <cols>
    <col min="1" max="1" width="5.25390625" style="4" customWidth="1"/>
    <col min="2" max="2" width="72.50390625" style="4" customWidth="1"/>
    <col min="3" max="3" width="15.00390625" style="4" customWidth="1"/>
    <col min="4" max="4" width="2.25390625" style="4" customWidth="1"/>
    <col min="5" max="5" width="4.00390625" style="4" customWidth="1"/>
    <col min="6" max="6" width="15.25390625" style="4" customWidth="1"/>
    <col min="7" max="7" width="14.375" style="4" customWidth="1"/>
    <col min="8" max="16384" width="8.00390625" style="4" customWidth="1"/>
  </cols>
  <sheetData>
    <row r="1" spans="1:6" ht="12.75">
      <c r="A1" s="251" t="s">
        <v>688</v>
      </c>
      <c r="B1" s="2"/>
      <c r="C1" s="2"/>
      <c r="D1" s="2"/>
      <c r="E1" s="2"/>
      <c r="F1" s="23" t="s">
        <v>62</v>
      </c>
    </row>
    <row r="2" ht="12.75">
      <c r="A2" s="21"/>
    </row>
    <row r="3" ht="12.75">
      <c r="A3" s="1" t="s">
        <v>1131</v>
      </c>
    </row>
    <row r="4" ht="12.75">
      <c r="A4" s="270"/>
    </row>
    <row r="5" ht="12.75">
      <c r="A5" s="150" t="s">
        <v>217</v>
      </c>
    </row>
    <row r="6" spans="1:7" ht="15">
      <c r="A6" s="252"/>
      <c r="F6" s="1"/>
      <c r="G6" s="1"/>
    </row>
    <row r="7" spans="1:6" s="274" customFormat="1" ht="15" customHeight="1">
      <c r="A7" s="1845"/>
      <c r="B7" s="1845"/>
      <c r="C7" s="180"/>
      <c r="D7" s="269"/>
      <c r="E7" s="269"/>
      <c r="F7" s="180"/>
    </row>
    <row r="8" spans="1:6" ht="12.75">
      <c r="A8" s="273"/>
      <c r="B8" s="273"/>
      <c r="C8" s="137">
        <v>2007</v>
      </c>
      <c r="D8" s="137"/>
      <c r="E8" s="137"/>
      <c r="F8" s="284">
        <v>2006</v>
      </c>
    </row>
    <row r="9" spans="1:6" ht="12.75">
      <c r="A9" s="138" t="s">
        <v>226</v>
      </c>
      <c r="B9" s="33"/>
      <c r="C9" s="34" t="s">
        <v>245</v>
      </c>
      <c r="D9" s="34"/>
      <c r="E9" s="34"/>
      <c r="F9" s="287" t="s">
        <v>245</v>
      </c>
    </row>
    <row r="10" spans="3:6" ht="7.5" customHeight="1">
      <c r="C10" s="50"/>
      <c r="D10" s="50"/>
      <c r="E10" s="50"/>
      <c r="F10" s="50"/>
    </row>
    <row r="11" spans="1:6" ht="12.75">
      <c r="A11" s="270" t="s">
        <v>254</v>
      </c>
      <c r="B11" s="45"/>
      <c r="C11" s="43"/>
      <c r="D11" s="275"/>
      <c r="E11" s="275"/>
      <c r="F11" s="56"/>
    </row>
    <row r="12" spans="1:6" ht="12.75">
      <c r="A12" s="983" t="s">
        <v>354</v>
      </c>
      <c r="B12" s="898"/>
      <c r="C12" s="43"/>
      <c r="D12" s="275"/>
      <c r="E12" s="275"/>
      <c r="F12" s="56"/>
    </row>
    <row r="13" spans="1:6" ht="12.75">
      <c r="A13" s="276" t="s">
        <v>227</v>
      </c>
      <c r="B13" s="898"/>
      <c r="C13" s="1534">
        <v>1258</v>
      </c>
      <c r="D13" s="1535"/>
      <c r="E13" s="1535"/>
      <c r="F13" s="1536">
        <v>1176</v>
      </c>
    </row>
    <row r="14" spans="1:6" ht="12.75">
      <c r="A14" s="276" t="s">
        <v>228</v>
      </c>
      <c r="B14" s="898"/>
      <c r="C14" s="1537">
        <v>111</v>
      </c>
      <c r="D14" s="1535"/>
      <c r="E14" s="1535"/>
      <c r="F14" s="1538">
        <v>111</v>
      </c>
    </row>
    <row r="15" spans="1:6" ht="12.75">
      <c r="A15" s="984"/>
      <c r="B15" s="898"/>
      <c r="C15" s="1369">
        <f>SUM(C13:C14)</f>
        <v>1369</v>
      </c>
      <c r="D15" s="1535"/>
      <c r="E15" s="1535"/>
      <c r="F15" s="1383">
        <f>SUM(F13:F14)</f>
        <v>1287</v>
      </c>
    </row>
    <row r="16" spans="1:6" ht="7.5" customHeight="1">
      <c r="A16" s="985"/>
      <c r="B16" s="898"/>
      <c r="C16" s="1369"/>
      <c r="D16" s="1535"/>
      <c r="E16" s="1535"/>
      <c r="F16" s="1383"/>
    </row>
    <row r="17" spans="1:6" ht="12.75">
      <c r="A17" s="983" t="s">
        <v>642</v>
      </c>
      <c r="B17" s="898"/>
      <c r="C17" s="1369"/>
      <c r="D17" s="1535"/>
      <c r="E17" s="1535"/>
      <c r="F17" s="1383"/>
    </row>
    <row r="18" spans="1:6" ht="12.75">
      <c r="A18" s="276" t="s">
        <v>227</v>
      </c>
      <c r="B18" s="898"/>
      <c r="C18" s="1534">
        <v>111</v>
      </c>
      <c r="D18" s="1535"/>
      <c r="E18" s="1535"/>
      <c r="F18" s="1536">
        <v>89</v>
      </c>
    </row>
    <row r="19" spans="1:6" ht="12.75">
      <c r="A19" s="276" t="s">
        <v>228</v>
      </c>
      <c r="B19" s="898"/>
      <c r="C19" s="1537">
        <v>61</v>
      </c>
      <c r="D19" s="1535"/>
      <c r="E19" s="1535"/>
      <c r="F19" s="1538">
        <v>61</v>
      </c>
    </row>
    <row r="20" spans="1:6" ht="12.75" customHeight="1">
      <c r="A20" s="276"/>
      <c r="B20" s="984"/>
      <c r="C20" s="1539">
        <f>SUM(C18:C19)</f>
        <v>172</v>
      </c>
      <c r="D20" s="1535"/>
      <c r="E20" s="1535"/>
      <c r="F20" s="1386">
        <f>SUM(F18:F19)</f>
        <v>150</v>
      </c>
    </row>
    <row r="21" spans="1:6" ht="11.25" customHeight="1">
      <c r="A21" s="276"/>
      <c r="B21" s="983"/>
      <c r="C21" s="1369"/>
      <c r="D21" s="1535"/>
      <c r="E21" s="1535"/>
      <c r="F21" s="1383"/>
    </row>
    <row r="22" spans="1:6" ht="7.5" customHeight="1">
      <c r="A22" s="1090"/>
      <c r="B22" s="986"/>
      <c r="C22" s="1539"/>
      <c r="D22" s="1540"/>
      <c r="E22" s="1540"/>
      <c r="F22" s="1386"/>
    </row>
    <row r="23" spans="1:6" ht="12.75">
      <c r="A23" s="983" t="s">
        <v>1070</v>
      </c>
      <c r="C23" s="1369">
        <f>C15+C20</f>
        <v>1541</v>
      </c>
      <c r="D23" s="1535"/>
      <c r="E23" s="1535"/>
      <c r="F23" s="1383">
        <f>F15+F20</f>
        <v>1437</v>
      </c>
    </row>
    <row r="24" spans="1:6" ht="11.25" customHeight="1">
      <c r="A24" s="33"/>
      <c r="B24" s="215"/>
      <c r="C24" s="1371"/>
      <c r="D24" s="1541"/>
      <c r="E24" s="1541"/>
      <c r="F24" s="1390"/>
    </row>
    <row r="25" spans="1:6" ht="7.5" customHeight="1">
      <c r="A25" s="211"/>
      <c r="B25" s="45"/>
      <c r="C25" s="1369"/>
      <c r="D25" s="1535"/>
      <c r="E25" s="1535"/>
      <c r="F25" s="1383"/>
    </row>
    <row r="26" spans="1:6" ht="12.75">
      <c r="A26" s="270" t="s">
        <v>987</v>
      </c>
      <c r="B26" s="45"/>
      <c r="C26" s="1369"/>
      <c r="D26" s="1535"/>
      <c r="E26" s="1535"/>
      <c r="F26" s="1383"/>
    </row>
    <row r="27" spans="1:6" ht="7.5" customHeight="1">
      <c r="A27" s="983"/>
      <c r="B27" s="898"/>
      <c r="C27" s="1369"/>
      <c r="D27" s="1535"/>
      <c r="E27" s="1535"/>
      <c r="F27" s="1383"/>
    </row>
    <row r="28" spans="1:6" ht="12.75">
      <c r="A28" s="983" t="s">
        <v>63</v>
      </c>
      <c r="B28" s="898"/>
      <c r="C28" s="1369">
        <v>2690</v>
      </c>
      <c r="D28" s="1535"/>
      <c r="E28" s="1535"/>
      <c r="F28" s="1383">
        <v>2656</v>
      </c>
    </row>
    <row r="29" spans="1:6" ht="7.5" customHeight="1">
      <c r="A29" s="984"/>
      <c r="B29" s="898"/>
      <c r="C29" s="1369"/>
      <c r="D29" s="1535"/>
      <c r="E29" s="1535"/>
      <c r="F29" s="1383"/>
    </row>
    <row r="30" spans="1:6" ht="12.75">
      <c r="A30" s="983" t="s">
        <v>955</v>
      </c>
      <c r="B30" s="898"/>
      <c r="C30" s="1369">
        <v>81</v>
      </c>
      <c r="D30" s="1535"/>
      <c r="E30" s="1535"/>
      <c r="F30" s="1383">
        <v>57</v>
      </c>
    </row>
    <row r="31" spans="1:6" ht="7.5" customHeight="1">
      <c r="A31" s="983"/>
      <c r="B31" s="983"/>
      <c r="C31" s="1369"/>
      <c r="D31" s="1535"/>
      <c r="E31" s="1535"/>
      <c r="F31" s="1383"/>
    </row>
    <row r="32" spans="1:6" ht="7.5" customHeight="1">
      <c r="A32" s="986"/>
      <c r="B32" s="986"/>
      <c r="C32" s="1539"/>
      <c r="D32" s="1540"/>
      <c r="E32" s="1540"/>
      <c r="F32" s="1386"/>
    </row>
    <row r="33" spans="1:6" ht="12.75">
      <c r="A33" s="983" t="s">
        <v>1070</v>
      </c>
      <c r="B33" s="898"/>
      <c r="C33" s="1369">
        <f>C28+C30</f>
        <v>2771</v>
      </c>
      <c r="D33" s="1535"/>
      <c r="E33" s="1535"/>
      <c r="F33" s="1383">
        <f>F28+F30</f>
        <v>2713</v>
      </c>
    </row>
    <row r="34" spans="1:6" ht="7.5" customHeight="1">
      <c r="A34" s="215"/>
      <c r="B34" s="33"/>
      <c r="C34" s="1371"/>
      <c r="D34" s="1541"/>
      <c r="E34" s="1541"/>
      <c r="F34" s="1390"/>
    </row>
    <row r="35" spans="1:6" ht="7.5" customHeight="1">
      <c r="A35" s="270"/>
      <c r="B35" s="45"/>
      <c r="C35" s="1369"/>
      <c r="D35" s="1535"/>
      <c r="E35" s="1535"/>
      <c r="F35" s="1383"/>
    </row>
    <row r="36" spans="1:6" ht="12.75">
      <c r="A36" s="1" t="s">
        <v>986</v>
      </c>
      <c r="C36" s="1445"/>
      <c r="D36" s="1445"/>
      <c r="E36" s="1445"/>
      <c r="F36" s="1445"/>
    </row>
    <row r="37" spans="1:6" ht="12.75">
      <c r="A37" s="983" t="s">
        <v>548</v>
      </c>
      <c r="C37" s="1369">
        <v>1364</v>
      </c>
      <c r="D37" s="1542"/>
      <c r="E37" s="1542"/>
      <c r="F37" s="1383">
        <v>1263</v>
      </c>
    </row>
    <row r="38" spans="1:6" ht="7.5" customHeight="1">
      <c r="A38" s="983"/>
      <c r="C38" s="1369"/>
      <c r="D38" s="1542"/>
      <c r="E38" s="1542"/>
      <c r="F38" s="1383"/>
    </row>
    <row r="39" spans="1:6" ht="12.75">
      <c r="A39" s="983" t="s">
        <v>356</v>
      </c>
      <c r="C39" s="1369"/>
      <c r="D39" s="1542"/>
      <c r="E39" s="1542"/>
      <c r="F39" s="1383"/>
    </row>
    <row r="40" spans="1:6" ht="12.75">
      <c r="A40" s="276" t="s">
        <v>227</v>
      </c>
      <c r="C40" s="1534">
        <v>271</v>
      </c>
      <c r="D40" s="1542"/>
      <c r="E40" s="1542"/>
      <c r="F40" s="1536">
        <v>230</v>
      </c>
    </row>
    <row r="41" spans="1:6" ht="12.75">
      <c r="A41" s="276" t="s">
        <v>228</v>
      </c>
      <c r="C41" s="1537">
        <v>1153</v>
      </c>
      <c r="D41" s="1535"/>
      <c r="E41" s="1535"/>
      <c r="F41" s="1538">
        <v>1153</v>
      </c>
    </row>
    <row r="42" spans="1:6" ht="12.75">
      <c r="A42" s="983"/>
      <c r="C42" s="1369">
        <f>SUM(C40:C41)</f>
        <v>1424</v>
      </c>
      <c r="D42" s="1535"/>
      <c r="E42" s="1535"/>
      <c r="F42" s="1383">
        <f>SUM(F40:F41)</f>
        <v>1383</v>
      </c>
    </row>
    <row r="43" spans="1:6" ht="12.75">
      <c r="A43" s="983" t="s">
        <v>64</v>
      </c>
      <c r="C43" s="1585">
        <v>0</v>
      </c>
      <c r="D43" s="1535"/>
      <c r="E43" s="1535"/>
      <c r="F43" s="1383">
        <v>292</v>
      </c>
    </row>
    <row r="44" spans="1:6" ht="7.5" customHeight="1">
      <c r="A44" s="985"/>
      <c r="B44" s="211"/>
      <c r="C44" s="1369"/>
      <c r="D44" s="1535"/>
      <c r="E44" s="1535"/>
      <c r="F44" s="1389"/>
    </row>
    <row r="45" spans="1:6" ht="7.5" customHeight="1">
      <c r="A45" s="986"/>
      <c r="B45" s="257"/>
      <c r="C45" s="1539"/>
      <c r="D45" s="1540"/>
      <c r="E45" s="1540"/>
      <c r="F45" s="1388"/>
    </row>
    <row r="46" spans="1:6" ht="12.75">
      <c r="A46" s="983" t="s">
        <v>1070</v>
      </c>
      <c r="C46" s="1369">
        <f>C43+C42+C37</f>
        <v>2788</v>
      </c>
      <c r="D46" s="1535"/>
      <c r="E46" s="1535"/>
      <c r="F46" s="1383">
        <f>F43+F42+F37</f>
        <v>2938</v>
      </c>
    </row>
    <row r="47" spans="1:6" ht="7.5" customHeight="1">
      <c r="A47" s="215"/>
      <c r="B47" s="33"/>
      <c r="C47" s="1371"/>
      <c r="D47" s="1541"/>
      <c r="E47" s="1541"/>
      <c r="F47" s="1390"/>
    </row>
    <row r="48" spans="1:6" ht="7.5" customHeight="1">
      <c r="A48" s="45"/>
      <c r="B48" s="45"/>
      <c r="C48" s="1369"/>
      <c r="D48" s="1535"/>
      <c r="E48" s="1535"/>
      <c r="F48" s="1383"/>
    </row>
    <row r="49" spans="1:6" ht="12.75">
      <c r="A49" s="270" t="s">
        <v>197</v>
      </c>
      <c r="B49" s="45"/>
      <c r="C49" s="1369"/>
      <c r="D49" s="1535"/>
      <c r="E49" s="1535"/>
      <c r="F49" s="1383"/>
    </row>
    <row r="50" spans="1:6" ht="15" customHeight="1">
      <c r="A50" s="983" t="s">
        <v>65</v>
      </c>
      <c r="C50" s="1369">
        <v>-911</v>
      </c>
      <c r="D50" s="1535"/>
      <c r="E50" s="1535"/>
      <c r="F50" s="1383">
        <v>-1366</v>
      </c>
    </row>
    <row r="51" spans="1:6" ht="25.5" customHeight="1">
      <c r="A51" s="1846" t="s">
        <v>66</v>
      </c>
      <c r="B51" s="1846"/>
      <c r="C51" s="1369">
        <v>98</v>
      </c>
      <c r="D51" s="1535"/>
      <c r="E51" s="1535"/>
      <c r="F51" s="1383">
        <v>19</v>
      </c>
    </row>
    <row r="52" spans="1:6" ht="16.5" customHeight="1">
      <c r="A52" s="983" t="s">
        <v>681</v>
      </c>
      <c r="C52" s="1369">
        <v>-86</v>
      </c>
      <c r="D52" s="1535"/>
      <c r="E52" s="1535"/>
      <c r="F52" s="1383">
        <v>-253</v>
      </c>
    </row>
    <row r="53" spans="1:6" ht="7.5" customHeight="1">
      <c r="A53" s="983"/>
      <c r="B53" s="33"/>
      <c r="C53" s="1369"/>
      <c r="D53" s="1535"/>
      <c r="E53" s="1535"/>
      <c r="F53" s="1383"/>
    </row>
    <row r="54" spans="1:6" ht="7.5" customHeight="1">
      <c r="A54" s="986"/>
      <c r="C54" s="1539"/>
      <c r="D54" s="1540"/>
      <c r="E54" s="1540"/>
      <c r="F54" s="1386"/>
    </row>
    <row r="55" spans="1:6" ht="12.75">
      <c r="A55" s="983" t="s">
        <v>1070</v>
      </c>
      <c r="C55" s="1369">
        <f>SUM(C50:C52)</f>
        <v>-899</v>
      </c>
      <c r="D55" s="1535"/>
      <c r="E55" s="1535"/>
      <c r="F55" s="1383">
        <f>SUM(F50:F52)</f>
        <v>-1600</v>
      </c>
    </row>
    <row r="56" spans="1:6" ht="7.5" customHeight="1">
      <c r="A56" s="215"/>
      <c r="B56" s="33"/>
      <c r="C56" s="1371"/>
      <c r="D56" s="1541"/>
      <c r="E56" s="1541"/>
      <c r="F56" s="1390"/>
    </row>
    <row r="57" spans="1:6" ht="7.5" customHeight="1">
      <c r="A57" s="46"/>
      <c r="B57" s="46"/>
      <c r="C57" s="1539"/>
      <c r="D57" s="1540"/>
      <c r="E57" s="1540"/>
      <c r="F57" s="1386"/>
    </row>
    <row r="58" spans="1:6" ht="12.75">
      <c r="A58" s="270" t="s">
        <v>1070</v>
      </c>
      <c r="B58" s="45"/>
      <c r="C58" s="1369">
        <f>SUM(C46,C33,C23,C55)</f>
        <v>6201</v>
      </c>
      <c r="D58" s="1535"/>
      <c r="E58" s="1535"/>
      <c r="F58" s="1383">
        <f>SUM(F46,F33,F23,F55)</f>
        <v>5488</v>
      </c>
    </row>
    <row r="59" spans="1:6" ht="7.5" customHeight="1" thickBot="1">
      <c r="A59" s="278"/>
      <c r="B59" s="278"/>
      <c r="C59" s="279"/>
      <c r="D59" s="280"/>
      <c r="E59" s="280"/>
      <c r="F59" s="582"/>
    </row>
    <row r="60" ht="13.5" thickTop="1">
      <c r="F60" s="21"/>
    </row>
    <row r="61" spans="1:6" ht="12.75">
      <c r="A61" s="6" t="s">
        <v>249</v>
      </c>
      <c r="F61" s="21"/>
    </row>
    <row r="62" ht="12.75">
      <c r="F62" s="21"/>
    </row>
    <row r="63" spans="1:6" ht="12.75">
      <c r="A63" s="1" t="s">
        <v>67</v>
      </c>
      <c r="B63" s="15" t="s">
        <v>539</v>
      </c>
      <c r="F63" s="21"/>
    </row>
    <row r="64" spans="3:6" ht="12.75">
      <c r="C64" s="1">
        <v>2007</v>
      </c>
      <c r="F64" s="137" t="s">
        <v>988</v>
      </c>
    </row>
    <row r="65" spans="2:6" ht="12.75">
      <c r="B65" s="33"/>
      <c r="C65" s="34" t="s">
        <v>245</v>
      </c>
      <c r="D65" s="33"/>
      <c r="E65" s="33"/>
      <c r="F65" s="287" t="s">
        <v>394</v>
      </c>
    </row>
    <row r="66" spans="3:6" ht="12.75">
      <c r="C66" s="43"/>
      <c r="F66" s="56"/>
    </row>
    <row r="67" spans="2:6" ht="12.75">
      <c r="B67" s="15" t="s">
        <v>540</v>
      </c>
      <c r="C67" s="1369">
        <v>1456</v>
      </c>
      <c r="D67" s="1445"/>
      <c r="E67" s="1445"/>
      <c r="F67" s="1383">
        <v>1119</v>
      </c>
    </row>
    <row r="68" spans="2:6" ht="12.75">
      <c r="B68" s="215" t="s">
        <v>416</v>
      </c>
      <c r="C68" s="1371">
        <v>-2367</v>
      </c>
      <c r="D68" s="1448"/>
      <c r="E68" s="1448"/>
      <c r="F68" s="1390">
        <v>-2485</v>
      </c>
    </row>
    <row r="69" spans="2:6" ht="22.5" customHeight="1">
      <c r="B69" s="15" t="s">
        <v>626</v>
      </c>
      <c r="C69" s="1543">
        <v>-911</v>
      </c>
      <c r="D69" s="1544"/>
      <c r="E69" s="1544"/>
      <c r="F69" s="1545">
        <f>SUM(F67:F68)</f>
        <v>-1366</v>
      </c>
    </row>
    <row r="70" spans="3:6" ht="12.75">
      <c r="C70" s="1369"/>
      <c r="D70" s="1445"/>
      <c r="E70" s="1445"/>
      <c r="F70" s="1383"/>
    </row>
    <row r="71" spans="2:6" ht="12.75">
      <c r="B71" s="15" t="s">
        <v>1106</v>
      </c>
      <c r="C71" s="1369">
        <v>-125</v>
      </c>
      <c r="D71" s="1445"/>
      <c r="E71" s="1445"/>
      <c r="F71" s="1383">
        <v>-127</v>
      </c>
    </row>
    <row r="72" spans="2:6" ht="13.5" thickBot="1">
      <c r="B72" s="200"/>
      <c r="C72" s="1546">
        <f>SUM(C69:C71)</f>
        <v>-1036</v>
      </c>
      <c r="D72" s="1547"/>
      <c r="E72" s="1547"/>
      <c r="F72" s="1548">
        <f>SUM(F69:F71)</f>
        <v>-1493</v>
      </c>
    </row>
    <row r="73" spans="2:6" ht="18" customHeight="1">
      <c r="B73" s="15" t="s">
        <v>990</v>
      </c>
      <c r="C73" s="43"/>
      <c r="F73" s="275"/>
    </row>
    <row r="74" spans="1:6" ht="23.25" customHeight="1">
      <c r="A74" s="1" t="s">
        <v>68</v>
      </c>
      <c r="B74" s="15" t="s">
        <v>1107</v>
      </c>
      <c r="C74" s="43"/>
      <c r="F74" s="275"/>
    </row>
    <row r="75" spans="3:6" ht="12.75">
      <c r="C75" s="43"/>
      <c r="F75" s="275"/>
    </row>
    <row r="76" spans="3:6" ht="12.75">
      <c r="C76" s="43"/>
      <c r="F76" s="275"/>
    </row>
  </sheetData>
  <mergeCells count="2">
    <mergeCell ref="A7:B7"/>
    <mergeCell ref="A51:B51"/>
  </mergeCells>
  <printOptions/>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R75"/>
  <sheetViews>
    <sheetView showGridLines="0" view="pageBreakPreview" zoomScale="70" zoomScaleNormal="75" zoomScaleSheetLayoutView="70" workbookViewId="0" topLeftCell="A1">
      <selection activeCell="A59" sqref="A59"/>
    </sheetView>
  </sheetViews>
  <sheetFormatPr defaultColWidth="9.00390625" defaultRowHeight="14.25"/>
  <cols>
    <col min="1" max="1" width="6.25390625" style="4" customWidth="1"/>
    <col min="2" max="2" width="40.625" style="4" customWidth="1"/>
    <col min="3" max="3" width="13.00390625" style="4" customWidth="1"/>
    <col min="4" max="4" width="11.75390625" style="4" customWidth="1"/>
    <col min="5" max="5" width="11.875" style="4" customWidth="1"/>
    <col min="6" max="6" width="2.875" style="4" customWidth="1"/>
    <col min="7" max="7" width="12.00390625" style="4" customWidth="1"/>
    <col min="8" max="8" width="11.75390625" style="4" customWidth="1"/>
    <col min="9" max="9" width="9.875" style="4" customWidth="1"/>
    <col min="10" max="10" width="4.25390625" style="4" customWidth="1"/>
    <col min="11" max="11" width="11.50390625" style="4" customWidth="1"/>
    <col min="12" max="12" width="10.50390625" style="4" customWidth="1"/>
    <col min="13" max="13" width="9.25390625" style="4" customWidth="1"/>
    <col min="14" max="14" width="3.375" style="4" customWidth="1"/>
    <col min="15" max="15" width="12.00390625" style="4" customWidth="1"/>
    <col min="16" max="16384" width="8.00390625" style="4" customWidth="1"/>
  </cols>
  <sheetData>
    <row r="1" spans="1:15" ht="12.75">
      <c r="A1" s="251" t="s">
        <v>688</v>
      </c>
      <c r="B1" s="251"/>
      <c r="C1" s="251"/>
      <c r="D1" s="251"/>
      <c r="E1" s="2"/>
      <c r="F1" s="2"/>
      <c r="G1" s="2"/>
      <c r="H1" s="2"/>
      <c r="I1" s="2"/>
      <c r="L1" s="23"/>
      <c r="O1" s="119" t="s">
        <v>225</v>
      </c>
    </row>
    <row r="2" spans="1:4" ht="12.75">
      <c r="A2" s="15"/>
      <c r="B2" s="15"/>
      <c r="C2" s="15"/>
      <c r="D2" s="15"/>
    </row>
    <row r="3" spans="1:4" ht="12.75">
      <c r="A3" s="1253" t="s">
        <v>1131</v>
      </c>
      <c r="B3" s="1253"/>
      <c r="C3" s="1253"/>
      <c r="D3" s="1253"/>
    </row>
    <row r="4" spans="1:4" ht="12.75">
      <c r="A4" s="1254"/>
      <c r="B4" s="1254"/>
      <c r="C4" s="1254"/>
      <c r="D4" s="1254"/>
    </row>
    <row r="5" spans="1:4" ht="12.75">
      <c r="A5" s="1255" t="s">
        <v>217</v>
      </c>
      <c r="B5" s="1255"/>
      <c r="C5" s="1255"/>
      <c r="D5" s="1255"/>
    </row>
    <row r="6" spans="1:4" ht="12.75">
      <c r="A6" s="1255"/>
      <c r="B6" s="1255"/>
      <c r="C6" s="1255"/>
      <c r="D6" s="1255"/>
    </row>
    <row r="7" spans="1:10" ht="12.75">
      <c r="A7" s="6" t="s">
        <v>69</v>
      </c>
      <c r="B7" s="1"/>
      <c r="C7" s="1"/>
      <c r="D7" s="1"/>
      <c r="G7" s="43"/>
      <c r="J7" s="275"/>
    </row>
    <row r="8" spans="2:4" ht="12.75">
      <c r="B8" s="1255"/>
      <c r="C8" s="1255"/>
      <c r="D8" s="1255"/>
    </row>
    <row r="9" spans="2:10" s="21" customFormat="1" ht="12.75">
      <c r="B9" s="21" t="s">
        <v>1108</v>
      </c>
      <c r="G9" s="56"/>
      <c r="J9" s="56"/>
    </row>
    <row r="10" spans="7:10" s="21" customFormat="1" ht="6" customHeight="1">
      <c r="G10" s="56"/>
      <c r="J10" s="56"/>
    </row>
    <row r="11" spans="1:10" ht="39">
      <c r="A11" s="1"/>
      <c r="B11" s="1"/>
      <c r="D11" s="549" t="s">
        <v>1097</v>
      </c>
      <c r="E11" s="549" t="s">
        <v>280</v>
      </c>
      <c r="F11" s="549"/>
      <c r="G11" s="549" t="s">
        <v>633</v>
      </c>
      <c r="H11" s="284"/>
      <c r="J11" s="275"/>
    </row>
    <row r="12" spans="1:10" ht="12.75">
      <c r="A12" s="1"/>
      <c r="B12" s="1"/>
      <c r="D12" s="549" t="s">
        <v>1043</v>
      </c>
      <c r="E12" s="549" t="s">
        <v>1044</v>
      </c>
      <c r="F12" s="549"/>
      <c r="G12" s="549" t="s">
        <v>179</v>
      </c>
      <c r="H12" s="549" t="s">
        <v>1070</v>
      </c>
      <c r="J12" s="275"/>
    </row>
    <row r="13" spans="1:10" ht="12.75">
      <c r="A13" s="1"/>
      <c r="B13" s="138"/>
      <c r="C13" s="33"/>
      <c r="D13" s="287" t="s">
        <v>245</v>
      </c>
      <c r="E13" s="287" t="s">
        <v>245</v>
      </c>
      <c r="F13" s="287"/>
      <c r="G13" s="287" t="s">
        <v>245</v>
      </c>
      <c r="H13" s="287" t="s">
        <v>245</v>
      </c>
      <c r="J13" s="275"/>
    </row>
    <row r="14" spans="1:10" ht="12.75">
      <c r="A14" s="1"/>
      <c r="B14" s="1"/>
      <c r="D14" s="137"/>
      <c r="E14" s="137"/>
      <c r="F14" s="137"/>
      <c r="G14" s="13"/>
      <c r="H14" s="1593"/>
      <c r="J14" s="275"/>
    </row>
    <row r="15" spans="1:10" ht="18.75" customHeight="1">
      <c r="A15" s="1"/>
      <c r="B15" s="21" t="s">
        <v>744</v>
      </c>
      <c r="D15" s="1591">
        <v>82798</v>
      </c>
      <c r="E15" s="1591">
        <v>32926</v>
      </c>
      <c r="F15" s="1591"/>
      <c r="G15" s="1591">
        <v>16912</v>
      </c>
      <c r="H15" s="1594">
        <v>132636</v>
      </c>
      <c r="J15" s="275"/>
    </row>
    <row r="16" spans="1:10" ht="18.75" customHeight="1">
      <c r="A16" s="1"/>
      <c r="B16" s="21" t="s">
        <v>745</v>
      </c>
      <c r="D16" s="1591">
        <v>29466</v>
      </c>
      <c r="E16" s="284" t="s">
        <v>253</v>
      </c>
      <c r="F16" s="284"/>
      <c r="G16" s="284">
        <v>84</v>
      </c>
      <c r="H16" s="1594">
        <v>29550</v>
      </c>
      <c r="J16" s="275"/>
    </row>
    <row r="17" spans="1:10" ht="18.75" customHeight="1">
      <c r="A17" s="1"/>
      <c r="B17" s="21" t="s">
        <v>743</v>
      </c>
      <c r="D17" s="1591">
        <v>12073</v>
      </c>
      <c r="E17" s="1591">
        <v>1922</v>
      </c>
      <c r="F17" s="1591"/>
      <c r="G17" s="284">
        <v>37</v>
      </c>
      <c r="H17" s="1594">
        <v>14032</v>
      </c>
      <c r="J17" s="275"/>
    </row>
    <row r="18" spans="1:10" ht="5.25" customHeight="1">
      <c r="A18" s="1"/>
      <c r="B18" s="1"/>
      <c r="D18" s="1591"/>
      <c r="E18" s="1591"/>
      <c r="F18" s="1591"/>
      <c r="G18" s="284"/>
      <c r="H18" s="1594"/>
      <c r="J18" s="275"/>
    </row>
    <row r="19" spans="1:10" ht="15" customHeight="1">
      <c r="A19" s="1"/>
      <c r="B19" s="271"/>
      <c r="C19" s="172"/>
      <c r="D19" s="1592">
        <v>124337</v>
      </c>
      <c r="E19" s="1592">
        <v>34848</v>
      </c>
      <c r="F19" s="1592"/>
      <c r="G19" s="1592">
        <v>17033</v>
      </c>
      <c r="H19" s="1592">
        <v>176218</v>
      </c>
      <c r="J19" s="275"/>
    </row>
    <row r="20" spans="1:10" ht="12.75">
      <c r="A20" s="1"/>
      <c r="B20" s="1"/>
      <c r="C20" s="1"/>
      <c r="D20" s="1"/>
      <c r="G20" s="43"/>
      <c r="J20" s="275"/>
    </row>
    <row r="21" spans="1:18" ht="45" customHeight="1">
      <c r="A21" s="1"/>
      <c r="B21" s="1769" t="s">
        <v>1109</v>
      </c>
      <c r="C21" s="1769"/>
      <c r="D21" s="1769"/>
      <c r="E21" s="1769"/>
      <c r="F21" s="1769"/>
      <c r="G21" s="1769"/>
      <c r="H21" s="1769"/>
      <c r="I21" s="1769"/>
      <c r="J21" s="1769"/>
      <c r="K21" s="1769"/>
      <c r="L21" s="1769"/>
      <c r="M21" s="1769"/>
      <c r="N21" s="161"/>
      <c r="O21" s="161"/>
      <c r="P21" s="161"/>
      <c r="Q21" s="161"/>
      <c r="R21" s="161"/>
    </row>
    <row r="22" spans="1:18" ht="35.25" customHeight="1">
      <c r="A22" s="878"/>
      <c r="B22" s="1636" t="s">
        <v>1042</v>
      </c>
      <c r="C22" s="1636"/>
      <c r="D22" s="1636"/>
      <c r="E22" s="1636"/>
      <c r="F22" s="1636"/>
      <c r="G22" s="1636"/>
      <c r="H22" s="1636"/>
      <c r="I22" s="1636"/>
      <c r="J22" s="1636"/>
      <c r="K22" s="1636"/>
      <c r="L22" s="1636"/>
      <c r="M22" s="1636"/>
      <c r="N22" s="237"/>
      <c r="O22" s="237"/>
      <c r="P22" s="237"/>
      <c r="Q22" s="237"/>
      <c r="R22" s="237"/>
    </row>
    <row r="23" spans="1:18" ht="16.5" customHeight="1">
      <c r="A23" s="878"/>
      <c r="B23" s="237"/>
      <c r="C23" s="237"/>
      <c r="D23" s="237"/>
      <c r="E23" s="237"/>
      <c r="F23" s="237"/>
      <c r="G23" s="237"/>
      <c r="H23" s="237"/>
      <c r="I23" s="237"/>
      <c r="J23" s="237"/>
      <c r="K23" s="237"/>
      <c r="L23" s="237"/>
      <c r="M23" s="237"/>
      <c r="N23" s="237"/>
      <c r="O23" s="237"/>
      <c r="P23" s="237"/>
      <c r="Q23" s="237"/>
      <c r="R23" s="237"/>
    </row>
    <row r="24" spans="1:15" ht="12.75" customHeight="1">
      <c r="A24" s="6" t="s">
        <v>249</v>
      </c>
      <c r="B24" s="1018"/>
      <c r="C24" s="1018"/>
      <c r="D24" s="1018"/>
      <c r="E24" s="1018"/>
      <c r="F24" s="1018"/>
      <c r="G24" s="1852" t="s">
        <v>1039</v>
      </c>
      <c r="H24" s="1853"/>
      <c r="I24" s="1853"/>
      <c r="J24" s="21"/>
      <c r="K24" s="1590"/>
      <c r="L24" s="1018"/>
      <c r="M24" s="1018"/>
      <c r="N24" s="1018"/>
      <c r="O24" s="1018"/>
    </row>
    <row r="25" spans="1:15" ht="19.5" customHeight="1">
      <c r="A25" s="1254" t="s">
        <v>1040</v>
      </c>
      <c r="B25" s="1018"/>
      <c r="C25" s="1018"/>
      <c r="D25" s="1018"/>
      <c r="E25" s="1018"/>
      <c r="F25" s="1018"/>
      <c r="G25" s="1853"/>
      <c r="H25" s="1853"/>
      <c r="I25" s="1853"/>
      <c r="J25" s="21"/>
      <c r="K25" s="1590"/>
      <c r="L25" s="1018"/>
      <c r="M25" s="1018"/>
      <c r="N25" s="1018"/>
      <c r="O25" s="1018"/>
    </row>
    <row r="26" spans="1:15" ht="12.75" customHeight="1">
      <c r="A26" s="1"/>
      <c r="B26" s="1018"/>
      <c r="C26" s="1851" t="s">
        <v>909</v>
      </c>
      <c r="D26" s="1851"/>
      <c r="E26" s="1851"/>
      <c r="F26" s="1583"/>
      <c r="G26" s="1854"/>
      <c r="H26" s="1854"/>
      <c r="I26" s="1854"/>
      <c r="J26" s="143"/>
      <c r="K26" s="1851" t="s">
        <v>364</v>
      </c>
      <c r="L26" s="1851"/>
      <c r="M26" s="1851"/>
      <c r="N26" s="21"/>
      <c r="O26" s="242" t="s">
        <v>1070</v>
      </c>
    </row>
    <row r="27" spans="1:15" ht="12.75">
      <c r="A27" s="1"/>
      <c r="B27" s="1018"/>
      <c r="C27" s="1026" t="s">
        <v>544</v>
      </c>
      <c r="D27" s="844" t="s">
        <v>552</v>
      </c>
      <c r="E27" s="844"/>
      <c r="F27" s="844"/>
      <c r="G27" s="844"/>
      <c r="H27" s="1026"/>
      <c r="I27" s="1026"/>
      <c r="J27" s="1026"/>
      <c r="K27" s="1026" t="s">
        <v>922</v>
      </c>
      <c r="L27" s="1026" t="s">
        <v>923</v>
      </c>
      <c r="M27" s="1026"/>
      <c r="N27" s="1026"/>
      <c r="O27" s="284"/>
    </row>
    <row r="28" spans="1:15" ht="12.75">
      <c r="A28" s="1"/>
      <c r="B28" s="1018"/>
      <c r="C28" s="844" t="s">
        <v>910</v>
      </c>
      <c r="D28" s="844" t="s">
        <v>910</v>
      </c>
      <c r="E28" s="844" t="s">
        <v>1070</v>
      </c>
      <c r="F28" s="844"/>
      <c r="G28" s="844" t="s">
        <v>471</v>
      </c>
      <c r="H28" s="844" t="s">
        <v>472</v>
      </c>
      <c r="I28" s="844" t="s">
        <v>1070</v>
      </c>
      <c r="J28" s="21"/>
      <c r="K28" s="844" t="s">
        <v>924</v>
      </c>
      <c r="L28" s="844" t="s">
        <v>910</v>
      </c>
      <c r="M28" s="844" t="s">
        <v>1070</v>
      </c>
      <c r="N28" s="844"/>
      <c r="O28" s="284"/>
    </row>
    <row r="29" spans="1:15" ht="13.5">
      <c r="A29" s="1"/>
      <c r="B29" s="1246">
        <v>2007</v>
      </c>
      <c r="C29" s="242" t="s">
        <v>245</v>
      </c>
      <c r="D29" s="242" t="s">
        <v>245</v>
      </c>
      <c r="E29" s="242" t="s">
        <v>245</v>
      </c>
      <c r="F29" s="242"/>
      <c r="G29" s="242" t="s">
        <v>245</v>
      </c>
      <c r="H29" s="242" t="s">
        <v>245</v>
      </c>
      <c r="I29" s="242" t="s">
        <v>245</v>
      </c>
      <c r="J29" s="139"/>
      <c r="K29" s="242" t="s">
        <v>245</v>
      </c>
      <c r="L29" s="242" t="s">
        <v>245</v>
      </c>
      <c r="M29" s="242" t="s">
        <v>245</v>
      </c>
      <c r="N29" s="1847" t="s">
        <v>245</v>
      </c>
      <c r="O29" s="1848"/>
    </row>
    <row r="30" spans="1:15" ht="13.5">
      <c r="A30" s="1"/>
      <c r="B30" s="1245" t="s">
        <v>911</v>
      </c>
      <c r="C30" s="1589">
        <v>47915</v>
      </c>
      <c r="D30" s="1589">
        <v>29480</v>
      </c>
      <c r="E30" s="1589">
        <v>77395</v>
      </c>
      <c r="F30" s="1589"/>
      <c r="G30" s="1589">
        <v>12564</v>
      </c>
      <c r="H30" s="1589">
        <v>13402</v>
      </c>
      <c r="I30" s="1589">
        <v>25966</v>
      </c>
      <c r="J30" s="157"/>
      <c r="K30" s="1589">
        <v>8917</v>
      </c>
      <c r="L30" s="1589">
        <v>12059</v>
      </c>
      <c r="M30" s="1589">
        <v>20976</v>
      </c>
      <c r="N30" s="1849">
        <f>+M30+I30+E30</f>
        <v>124337</v>
      </c>
      <c r="O30" s="1850"/>
    </row>
    <row r="31" spans="1:14" ht="12.75">
      <c r="A31" s="1"/>
      <c r="B31" s="143"/>
      <c r="C31" s="154"/>
      <c r="D31" s="154"/>
      <c r="E31" s="154"/>
      <c r="F31" s="154"/>
      <c r="G31" s="154"/>
      <c r="H31" s="154"/>
      <c r="I31" s="154"/>
      <c r="K31" s="154"/>
      <c r="L31" s="154"/>
      <c r="M31" s="154"/>
      <c r="N31" s="154"/>
    </row>
    <row r="32" spans="1:14" ht="12.75">
      <c r="A32" s="1"/>
      <c r="B32" s="988"/>
      <c r="C32" s="242" t="s">
        <v>769</v>
      </c>
      <c r="D32" s="242" t="s">
        <v>769</v>
      </c>
      <c r="E32" s="242" t="s">
        <v>769</v>
      </c>
      <c r="F32" s="242"/>
      <c r="G32" s="242" t="s">
        <v>769</v>
      </c>
      <c r="H32" s="242" t="s">
        <v>769</v>
      </c>
      <c r="I32" s="242" t="s">
        <v>769</v>
      </c>
      <c r="J32" s="139"/>
      <c r="K32" s="242" t="s">
        <v>769</v>
      </c>
      <c r="L32" s="242" t="s">
        <v>769</v>
      </c>
      <c r="M32" s="242" t="s">
        <v>769</v>
      </c>
      <c r="N32" s="843"/>
    </row>
    <row r="33" spans="1:14" ht="12.75">
      <c r="A33" s="1"/>
      <c r="B33" s="893" t="s">
        <v>912</v>
      </c>
      <c r="C33" s="154"/>
      <c r="D33" s="154"/>
      <c r="E33" s="154"/>
      <c r="F33" s="154"/>
      <c r="G33" s="154"/>
      <c r="H33" s="154"/>
      <c r="I33" s="154"/>
      <c r="K33" s="154"/>
      <c r="L33" s="154"/>
      <c r="M33" s="154"/>
      <c r="N33" s="154"/>
    </row>
    <row r="34" spans="1:14" ht="12.75">
      <c r="A34" s="1"/>
      <c r="B34" s="893" t="s">
        <v>913</v>
      </c>
      <c r="C34" s="1026">
        <v>47</v>
      </c>
      <c r="D34" s="1026">
        <v>25</v>
      </c>
      <c r="E34" s="1026">
        <v>38</v>
      </c>
      <c r="F34" s="1026"/>
      <c r="G34" s="1026">
        <v>32</v>
      </c>
      <c r="H34" s="1026">
        <v>31</v>
      </c>
      <c r="I34" s="1026">
        <v>32</v>
      </c>
      <c r="J34" s="21"/>
      <c r="K34" s="1026">
        <v>32</v>
      </c>
      <c r="L34" s="1026">
        <v>31</v>
      </c>
      <c r="M34" s="1026">
        <v>31</v>
      </c>
      <c r="N34" s="154"/>
    </row>
    <row r="35" spans="1:14" ht="12.75">
      <c r="A35" s="1"/>
      <c r="B35" s="893" t="s">
        <v>914</v>
      </c>
      <c r="C35" s="1026">
        <v>27</v>
      </c>
      <c r="D35" s="1026">
        <v>23</v>
      </c>
      <c r="E35" s="1026">
        <v>26</v>
      </c>
      <c r="F35" s="1026"/>
      <c r="G35" s="1026">
        <v>24</v>
      </c>
      <c r="H35" s="1026">
        <v>23</v>
      </c>
      <c r="I35" s="1026">
        <v>24</v>
      </c>
      <c r="J35" s="21"/>
      <c r="K35" s="1026">
        <v>23</v>
      </c>
      <c r="L35" s="1026">
        <v>22</v>
      </c>
      <c r="M35" s="1026">
        <v>23</v>
      </c>
      <c r="N35" s="154"/>
    </row>
    <row r="36" spans="2:14" ht="12.75">
      <c r="B36" s="893" t="s">
        <v>915</v>
      </c>
      <c r="C36" s="1026">
        <v>13</v>
      </c>
      <c r="D36" s="1026">
        <v>19</v>
      </c>
      <c r="E36" s="1026">
        <v>16</v>
      </c>
      <c r="F36" s="1026"/>
      <c r="G36" s="1026">
        <v>18</v>
      </c>
      <c r="H36" s="1026">
        <v>17</v>
      </c>
      <c r="I36" s="1026">
        <v>17</v>
      </c>
      <c r="J36" s="21"/>
      <c r="K36" s="1026">
        <v>18</v>
      </c>
      <c r="L36" s="1026">
        <v>20</v>
      </c>
      <c r="M36" s="1026">
        <v>19</v>
      </c>
      <c r="N36" s="154"/>
    </row>
    <row r="37" spans="2:14" ht="12.75">
      <c r="B37" s="893" t="s">
        <v>916</v>
      </c>
      <c r="C37" s="1026">
        <v>7</v>
      </c>
      <c r="D37" s="1026">
        <v>15</v>
      </c>
      <c r="E37" s="1026">
        <v>10</v>
      </c>
      <c r="F37" s="1026"/>
      <c r="G37" s="1026">
        <v>12</v>
      </c>
      <c r="H37" s="1026">
        <v>12</v>
      </c>
      <c r="I37" s="1026">
        <v>12</v>
      </c>
      <c r="J37" s="21"/>
      <c r="K37" s="1026">
        <v>12</v>
      </c>
      <c r="L37" s="1026">
        <v>13</v>
      </c>
      <c r="M37" s="1026">
        <v>12</v>
      </c>
      <c r="N37" s="154"/>
    </row>
    <row r="38" spans="2:14" ht="12.75">
      <c r="B38" s="893" t="s">
        <v>917</v>
      </c>
      <c r="C38" s="1026">
        <v>4</v>
      </c>
      <c r="D38" s="1026">
        <v>11</v>
      </c>
      <c r="E38" s="1026">
        <v>6</v>
      </c>
      <c r="F38" s="1026"/>
      <c r="G38" s="1026">
        <v>7</v>
      </c>
      <c r="H38" s="1026">
        <v>8</v>
      </c>
      <c r="I38" s="1026">
        <v>7</v>
      </c>
      <c r="J38" s="21"/>
      <c r="K38" s="1026">
        <v>8</v>
      </c>
      <c r="L38" s="1026">
        <v>6</v>
      </c>
      <c r="M38" s="1026">
        <v>7</v>
      </c>
      <c r="N38" s="154"/>
    </row>
    <row r="39" spans="2:14" ht="12.75">
      <c r="B39" s="1245" t="s">
        <v>918</v>
      </c>
      <c r="C39" s="242">
        <v>2</v>
      </c>
      <c r="D39" s="242">
        <v>7</v>
      </c>
      <c r="E39" s="242">
        <v>4</v>
      </c>
      <c r="F39" s="242"/>
      <c r="G39" s="242">
        <v>7</v>
      </c>
      <c r="H39" s="242">
        <v>9</v>
      </c>
      <c r="I39" s="242">
        <v>8</v>
      </c>
      <c r="J39" s="139"/>
      <c r="K39" s="242">
        <v>7</v>
      </c>
      <c r="L39" s="242">
        <v>8</v>
      </c>
      <c r="M39" s="242">
        <v>8</v>
      </c>
      <c r="N39" s="843"/>
    </row>
    <row r="41" spans="1:17" ht="45" customHeight="1">
      <c r="A41" s="878"/>
      <c r="B41" s="1769" t="s">
        <v>1041</v>
      </c>
      <c r="C41" s="1769"/>
      <c r="D41" s="1769"/>
      <c r="E41" s="1769"/>
      <c r="F41" s="1769"/>
      <c r="G41" s="1769"/>
      <c r="H41" s="1769"/>
      <c r="I41" s="1769"/>
      <c r="J41" s="1769"/>
      <c r="K41" s="1769"/>
      <c r="L41" s="1769"/>
      <c r="M41" s="1769"/>
      <c r="N41" s="161"/>
      <c r="O41" s="161"/>
      <c r="P41" s="161"/>
      <c r="Q41" s="161"/>
    </row>
    <row r="42" spans="2:18" s="45" customFormat="1" ht="18" customHeight="1">
      <c r="B42" s="1636" t="s">
        <v>919</v>
      </c>
      <c r="C42" s="1636"/>
      <c r="D42" s="1636"/>
      <c r="E42" s="1636"/>
      <c r="F42" s="1636"/>
      <c r="G42" s="1636"/>
      <c r="H42" s="1636"/>
      <c r="I42" s="1636"/>
      <c r="J42" s="1636"/>
      <c r="K42" s="1636"/>
      <c r="L42" s="1636"/>
      <c r="M42" s="1636"/>
      <c r="N42" s="1636"/>
      <c r="O42" s="1636"/>
      <c r="P42" s="1636"/>
      <c r="Q42" s="1636"/>
      <c r="R42" s="1636"/>
    </row>
    <row r="43" spans="2:18" s="45" customFormat="1" ht="21.75" customHeight="1">
      <c r="B43" s="1636" t="s">
        <v>920</v>
      </c>
      <c r="C43" s="1636"/>
      <c r="D43" s="1636"/>
      <c r="E43" s="1636"/>
      <c r="F43" s="1636"/>
      <c r="G43" s="1636"/>
      <c r="H43" s="1636"/>
      <c r="I43" s="1636"/>
      <c r="J43" s="1636"/>
      <c r="K43" s="1636"/>
      <c r="L43" s="1636"/>
      <c r="M43" s="1636"/>
      <c r="N43" s="1636"/>
      <c r="O43" s="1636"/>
      <c r="P43" s="237"/>
      <c r="Q43" s="237"/>
      <c r="R43" s="237"/>
    </row>
    <row r="44" spans="2:18" s="45" customFormat="1" ht="27" customHeight="1">
      <c r="B44" s="1636" t="s">
        <v>921</v>
      </c>
      <c r="C44" s="1636"/>
      <c r="D44" s="1636"/>
      <c r="E44" s="1636"/>
      <c r="F44" s="1636"/>
      <c r="G44" s="1636"/>
      <c r="H44" s="1636"/>
      <c r="I44" s="1636"/>
      <c r="J44" s="1636"/>
      <c r="K44" s="1636"/>
      <c r="L44" s="1636"/>
      <c r="M44" s="1636"/>
      <c r="N44" s="237"/>
      <c r="O44" s="237"/>
      <c r="P44" s="237"/>
      <c r="Q44" s="237"/>
      <c r="R44" s="237"/>
    </row>
    <row r="46" spans="1:2" ht="12.75">
      <c r="A46" s="878" t="s">
        <v>989</v>
      </c>
      <c r="B46" s="1" t="s">
        <v>280</v>
      </c>
    </row>
    <row r="47" spans="4:8" ht="5.25" customHeight="1">
      <c r="D47" s="45"/>
      <c r="E47" s="45"/>
      <c r="F47" s="45"/>
      <c r="G47" s="45"/>
      <c r="H47" s="45"/>
    </row>
    <row r="48" spans="2:8" ht="84" customHeight="1">
      <c r="B48" s="143"/>
      <c r="C48" s="1026" t="s">
        <v>303</v>
      </c>
      <c r="D48" s="844" t="s">
        <v>896</v>
      </c>
      <c r="E48" s="844" t="s">
        <v>1070</v>
      </c>
      <c r="F48" s="286"/>
      <c r="G48" s="163"/>
      <c r="H48" s="163"/>
    </row>
    <row r="49" spans="2:8" ht="12.75">
      <c r="B49" s="1246">
        <v>2007</v>
      </c>
      <c r="C49" s="242" t="s">
        <v>245</v>
      </c>
      <c r="D49" s="242" t="s">
        <v>245</v>
      </c>
      <c r="E49" s="242" t="s">
        <v>245</v>
      </c>
      <c r="F49" s="286"/>
      <c r="G49" s="844"/>
      <c r="H49" s="844"/>
    </row>
    <row r="50" spans="2:8" ht="12.75">
      <c r="B50" s="1040" t="s">
        <v>911</v>
      </c>
      <c r="C50" s="1589">
        <v>19821</v>
      </c>
      <c r="D50" s="1589">
        <v>15027</v>
      </c>
      <c r="E50" s="1589">
        <f>+C50+D50</f>
        <v>34848</v>
      </c>
      <c r="F50" s="286"/>
      <c r="G50" s="1049"/>
      <c r="H50" s="1049"/>
    </row>
    <row r="51" spans="2:8" ht="12.75">
      <c r="B51" s="1258"/>
      <c r="C51" s="900"/>
      <c r="D51" s="900"/>
      <c r="E51" s="286"/>
      <c r="F51" s="286"/>
      <c r="G51" s="1257"/>
      <c r="H51" s="1257"/>
    </row>
    <row r="52" spans="2:8" ht="12.75">
      <c r="B52" s="1040"/>
      <c r="C52" s="240" t="s">
        <v>769</v>
      </c>
      <c r="D52" s="240" t="s">
        <v>769</v>
      </c>
      <c r="E52" s="286"/>
      <c r="F52" s="286"/>
      <c r="G52" s="844"/>
      <c r="H52" s="844"/>
    </row>
    <row r="53" spans="2:8" ht="12.75">
      <c r="B53" s="1258" t="s">
        <v>912</v>
      </c>
      <c r="C53" s="154"/>
      <c r="D53" s="154"/>
      <c r="E53" s="286"/>
      <c r="F53" s="286"/>
      <c r="G53" s="844"/>
      <c r="H53" s="844"/>
    </row>
    <row r="54" spans="2:8" ht="12.75">
      <c r="B54" s="1258" t="s">
        <v>913</v>
      </c>
      <c r="C54" s="1026">
        <v>51</v>
      </c>
      <c r="D54" s="1026">
        <v>48</v>
      </c>
      <c r="E54" s="286"/>
      <c r="F54" s="286"/>
      <c r="G54" s="844"/>
      <c r="H54" s="844"/>
    </row>
    <row r="55" spans="2:8" ht="12.75">
      <c r="B55" s="1258" t="s">
        <v>914</v>
      </c>
      <c r="C55" s="1026">
        <v>26</v>
      </c>
      <c r="D55" s="1026">
        <v>30</v>
      </c>
      <c r="E55" s="286"/>
      <c r="F55" s="286"/>
      <c r="G55" s="844"/>
      <c r="H55" s="844"/>
    </row>
    <row r="56" spans="2:8" ht="12.75">
      <c r="B56" s="1258" t="s">
        <v>915</v>
      </c>
      <c r="C56" s="1026">
        <v>11</v>
      </c>
      <c r="D56" s="1026">
        <v>13</v>
      </c>
      <c r="E56" s="286"/>
      <c r="F56" s="286"/>
      <c r="G56" s="844"/>
      <c r="H56" s="844"/>
    </row>
    <row r="57" spans="2:8" ht="12.75">
      <c r="B57" s="1258" t="s">
        <v>916</v>
      </c>
      <c r="C57" s="1026">
        <v>5</v>
      </c>
      <c r="D57" s="1026">
        <v>6</v>
      </c>
      <c r="E57" s="286"/>
      <c r="F57" s="286"/>
      <c r="G57" s="844"/>
      <c r="H57" s="844"/>
    </row>
    <row r="58" spans="2:8" ht="12.75">
      <c r="B58" s="408" t="s">
        <v>917</v>
      </c>
      <c r="C58" s="844">
        <v>3</v>
      </c>
      <c r="D58" s="844">
        <v>2</v>
      </c>
      <c r="E58" s="286"/>
      <c r="F58" s="286"/>
      <c r="G58" s="844"/>
      <c r="H58" s="844"/>
    </row>
    <row r="59" spans="2:8" ht="12.75">
      <c r="B59" s="1040" t="s">
        <v>918</v>
      </c>
      <c r="C59" s="242">
        <v>4</v>
      </c>
      <c r="D59" s="242">
        <v>1</v>
      </c>
      <c r="E59" s="286"/>
      <c r="F59" s="286"/>
      <c r="G59" s="844"/>
      <c r="H59" s="844"/>
    </row>
    <row r="60" spans="5:8" ht="12.75">
      <c r="E60" s="45"/>
      <c r="F60" s="45"/>
      <c r="G60" s="45"/>
      <c r="H60" s="45"/>
    </row>
    <row r="61" spans="1:15" ht="13.5">
      <c r="A61" s="878"/>
      <c r="B61" s="1855" t="s">
        <v>304</v>
      </c>
      <c r="C61" s="1723"/>
      <c r="D61" s="1723"/>
      <c r="E61" s="1723"/>
      <c r="F61" s="1723"/>
      <c r="G61" s="1723"/>
      <c r="H61" s="1723"/>
      <c r="I61" s="1723"/>
      <c r="J61" s="1723"/>
      <c r="K61" s="1723"/>
      <c r="L61" s="1723"/>
      <c r="M61" s="1723"/>
      <c r="N61" s="1723"/>
      <c r="O61" s="1723"/>
    </row>
    <row r="63" spans="1:9" s="143" customFormat="1" ht="12" customHeight="1">
      <c r="A63" s="1210" t="s">
        <v>1001</v>
      </c>
      <c r="B63" s="1256" t="s">
        <v>633</v>
      </c>
      <c r="C63" s="843"/>
      <c r="D63" s="1049"/>
      <c r="E63" s="247"/>
      <c r="F63" s="247"/>
      <c r="G63" s="247"/>
      <c r="H63" s="286"/>
      <c r="I63" s="48"/>
    </row>
    <row r="64" spans="1:9" s="143" customFormat="1" ht="12" customHeight="1">
      <c r="A64" s="1210"/>
      <c r="B64" s="1256"/>
      <c r="C64" s="843"/>
      <c r="D64" s="1049"/>
      <c r="E64" s="247"/>
      <c r="F64" s="247"/>
      <c r="G64" s="247"/>
      <c r="H64" s="286"/>
      <c r="I64" s="48"/>
    </row>
    <row r="65" spans="2:15" s="143" customFormat="1" ht="36" customHeight="1">
      <c r="B65" s="1769" t="s">
        <v>110</v>
      </c>
      <c r="C65" s="1784"/>
      <c r="D65" s="1784"/>
      <c r="E65" s="1784"/>
      <c r="F65" s="1784"/>
      <c r="G65" s="1784"/>
      <c r="H65" s="1784"/>
      <c r="I65" s="1784"/>
      <c r="J65" s="1784"/>
      <c r="K65" s="1784"/>
      <c r="L65" s="1784"/>
      <c r="M65" s="1784"/>
      <c r="N65" s="19"/>
      <c r="O65" s="19"/>
    </row>
    <row r="66" spans="2:10" s="143" customFormat="1" ht="12" customHeight="1">
      <c r="B66" s="1246">
        <v>2007</v>
      </c>
      <c r="C66" s="1259"/>
      <c r="D66" s="1259"/>
      <c r="E66" s="1259"/>
      <c r="F66" s="1259"/>
      <c r="G66" s="242" t="s">
        <v>245</v>
      </c>
      <c r="H66" s="843"/>
      <c r="I66" s="843"/>
      <c r="J66" s="1257"/>
    </row>
    <row r="67" spans="2:10" s="143" customFormat="1" ht="12" customHeight="1">
      <c r="B67" s="1040" t="s">
        <v>911</v>
      </c>
      <c r="C67" s="1040"/>
      <c r="D67" s="1040"/>
      <c r="E67" s="1040"/>
      <c r="F67" s="1040"/>
      <c r="G67" s="1589">
        <v>17033</v>
      </c>
      <c r="H67" s="843"/>
      <c r="I67" s="843"/>
      <c r="J67" s="1257"/>
    </row>
    <row r="68" spans="2:10" s="143" customFormat="1" ht="12" customHeight="1">
      <c r="B68" s="1040"/>
      <c r="C68" s="1259"/>
      <c r="D68" s="1259"/>
      <c r="E68" s="1259"/>
      <c r="F68" s="1259"/>
      <c r="G68" s="240" t="s">
        <v>769</v>
      </c>
      <c r="H68" s="1048"/>
      <c r="I68" s="1048"/>
      <c r="J68" s="1257"/>
    </row>
    <row r="69" spans="2:10" s="143" customFormat="1" ht="12.75" customHeight="1">
      <c r="B69" s="1258" t="s">
        <v>912</v>
      </c>
      <c r="C69" s="1258"/>
      <c r="D69" s="1258"/>
      <c r="E69" s="1258"/>
      <c r="F69" s="1258"/>
      <c r="G69" s="154"/>
      <c r="H69" s="843"/>
      <c r="I69" s="843"/>
      <c r="J69" s="1257"/>
    </row>
    <row r="70" spans="2:10" s="143" customFormat="1" ht="12.75">
      <c r="B70" s="1258" t="s">
        <v>913</v>
      </c>
      <c r="C70" s="1258"/>
      <c r="D70" s="1258"/>
      <c r="E70" s="1258"/>
      <c r="F70" s="1258"/>
      <c r="G70" s="1026">
        <v>22</v>
      </c>
      <c r="H70" s="1048"/>
      <c r="I70" s="1048"/>
      <c r="J70" s="1257"/>
    </row>
    <row r="71" spans="2:10" s="143" customFormat="1" ht="14.25" customHeight="1">
      <c r="B71" s="1258" t="s">
        <v>914</v>
      </c>
      <c r="C71" s="1258"/>
      <c r="D71" s="1258"/>
      <c r="E71" s="1258"/>
      <c r="F71" s="1258"/>
      <c r="G71" s="1026">
        <v>22</v>
      </c>
      <c r="H71" s="1260"/>
      <c r="I71" s="1260"/>
      <c r="J71" s="1257"/>
    </row>
    <row r="72" spans="2:10" s="143" customFormat="1" ht="12.75">
      <c r="B72" s="408" t="s">
        <v>915</v>
      </c>
      <c r="C72" s="408"/>
      <c r="D72" s="408"/>
      <c r="E72" s="408"/>
      <c r="F72" s="408"/>
      <c r="G72" s="844">
        <v>16</v>
      </c>
      <c r="H72" s="843"/>
      <c r="I72" s="843"/>
      <c r="J72" s="1257"/>
    </row>
    <row r="73" spans="2:10" s="143" customFormat="1" ht="12.75">
      <c r="B73" s="408" t="s">
        <v>916</v>
      </c>
      <c r="C73" s="408"/>
      <c r="D73" s="408"/>
      <c r="E73" s="408"/>
      <c r="F73" s="408"/>
      <c r="G73" s="844">
        <v>13</v>
      </c>
      <c r="H73" s="1048"/>
      <c r="I73" s="1048"/>
      <c r="J73" s="1257"/>
    </row>
    <row r="74" spans="2:10" s="143" customFormat="1" ht="12.75">
      <c r="B74" s="408" t="s">
        <v>917</v>
      </c>
      <c r="C74" s="408"/>
      <c r="D74" s="408"/>
      <c r="E74" s="408"/>
      <c r="F74" s="408"/>
      <c r="G74" s="844">
        <v>9</v>
      </c>
      <c r="H74" s="1260"/>
      <c r="I74" s="1260"/>
      <c r="J74" s="1257"/>
    </row>
    <row r="75" spans="2:10" s="143" customFormat="1" ht="12.75">
      <c r="B75" s="1040" t="s">
        <v>918</v>
      </c>
      <c r="C75" s="1040"/>
      <c r="D75" s="1040"/>
      <c r="E75" s="1040"/>
      <c r="F75" s="1040"/>
      <c r="G75" s="242">
        <v>18</v>
      </c>
      <c r="H75" s="843"/>
      <c r="I75" s="843"/>
      <c r="J75" s="1257"/>
    </row>
  </sheetData>
  <mergeCells count="13">
    <mergeCell ref="B65:M65"/>
    <mergeCell ref="B42:R42"/>
    <mergeCell ref="B44:M44"/>
    <mergeCell ref="B43:O43"/>
    <mergeCell ref="B61:O61"/>
    <mergeCell ref="N29:O29"/>
    <mergeCell ref="N30:O30"/>
    <mergeCell ref="B21:M21"/>
    <mergeCell ref="B41:M41"/>
    <mergeCell ref="B22:M22"/>
    <mergeCell ref="K26:M26"/>
    <mergeCell ref="C26:E26"/>
    <mergeCell ref="G24:I26"/>
  </mergeCells>
  <printOptions horizontalCentered="1"/>
  <pageMargins left="0.3937007874015748" right="0.3937007874015748" top="0.5905511811023623" bottom="0" header="0.5905511811023623" footer="0"/>
  <pageSetup fitToHeight="1" fitToWidth="1" horizontalDpi="600" verticalDpi="600" orientation="portrait" paperSize="9" scale="51" r:id="rId1"/>
</worksheet>
</file>

<file path=xl/worksheets/sheet22.xml><?xml version="1.0" encoding="utf-8"?>
<worksheet xmlns="http://schemas.openxmlformats.org/spreadsheetml/2006/main" xmlns:r="http://schemas.openxmlformats.org/officeDocument/2006/relationships">
  <dimension ref="A1:L114"/>
  <sheetViews>
    <sheetView showGridLines="0" view="pageBreakPreview" zoomScale="70" zoomScaleNormal="75" zoomScaleSheetLayoutView="70" workbookViewId="0" topLeftCell="A1">
      <selection activeCell="A59" sqref="A59"/>
    </sheetView>
  </sheetViews>
  <sheetFormatPr defaultColWidth="9.00390625" defaultRowHeight="14.25"/>
  <cols>
    <col min="1" max="1" width="4.375" style="21" customWidth="1"/>
    <col min="2" max="2" width="8.50390625" style="21" customWidth="1"/>
    <col min="3" max="3" width="24.75390625" style="21" customWidth="1"/>
    <col min="4" max="4" width="19.00390625" style="21" customWidth="1"/>
    <col min="5" max="5" width="18.375" style="21" customWidth="1"/>
    <col min="6" max="6" width="16.625" style="21" customWidth="1"/>
    <col min="7" max="7" width="1.25" style="21" customWidth="1"/>
    <col min="8" max="9" width="15.25390625" style="21" customWidth="1"/>
    <col min="10" max="10" width="17.50390625" style="21" customWidth="1"/>
    <col min="11" max="11" width="4.75390625" style="21" customWidth="1"/>
    <col min="12" max="12" width="14.375" style="21" customWidth="1"/>
    <col min="13" max="16384" width="9.00390625" style="21" customWidth="1"/>
  </cols>
  <sheetData>
    <row r="1" spans="1:10" ht="12.75">
      <c r="A1" s="251" t="s">
        <v>688</v>
      </c>
      <c r="B1" s="914"/>
      <c r="C1" s="914"/>
      <c r="J1" s="23" t="s">
        <v>870</v>
      </c>
    </row>
    <row r="3" ht="12.75">
      <c r="A3" s="1" t="s">
        <v>1131</v>
      </c>
    </row>
    <row r="4" ht="12.75">
      <c r="A4" s="270"/>
    </row>
    <row r="5" ht="12.75">
      <c r="A5" s="150" t="s">
        <v>217</v>
      </c>
    </row>
    <row r="6" spans="1:12" ht="19.5" customHeight="1">
      <c r="A6" s="6"/>
      <c r="B6" s="141"/>
      <c r="C6" s="141"/>
      <c r="D6" s="141"/>
      <c r="F6" s="1621" t="s">
        <v>425</v>
      </c>
      <c r="G6" s="1621"/>
      <c r="H6" s="1621"/>
      <c r="K6" s="137"/>
      <c r="L6" s="137"/>
    </row>
    <row r="7" spans="1:10" s="885" customFormat="1" ht="75" customHeight="1">
      <c r="A7" s="1864" t="s">
        <v>1005</v>
      </c>
      <c r="B7" s="1864"/>
      <c r="C7" s="1864"/>
      <c r="D7" s="1864"/>
      <c r="E7" s="30" t="s">
        <v>381</v>
      </c>
      <c r="F7" s="30" t="s">
        <v>1006</v>
      </c>
      <c r="G7" s="30"/>
      <c r="H7" s="30" t="s">
        <v>1007</v>
      </c>
      <c r="I7" s="30" t="s">
        <v>871</v>
      </c>
      <c r="J7" s="30" t="s">
        <v>397</v>
      </c>
    </row>
    <row r="8" spans="1:10" ht="12" customHeight="1">
      <c r="A8" s="1865"/>
      <c r="B8" s="1865"/>
      <c r="C8" s="1865"/>
      <c r="D8" s="1865"/>
      <c r="E8" s="34" t="s">
        <v>245</v>
      </c>
      <c r="F8" s="34" t="s">
        <v>245</v>
      </c>
      <c r="G8" s="34"/>
      <c r="H8" s="34" t="s">
        <v>245</v>
      </c>
      <c r="I8" s="34" t="s">
        <v>245</v>
      </c>
      <c r="J8" s="34" t="s">
        <v>245</v>
      </c>
    </row>
    <row r="9" ht="7.5" customHeight="1"/>
    <row r="10" spans="1:10" ht="12.75">
      <c r="A10" s="143" t="s">
        <v>1110</v>
      </c>
      <c r="B10" s="143"/>
      <c r="C10" s="143"/>
      <c r="D10" s="143"/>
      <c r="E10" s="272">
        <v>141</v>
      </c>
      <c r="F10" s="272">
        <v>3</v>
      </c>
      <c r="G10" s="272"/>
      <c r="H10" s="272">
        <v>302</v>
      </c>
      <c r="I10" s="272">
        <v>82</v>
      </c>
      <c r="J10" s="265">
        <v>528</v>
      </c>
    </row>
    <row r="11" spans="1:10" ht="12.75">
      <c r="A11" s="139" t="s">
        <v>1008</v>
      </c>
      <c r="B11" s="139"/>
      <c r="C11" s="139"/>
      <c r="D11" s="139"/>
      <c r="E11" s="263">
        <v>-76</v>
      </c>
      <c r="F11" s="263">
        <v>-17</v>
      </c>
      <c r="G11" s="263"/>
      <c r="H11" s="263">
        <v>-7</v>
      </c>
      <c r="I11" s="263">
        <v>19</v>
      </c>
      <c r="J11" s="263">
        <v>-81</v>
      </c>
    </row>
    <row r="12" spans="1:10" ht="7.5" customHeight="1">
      <c r="A12" s="143"/>
      <c r="B12" s="143"/>
      <c r="C12" s="143"/>
      <c r="D12" s="143"/>
      <c r="E12" s="265"/>
      <c r="F12" s="265"/>
      <c r="G12" s="265"/>
      <c r="H12" s="265"/>
      <c r="I12" s="265"/>
      <c r="J12" s="265"/>
    </row>
    <row r="13" spans="1:10" ht="12.75">
      <c r="A13" s="143" t="s">
        <v>1111</v>
      </c>
      <c r="B13" s="1261"/>
      <c r="C13" s="1261"/>
      <c r="D13" s="1261"/>
      <c r="E13" s="265">
        <f>SUM(E10:E11)</f>
        <v>65</v>
      </c>
      <c r="F13" s="265">
        <f>SUM(F10:F11)</f>
        <v>-14</v>
      </c>
      <c r="G13" s="265"/>
      <c r="H13" s="265">
        <f>SUM(H10:H12)</f>
        <v>295</v>
      </c>
      <c r="I13" s="265">
        <f>SUM(I10:I11)</f>
        <v>101</v>
      </c>
      <c r="J13" s="265">
        <f>SUM(J10:J12)</f>
        <v>447</v>
      </c>
    </row>
    <row r="14" spans="1:10" ht="7.5" customHeight="1">
      <c r="A14" s="143"/>
      <c r="B14" s="143"/>
      <c r="C14" s="143"/>
      <c r="D14" s="143"/>
      <c r="E14" s="265"/>
      <c r="F14" s="265"/>
      <c r="G14" s="265"/>
      <c r="H14" s="265"/>
      <c r="I14" s="265"/>
      <c r="J14" s="265"/>
    </row>
    <row r="15" spans="1:10" ht="12.75">
      <c r="A15" s="143" t="s">
        <v>1009</v>
      </c>
      <c r="B15" s="143"/>
      <c r="C15" s="143"/>
      <c r="D15" s="143"/>
      <c r="E15" s="265">
        <v>-73</v>
      </c>
      <c r="F15" s="265">
        <v>-9</v>
      </c>
      <c r="G15" s="265"/>
      <c r="H15" s="265">
        <v>-205</v>
      </c>
      <c r="I15" s="265">
        <v>-51</v>
      </c>
      <c r="J15" s="265">
        <v>-338</v>
      </c>
    </row>
    <row r="16" spans="1:10" ht="7.5" customHeight="1">
      <c r="A16" s="139"/>
      <c r="B16" s="139"/>
      <c r="C16" s="139"/>
      <c r="D16" s="139"/>
      <c r="E16" s="263"/>
      <c r="F16" s="263"/>
      <c r="G16" s="263"/>
      <c r="H16" s="263"/>
      <c r="I16" s="263"/>
      <c r="J16" s="263"/>
    </row>
    <row r="17" spans="1:10" ht="7.5" customHeight="1">
      <c r="A17" s="143"/>
      <c r="B17" s="143"/>
      <c r="C17" s="143"/>
      <c r="D17" s="143"/>
      <c r="E17" s="265"/>
      <c r="F17" s="265"/>
      <c r="G17" s="265"/>
      <c r="H17" s="265"/>
      <c r="I17" s="265"/>
      <c r="J17" s="265"/>
    </row>
    <row r="18" spans="1:4" ht="12.75">
      <c r="A18" s="143" t="s">
        <v>982</v>
      </c>
      <c r="B18" s="143"/>
      <c r="C18" s="143"/>
      <c r="D18" s="143"/>
    </row>
    <row r="19" spans="1:10" ht="15" customHeight="1">
      <c r="A19" s="143"/>
      <c r="B19" s="143" t="s">
        <v>991</v>
      </c>
      <c r="C19" s="143"/>
      <c r="D19" s="143"/>
      <c r="E19" s="265">
        <f>SUM(E13:E15)</f>
        <v>-8</v>
      </c>
      <c r="F19" s="265">
        <f>SUM(F13:F15)</f>
        <v>-23</v>
      </c>
      <c r="G19" s="265"/>
      <c r="H19" s="265">
        <f>SUM(H13:H15)</f>
        <v>90</v>
      </c>
      <c r="I19" s="265">
        <f>SUM(I13:I15)</f>
        <v>50</v>
      </c>
      <c r="J19" s="265">
        <f>SUM(E19:I19)</f>
        <v>109</v>
      </c>
    </row>
    <row r="20" spans="1:10" ht="17.25" customHeight="1">
      <c r="A20" s="143"/>
      <c r="B20" s="143" t="s">
        <v>1066</v>
      </c>
      <c r="C20" s="143"/>
      <c r="D20" s="143"/>
      <c r="E20" s="265">
        <v>0</v>
      </c>
      <c r="F20" s="265">
        <v>6</v>
      </c>
      <c r="G20" s="265"/>
      <c r="H20" s="265">
        <v>-25</v>
      </c>
      <c r="I20" s="265">
        <v>-14</v>
      </c>
      <c r="J20" s="265">
        <v>-33</v>
      </c>
    </row>
    <row r="21" spans="1:10" ht="7.5" customHeight="1">
      <c r="A21" s="143"/>
      <c r="B21" s="143"/>
      <c r="C21" s="143"/>
      <c r="D21" s="143"/>
      <c r="E21" s="265"/>
      <c r="F21" s="265"/>
      <c r="G21" s="265"/>
      <c r="H21" s="265"/>
      <c r="I21" s="265"/>
      <c r="J21" s="265"/>
    </row>
    <row r="22" spans="1:10" ht="7.5" customHeight="1">
      <c r="A22" s="497"/>
      <c r="B22" s="497"/>
      <c r="C22" s="497"/>
      <c r="D22" s="497"/>
      <c r="E22" s="264"/>
      <c r="F22" s="264"/>
      <c r="G22" s="264"/>
      <c r="H22" s="264"/>
      <c r="I22" s="264"/>
      <c r="J22" s="264"/>
    </row>
    <row r="23" spans="2:10" s="143" customFormat="1" ht="12.75">
      <c r="B23" s="143" t="s">
        <v>872</v>
      </c>
      <c r="E23" s="265">
        <f aca="true" t="shared" si="0" ref="E23:J23">SUM(E19:E20)</f>
        <v>-8</v>
      </c>
      <c r="F23" s="265">
        <f t="shared" si="0"/>
        <v>-17</v>
      </c>
      <c r="G23" s="265"/>
      <c r="H23" s="265">
        <f t="shared" si="0"/>
        <v>65</v>
      </c>
      <c r="I23" s="265">
        <f t="shared" si="0"/>
        <v>36</v>
      </c>
      <c r="J23" s="265">
        <f t="shared" si="0"/>
        <v>76</v>
      </c>
    </row>
    <row r="24" spans="1:11" ht="7.5" customHeight="1" thickBot="1">
      <c r="A24" s="1262"/>
      <c r="B24" s="1262"/>
      <c r="C24" s="1262"/>
      <c r="D24" s="1262"/>
      <c r="E24" s="1263"/>
      <c r="F24" s="1263"/>
      <c r="G24" s="1263"/>
      <c r="H24" s="1263"/>
      <c r="I24" s="1263"/>
      <c r="J24" s="1263"/>
      <c r="K24" s="265"/>
    </row>
    <row r="25" spans="1:9" ht="7.5" customHeight="1" thickTop="1">
      <c r="A25" s="143"/>
      <c r="B25" s="143"/>
      <c r="C25" s="143"/>
      <c r="D25" s="265"/>
      <c r="E25" s="265"/>
      <c r="F25" s="265"/>
      <c r="G25" s="265"/>
      <c r="H25" s="265"/>
      <c r="I25" s="265"/>
    </row>
    <row r="26" spans="1:11" ht="12.75">
      <c r="A26" s="150" t="s">
        <v>249</v>
      </c>
      <c r="B26" s="143"/>
      <c r="C26" s="143"/>
      <c r="D26" s="265"/>
      <c r="E26" s="265"/>
      <c r="F26" s="265"/>
      <c r="G26" s="265"/>
      <c r="H26" s="265"/>
      <c r="I26" s="265"/>
      <c r="J26" s="265"/>
      <c r="K26" s="265"/>
    </row>
    <row r="27" spans="1:11" ht="7.5" customHeight="1">
      <c r="A27" s="270"/>
      <c r="B27" s="1023"/>
      <c r="C27" s="1023"/>
      <c r="D27" s="1264"/>
      <c r="E27" s="1264"/>
      <c r="F27" s="1264"/>
      <c r="G27" s="1264"/>
      <c r="H27" s="1264"/>
      <c r="I27" s="1264"/>
      <c r="J27" s="1264"/>
      <c r="K27" s="265"/>
    </row>
    <row r="28" spans="1:11" ht="41.25" customHeight="1">
      <c r="A28" s="1265" t="s">
        <v>873</v>
      </c>
      <c r="B28" s="1866" t="s">
        <v>556</v>
      </c>
      <c r="C28" s="1866"/>
      <c r="D28" s="1866"/>
      <c r="E28" s="1866"/>
      <c r="F28" s="1866"/>
      <c r="G28" s="1866"/>
      <c r="H28" s="1866"/>
      <c r="I28" s="1866"/>
      <c r="J28" s="1866"/>
      <c r="K28" s="265"/>
    </row>
    <row r="29" spans="1:11" ht="10.5" customHeight="1">
      <c r="A29" s="270"/>
      <c r="B29" s="1023"/>
      <c r="C29" s="1023"/>
      <c r="D29" s="1264"/>
      <c r="E29" s="1264"/>
      <c r="F29" s="1264"/>
      <c r="G29" s="1264"/>
      <c r="H29" s="1264"/>
      <c r="I29" s="1264"/>
      <c r="J29" s="1264"/>
      <c r="K29" s="265"/>
    </row>
    <row r="30" spans="1:11" ht="26.25" customHeight="1">
      <c r="A30" s="1265" t="s">
        <v>874</v>
      </c>
      <c r="B30" s="1868" t="s">
        <v>557</v>
      </c>
      <c r="C30" s="1868"/>
      <c r="D30" s="1869"/>
      <c r="E30" s="1869"/>
      <c r="F30" s="1869"/>
      <c r="G30" s="1869"/>
      <c r="H30" s="1869"/>
      <c r="I30" s="1869"/>
      <c r="J30" s="1869"/>
      <c r="K30" s="265"/>
    </row>
    <row r="31" spans="1:11" ht="14.25" customHeight="1">
      <c r="A31" s="1265"/>
      <c r="B31" s="1266"/>
      <c r="C31" s="1266"/>
      <c r="D31" s="1267"/>
      <c r="E31" s="1267"/>
      <c r="F31" s="1267"/>
      <c r="G31" s="1267"/>
      <c r="H31" s="1267"/>
      <c r="I31" s="1267"/>
      <c r="J31" s="1267"/>
      <c r="K31" s="265"/>
    </row>
    <row r="32" spans="1:11" ht="42" customHeight="1">
      <c r="A32" s="1265"/>
      <c r="B32" s="1870" t="s">
        <v>1121</v>
      </c>
      <c r="C32" s="1870"/>
      <c r="D32" s="1699"/>
      <c r="E32" s="1699"/>
      <c r="F32" s="1699"/>
      <c r="G32" s="1699"/>
      <c r="H32" s="1699"/>
      <c r="I32" s="1699"/>
      <c r="J32" s="1699"/>
      <c r="K32" s="265"/>
    </row>
    <row r="33" spans="1:11" ht="9.75" customHeight="1">
      <c r="A33" s="270"/>
      <c r="B33" s="1023"/>
      <c r="C33" s="1023"/>
      <c r="D33" s="1264"/>
      <c r="E33" s="1264"/>
      <c r="F33" s="1264"/>
      <c r="G33" s="1264"/>
      <c r="H33" s="1264"/>
      <c r="I33" s="1264"/>
      <c r="J33" s="1264"/>
      <c r="K33" s="265"/>
    </row>
    <row r="34" spans="1:11" ht="15.75" customHeight="1">
      <c r="A34" s="1265" t="s">
        <v>1010</v>
      </c>
      <c r="B34" s="1866" t="s">
        <v>992</v>
      </c>
      <c r="C34" s="1866"/>
      <c r="D34" s="1866"/>
      <c r="E34" s="1866"/>
      <c r="F34" s="1866"/>
      <c r="G34" s="1866"/>
      <c r="H34" s="1866"/>
      <c r="I34" s="1866"/>
      <c r="J34" s="1866"/>
      <c r="K34" s="265"/>
    </row>
    <row r="35" spans="1:12" ht="12.75" customHeight="1">
      <c r="A35" s="270"/>
      <c r="B35" s="139"/>
      <c r="C35" s="139"/>
      <c r="D35" s="139"/>
      <c r="E35" s="1268" t="s">
        <v>245</v>
      </c>
      <c r="F35" s="265"/>
      <c r="G35" s="265"/>
      <c r="H35" s="265"/>
      <c r="I35" s="265"/>
      <c r="J35" s="265"/>
      <c r="K35" s="265"/>
      <c r="L35" s="265"/>
    </row>
    <row r="36" spans="1:12" ht="3" customHeight="1">
      <c r="A36" s="270"/>
      <c r="B36" s="143"/>
      <c r="C36" s="143"/>
      <c r="D36" s="143"/>
      <c r="E36" s="639"/>
      <c r="F36" s="265"/>
      <c r="G36" s="265"/>
      <c r="H36" s="265"/>
      <c r="I36" s="265"/>
      <c r="J36" s="265"/>
      <c r="K36" s="265"/>
      <c r="L36" s="265"/>
    </row>
    <row r="37" spans="1:12" ht="12.75">
      <c r="A37" s="150"/>
      <c r="B37" s="143" t="s">
        <v>111</v>
      </c>
      <c r="C37" s="143"/>
      <c r="D37" s="143"/>
      <c r="E37" s="639">
        <v>-58</v>
      </c>
      <c r="F37" s="265"/>
      <c r="G37" s="265"/>
      <c r="H37" s="265"/>
      <c r="I37" s="265"/>
      <c r="J37" s="265"/>
      <c r="K37" s="265"/>
      <c r="L37" s="265"/>
    </row>
    <row r="38" spans="1:12" ht="12.75">
      <c r="A38" s="270"/>
      <c r="B38" s="143" t="s">
        <v>976</v>
      </c>
      <c r="C38" s="143"/>
      <c r="D38" s="143"/>
      <c r="F38" s="265"/>
      <c r="G38" s="265"/>
      <c r="H38" s="265"/>
      <c r="I38" s="265"/>
      <c r="J38" s="265"/>
      <c r="K38" s="265"/>
      <c r="L38" s="265"/>
    </row>
    <row r="39" spans="1:12" ht="12.75">
      <c r="A39" s="270"/>
      <c r="B39" s="1269" t="s">
        <v>1112</v>
      </c>
      <c r="C39" s="1269"/>
      <c r="D39" s="1269"/>
      <c r="E39" s="639">
        <v>-265</v>
      </c>
      <c r="F39" s="265"/>
      <c r="G39" s="265"/>
      <c r="H39" s="265"/>
      <c r="I39" s="265"/>
      <c r="J39" s="265"/>
      <c r="K39" s="265"/>
      <c r="L39" s="265"/>
    </row>
    <row r="40" spans="1:12" ht="12.75">
      <c r="A40" s="270"/>
      <c r="B40" s="1269" t="s">
        <v>875</v>
      </c>
      <c r="C40" s="1269"/>
      <c r="D40" s="1269"/>
      <c r="E40" s="639">
        <v>309</v>
      </c>
      <c r="F40" s="265"/>
      <c r="G40" s="265"/>
      <c r="H40" s="265"/>
      <c r="I40" s="265"/>
      <c r="J40" s="265"/>
      <c r="K40" s="265"/>
      <c r="L40" s="265"/>
    </row>
    <row r="41" spans="1:12" ht="7.5" customHeight="1">
      <c r="A41" s="270"/>
      <c r="B41" s="1270"/>
      <c r="C41" s="1270"/>
      <c r="D41" s="1270"/>
      <c r="E41" s="265"/>
      <c r="F41" s="265"/>
      <c r="G41" s="265"/>
      <c r="H41" s="265"/>
      <c r="I41" s="265"/>
      <c r="J41" s="265"/>
      <c r="K41" s="265"/>
      <c r="L41" s="265"/>
    </row>
    <row r="42" spans="1:12" ht="13.5" thickBot="1">
      <c r="A42" s="270"/>
      <c r="B42" s="1271" t="s">
        <v>876</v>
      </c>
      <c r="C42" s="1271"/>
      <c r="D42" s="1271"/>
      <c r="E42" s="1272">
        <f>SUM(E37:E40)</f>
        <v>-14</v>
      </c>
      <c r="F42" s="265"/>
      <c r="G42" s="265"/>
      <c r="H42" s="265"/>
      <c r="I42" s="265"/>
      <c r="J42" s="265"/>
      <c r="K42" s="265"/>
      <c r="L42" s="265"/>
    </row>
    <row r="43" spans="1:11" ht="7.5" customHeight="1" thickTop="1">
      <c r="A43" s="270"/>
      <c r="B43" s="143"/>
      <c r="C43" s="143"/>
      <c r="D43" s="265"/>
      <c r="E43" s="265"/>
      <c r="F43" s="265"/>
      <c r="G43" s="265"/>
      <c r="H43" s="265"/>
      <c r="I43" s="265"/>
      <c r="J43" s="265"/>
      <c r="K43" s="265"/>
    </row>
    <row r="44" spans="1:11" ht="7.5" customHeight="1">
      <c r="A44" s="270"/>
      <c r="B44" s="143"/>
      <c r="C44" s="143"/>
      <c r="D44" s="265"/>
      <c r="E44" s="265"/>
      <c r="F44" s="265"/>
      <c r="G44" s="265"/>
      <c r="H44" s="265"/>
      <c r="I44" s="265"/>
      <c r="J44" s="265"/>
      <c r="K44" s="265"/>
    </row>
    <row r="45" spans="1:11" ht="15" customHeight="1">
      <c r="A45" s="270"/>
      <c r="B45" s="143" t="s">
        <v>555</v>
      </c>
      <c r="C45" s="143"/>
      <c r="D45" s="265"/>
      <c r="E45" s="265"/>
      <c r="F45" s="265"/>
      <c r="G45" s="265"/>
      <c r="H45" s="265"/>
      <c r="I45" s="265"/>
      <c r="J45" s="265"/>
      <c r="K45" s="265"/>
    </row>
    <row r="46" spans="1:11" ht="7.5" customHeight="1">
      <c r="A46" s="270"/>
      <c r="B46" s="143"/>
      <c r="C46" s="143"/>
      <c r="D46" s="265"/>
      <c r="E46" s="265"/>
      <c r="F46" s="265"/>
      <c r="G46" s="265"/>
      <c r="H46" s="265"/>
      <c r="I46" s="265"/>
      <c r="J46" s="265"/>
      <c r="K46" s="265"/>
    </row>
    <row r="47" spans="1:11" ht="17.25" customHeight="1">
      <c r="A47" s="1265" t="s">
        <v>1011</v>
      </c>
      <c r="B47" s="1867" t="s">
        <v>877</v>
      </c>
      <c r="C47" s="1867"/>
      <c r="D47" s="1867"/>
      <c r="E47" s="1867"/>
      <c r="F47" s="1867"/>
      <c r="G47" s="1867"/>
      <c r="H47" s="1867"/>
      <c r="I47" s="1867"/>
      <c r="J47" s="1867"/>
      <c r="K47" s="265"/>
    </row>
    <row r="48" spans="1:11" ht="7.5" customHeight="1">
      <c r="A48" s="270"/>
      <c r="B48" s="143"/>
      <c r="C48" s="143"/>
      <c r="D48" s="639"/>
      <c r="E48" s="265"/>
      <c r="F48" s="265"/>
      <c r="G48" s="265"/>
      <c r="H48" s="265"/>
      <c r="I48" s="265"/>
      <c r="J48" s="265"/>
      <c r="K48" s="265"/>
    </row>
    <row r="49" spans="1:12" ht="12.75" customHeight="1">
      <c r="A49" s="270"/>
      <c r="B49" s="139"/>
      <c r="C49" s="139"/>
      <c r="D49" s="139"/>
      <c r="E49" s="1268" t="s">
        <v>245</v>
      </c>
      <c r="F49" s="265"/>
      <c r="G49" s="265"/>
      <c r="H49" s="265"/>
      <c r="I49" s="265"/>
      <c r="J49" s="265"/>
      <c r="K49" s="265"/>
      <c r="L49" s="265"/>
    </row>
    <row r="50" spans="1:12" ht="12.75">
      <c r="A50" s="270"/>
      <c r="B50" s="143" t="s">
        <v>878</v>
      </c>
      <c r="C50" s="143"/>
      <c r="D50" s="143"/>
      <c r="E50" s="639">
        <v>-8</v>
      </c>
      <c r="F50" s="265"/>
      <c r="G50" s="265"/>
      <c r="H50" s="265"/>
      <c r="I50" s="265"/>
      <c r="J50" s="265"/>
      <c r="K50" s="265"/>
      <c r="L50" s="265"/>
    </row>
    <row r="51" spans="1:12" ht="12.75">
      <c r="A51" s="270"/>
      <c r="B51" s="143" t="s">
        <v>1113</v>
      </c>
      <c r="C51" s="143"/>
      <c r="D51" s="143"/>
      <c r="E51" s="639">
        <v>317</v>
      </c>
      <c r="F51" s="265"/>
      <c r="G51" s="265"/>
      <c r="H51" s="265"/>
      <c r="I51" s="265"/>
      <c r="J51" s="265"/>
      <c r="K51" s="265"/>
      <c r="L51" s="265"/>
    </row>
    <row r="52" spans="1:12" ht="12.75">
      <c r="A52" s="270"/>
      <c r="B52" s="143" t="s">
        <v>993</v>
      </c>
      <c r="C52" s="143"/>
      <c r="D52" s="143"/>
      <c r="E52" s="639">
        <v>-14</v>
      </c>
      <c r="F52" s="265"/>
      <c r="G52" s="265"/>
      <c r="H52" s="265"/>
      <c r="I52" s="265"/>
      <c r="J52" s="265"/>
      <c r="K52" s="265"/>
      <c r="L52" s="265"/>
    </row>
    <row r="53" spans="1:12" ht="7.5" customHeight="1">
      <c r="A53" s="270"/>
      <c r="B53" s="143"/>
      <c r="C53" s="143"/>
      <c r="D53" s="143"/>
      <c r="E53" s="265"/>
      <c r="F53" s="265"/>
      <c r="G53" s="265"/>
      <c r="H53" s="265"/>
      <c r="I53" s="265"/>
      <c r="J53" s="265"/>
      <c r="K53" s="265"/>
      <c r="L53" s="265"/>
    </row>
    <row r="54" spans="1:12" ht="13.5" thickBot="1">
      <c r="A54" s="270"/>
      <c r="B54" s="1271" t="s">
        <v>879</v>
      </c>
      <c r="C54" s="1271"/>
      <c r="D54" s="1271"/>
      <c r="E54" s="1272">
        <f>SUM(E50:E53)</f>
        <v>295</v>
      </c>
      <c r="F54" s="265"/>
      <c r="G54" s="265"/>
      <c r="H54" s="265"/>
      <c r="I54" s="265"/>
      <c r="J54" s="265"/>
      <c r="K54" s="265"/>
      <c r="L54" s="265"/>
    </row>
    <row r="55" spans="1:11" ht="7.5" customHeight="1" thickTop="1">
      <c r="A55" s="270"/>
      <c r="B55" s="143"/>
      <c r="C55" s="143"/>
      <c r="D55" s="143"/>
      <c r="E55" s="143"/>
      <c r="F55" s="143"/>
      <c r="G55" s="143"/>
      <c r="H55" s="143"/>
      <c r="I55" s="143"/>
      <c r="J55" s="143"/>
      <c r="K55" s="143"/>
    </row>
    <row r="56" spans="1:11" ht="36" customHeight="1">
      <c r="A56" s="270"/>
      <c r="B56" s="1856" t="s">
        <v>1114</v>
      </c>
      <c r="C56" s="1856"/>
      <c r="D56" s="1722"/>
      <c r="E56" s="1722"/>
      <c r="F56" s="1722"/>
      <c r="G56" s="1722"/>
      <c r="H56" s="1722"/>
      <c r="I56" s="1722"/>
      <c r="J56" s="1722"/>
      <c r="K56" s="1022"/>
    </row>
    <row r="57" spans="1:11" ht="39.75" customHeight="1">
      <c r="A57" s="270"/>
      <c r="B57" s="1856" t="s">
        <v>956</v>
      </c>
      <c r="C57" s="1856"/>
      <c r="D57" s="1722"/>
      <c r="E57" s="1722"/>
      <c r="F57" s="1722"/>
      <c r="G57" s="1722"/>
      <c r="H57" s="1722"/>
      <c r="I57" s="1722"/>
      <c r="J57" s="1722"/>
      <c r="K57" s="1022"/>
    </row>
    <row r="58" spans="1:11" ht="6" customHeight="1">
      <c r="A58" s="270"/>
      <c r="B58" s="1273"/>
      <c r="C58" s="1273"/>
      <c r="D58" s="237"/>
      <c r="E58" s="237"/>
      <c r="F58" s="237"/>
      <c r="G58" s="237"/>
      <c r="H58" s="237"/>
      <c r="I58" s="237"/>
      <c r="J58" s="237"/>
      <c r="K58" s="1022"/>
    </row>
    <row r="59" spans="1:11" ht="12.75">
      <c r="A59" s="270"/>
      <c r="B59" s="143"/>
      <c r="C59" s="143"/>
      <c r="D59" s="1022"/>
      <c r="E59" s="1022"/>
      <c r="F59" s="1022"/>
      <c r="G59" s="1022"/>
      <c r="H59" s="1022"/>
      <c r="I59" s="1022"/>
      <c r="J59" s="1022"/>
      <c r="K59" s="1022"/>
    </row>
    <row r="60" spans="1:11" ht="12.75">
      <c r="A60" s="1265" t="s">
        <v>1012</v>
      </c>
      <c r="B60" s="143" t="s">
        <v>682</v>
      </c>
      <c r="C60" s="143"/>
      <c r="D60" s="1022"/>
      <c r="E60" s="1022"/>
      <c r="F60" s="1022"/>
      <c r="G60" s="1022"/>
      <c r="H60" s="1022"/>
      <c r="I60" s="1022"/>
      <c r="J60" s="1022"/>
      <c r="K60" s="1022"/>
    </row>
    <row r="62" spans="4:9" ht="12.75">
      <c r="D62" s="1274" t="s">
        <v>398</v>
      </c>
      <c r="E62" s="1275">
        <v>39447</v>
      </c>
      <c r="H62" s="1276"/>
      <c r="I62" s="1276"/>
    </row>
    <row r="63" spans="2:9" ht="16.5" customHeight="1">
      <c r="B63" s="139"/>
      <c r="C63" s="139"/>
      <c r="D63" s="1277" t="s">
        <v>769</v>
      </c>
      <c r="E63" s="1277" t="s">
        <v>769</v>
      </c>
      <c r="H63" s="1276"/>
      <c r="I63" s="1276"/>
    </row>
    <row r="64" spans="2:5" ht="12.75">
      <c r="B64" s="21" t="s">
        <v>717</v>
      </c>
      <c r="D64" s="1278">
        <v>5.2</v>
      </c>
      <c r="E64" s="1278">
        <v>5.9</v>
      </c>
    </row>
    <row r="65" spans="2:5" ht="12.75">
      <c r="B65" s="21" t="s">
        <v>731</v>
      </c>
      <c r="D65" s="1278">
        <v>5</v>
      </c>
      <c r="E65" s="1278">
        <v>5.3</v>
      </c>
    </row>
    <row r="66" spans="2:5" ht="12.75">
      <c r="B66" s="21" t="s">
        <v>732</v>
      </c>
      <c r="D66" s="1278">
        <v>3</v>
      </c>
      <c r="E66" s="1278">
        <v>3.3</v>
      </c>
    </row>
    <row r="67" spans="2:5" ht="12.75">
      <c r="B67" s="21" t="s">
        <v>733</v>
      </c>
      <c r="D67" s="1278"/>
      <c r="E67" s="1278"/>
    </row>
    <row r="68" spans="2:5" ht="12.75">
      <c r="B68" s="21" t="s">
        <v>553</v>
      </c>
      <c r="D68" s="1278">
        <v>3</v>
      </c>
      <c r="E68" s="1278">
        <v>3.3</v>
      </c>
    </row>
    <row r="69" spans="2:5" ht="12.75">
      <c r="B69" s="21" t="s">
        <v>554</v>
      </c>
      <c r="D69" s="1278">
        <v>2.5</v>
      </c>
      <c r="E69" s="1278">
        <v>2.5</v>
      </c>
    </row>
    <row r="70" spans="2:5" ht="12.75">
      <c r="B70" s="139" t="s">
        <v>961</v>
      </c>
      <c r="C70" s="139"/>
      <c r="D70" s="1279">
        <v>2.5</v>
      </c>
      <c r="E70" s="1279">
        <v>2.5</v>
      </c>
    </row>
    <row r="71" ht="18" customHeight="1"/>
    <row r="72" ht="12.75">
      <c r="B72" s="21" t="s">
        <v>281</v>
      </c>
    </row>
    <row r="73" spans="2:10" ht="33.75" customHeight="1">
      <c r="B73" s="891" t="s">
        <v>282</v>
      </c>
      <c r="C73" s="1769" t="s">
        <v>417</v>
      </c>
      <c r="D73" s="1769"/>
      <c r="E73" s="1769"/>
      <c r="F73" s="1769"/>
      <c r="G73" s="1769"/>
      <c r="H73" s="1769"/>
      <c r="I73" s="1769"/>
      <c r="J73" s="1769"/>
    </row>
    <row r="74" spans="2:10" ht="31.5" customHeight="1">
      <c r="B74" s="891" t="s">
        <v>283</v>
      </c>
      <c r="C74" s="1769" t="s">
        <v>418</v>
      </c>
      <c r="D74" s="1769"/>
      <c r="E74" s="1769"/>
      <c r="F74" s="1769"/>
      <c r="G74" s="1769"/>
      <c r="H74" s="1769"/>
      <c r="I74" s="1769"/>
      <c r="J74" s="1769"/>
    </row>
    <row r="76" spans="1:10" ht="48.75" customHeight="1">
      <c r="A76" s="878" t="s">
        <v>1013</v>
      </c>
      <c r="B76" s="1706" t="s">
        <v>436</v>
      </c>
      <c r="C76" s="1706"/>
      <c r="D76" s="1706"/>
      <c r="E76" s="1706"/>
      <c r="F76" s="1706"/>
      <c r="G76" s="1706"/>
      <c r="H76" s="1706"/>
      <c r="I76" s="1706"/>
      <c r="J76" s="1706"/>
    </row>
    <row r="78" spans="1:10" ht="12.75">
      <c r="A78" s="251"/>
      <c r="B78" s="914"/>
      <c r="C78" s="914"/>
      <c r="J78" s="23" t="s">
        <v>870</v>
      </c>
    </row>
    <row r="79" ht="12.75">
      <c r="J79" s="23" t="s">
        <v>755</v>
      </c>
    </row>
    <row r="80" ht="12.75">
      <c r="J80" s="23"/>
    </row>
    <row r="81" ht="12.75">
      <c r="J81" s="23"/>
    </row>
    <row r="82" ht="12.75">
      <c r="J82" s="23"/>
    </row>
    <row r="83" ht="12.75">
      <c r="J83" s="23"/>
    </row>
    <row r="84" spans="1:10" ht="12.75">
      <c r="A84" s="1" t="s">
        <v>1014</v>
      </c>
      <c r="B84" s="21" t="s">
        <v>87</v>
      </c>
      <c r="J84" s="23"/>
    </row>
    <row r="85" ht="12.75">
      <c r="J85" s="23"/>
    </row>
    <row r="86" spans="4:10" ht="12.75">
      <c r="D86" s="1621">
        <v>2007</v>
      </c>
      <c r="E86" s="1621"/>
      <c r="F86" s="1621"/>
      <c r="G86" s="285"/>
      <c r="H86" s="1863">
        <v>2006</v>
      </c>
      <c r="I86" s="1863"/>
      <c r="J86" s="1863"/>
    </row>
    <row r="87" spans="4:10" ht="12.75">
      <c r="D87" s="137" t="s">
        <v>130</v>
      </c>
      <c r="E87" s="137" t="s">
        <v>129</v>
      </c>
      <c r="F87" s="137" t="s">
        <v>1070</v>
      </c>
      <c r="G87" s="137"/>
      <c r="H87" s="284" t="s">
        <v>130</v>
      </c>
      <c r="I87" s="284" t="s">
        <v>129</v>
      </c>
      <c r="J87" s="286" t="s">
        <v>1070</v>
      </c>
    </row>
    <row r="88" spans="2:10" ht="12.75">
      <c r="B88" s="139"/>
      <c r="C88" s="139"/>
      <c r="D88" s="34" t="s">
        <v>245</v>
      </c>
      <c r="E88" s="34" t="s">
        <v>245</v>
      </c>
      <c r="F88" s="34" t="s">
        <v>245</v>
      </c>
      <c r="G88" s="34"/>
      <c r="H88" s="287" t="s">
        <v>245</v>
      </c>
      <c r="I88" s="287" t="s">
        <v>245</v>
      </c>
      <c r="J88" s="287" t="s">
        <v>245</v>
      </c>
    </row>
    <row r="89" spans="2:10" ht="12.75">
      <c r="B89" s="21" t="s">
        <v>131</v>
      </c>
      <c r="D89" s="1285">
        <v>1278</v>
      </c>
      <c r="E89" s="1285">
        <v>265</v>
      </c>
      <c r="F89" s="1285">
        <f>SUM(D89:E89)</f>
        <v>1543</v>
      </c>
      <c r="G89" s="1281"/>
      <c r="H89" s="1281">
        <v>1346</v>
      </c>
      <c r="I89" s="1281">
        <v>282</v>
      </c>
      <c r="J89" s="1302">
        <f>SUM(H89:I89)</f>
        <v>1628</v>
      </c>
    </row>
    <row r="90" spans="2:10" ht="12.75">
      <c r="B90" s="21" t="s">
        <v>132</v>
      </c>
      <c r="D90" s="1285">
        <v>1134</v>
      </c>
      <c r="E90" s="1285">
        <v>249</v>
      </c>
      <c r="F90" s="1285">
        <f>SUM(D90:E90)</f>
        <v>1383</v>
      </c>
      <c r="G90" s="1281"/>
      <c r="H90" s="1281">
        <v>2077</v>
      </c>
      <c r="I90" s="1281">
        <v>182</v>
      </c>
      <c r="J90" s="1282">
        <f>SUM(H90:I90)</f>
        <v>2259</v>
      </c>
    </row>
    <row r="91" spans="2:10" ht="12.75">
      <c r="B91" s="21" t="s">
        <v>133</v>
      </c>
      <c r="D91" s="1285">
        <v>545</v>
      </c>
      <c r="E91" s="1285">
        <v>54</v>
      </c>
      <c r="F91" s="1285">
        <f>SUM(D91:E91)</f>
        <v>599</v>
      </c>
      <c r="G91" s="1281"/>
      <c r="H91" s="1281">
        <v>580</v>
      </c>
      <c r="I91" s="1281">
        <v>58</v>
      </c>
      <c r="J91" s="1282">
        <f>SUM(H91:I91)</f>
        <v>638</v>
      </c>
    </row>
    <row r="92" spans="2:10" ht="12.75">
      <c r="B92" s="139" t="s">
        <v>1115</v>
      </c>
      <c r="C92" s="139"/>
      <c r="D92" s="1286">
        <v>1932</v>
      </c>
      <c r="E92" s="1286">
        <v>5</v>
      </c>
      <c r="F92" s="1286">
        <f>SUM(D92:E92)</f>
        <v>1937</v>
      </c>
      <c r="G92" s="1283"/>
      <c r="H92" s="1283">
        <v>745</v>
      </c>
      <c r="I92" s="1283">
        <v>5</v>
      </c>
      <c r="J92" s="1284">
        <f>SUM(H92:I92)</f>
        <v>750</v>
      </c>
    </row>
    <row r="93" spans="2:10" ht="12.75">
      <c r="B93" s="497" t="s">
        <v>134</v>
      </c>
      <c r="C93" s="497"/>
      <c r="D93" s="1464">
        <f>SUM(D89:D92)</f>
        <v>4889</v>
      </c>
      <c r="E93" s="1464">
        <f>SUM(E89:E92)</f>
        <v>573</v>
      </c>
      <c r="F93" s="1464">
        <f>SUM(F89:F92)</f>
        <v>5462</v>
      </c>
      <c r="G93" s="1527"/>
      <c r="H93" s="1527">
        <f>SUM(H89:H92)</f>
        <v>4748</v>
      </c>
      <c r="I93" s="1527">
        <f>SUM(I89:I92)</f>
        <v>527</v>
      </c>
      <c r="J93" s="1527">
        <f>SUM(J89:J92)</f>
        <v>5275</v>
      </c>
    </row>
    <row r="94" spans="2:10" ht="12.75">
      <c r="B94" s="139" t="s">
        <v>135</v>
      </c>
      <c r="C94" s="139"/>
      <c r="D94" s="1286">
        <v>-4361</v>
      </c>
      <c r="E94" s="1286">
        <v>-654</v>
      </c>
      <c r="F94" s="1286">
        <v>-5015</v>
      </c>
      <c r="G94" s="1283"/>
      <c r="H94" s="1283">
        <v>-4607</v>
      </c>
      <c r="I94" s="1283">
        <v>-603</v>
      </c>
      <c r="J94" s="1284">
        <v>-5210</v>
      </c>
    </row>
    <row r="95" spans="2:10" ht="12.75">
      <c r="B95" s="139" t="s">
        <v>136</v>
      </c>
      <c r="C95" s="139"/>
      <c r="D95" s="1286">
        <f>SUM(D93:D94)</f>
        <v>528</v>
      </c>
      <c r="E95" s="1286">
        <f>SUM(E93:E94)</f>
        <v>-81</v>
      </c>
      <c r="F95" s="1286">
        <f>SUM(F93:F94)</f>
        <v>447</v>
      </c>
      <c r="G95" s="1283"/>
      <c r="H95" s="1283">
        <f>SUM(H93:H94)</f>
        <v>141</v>
      </c>
      <c r="I95" s="1283">
        <f>SUM(I93:I94)</f>
        <v>-76</v>
      </c>
      <c r="J95" s="1283">
        <f>SUM(J93:J94)</f>
        <v>65</v>
      </c>
    </row>
    <row r="96" ht="12.75">
      <c r="J96" s="23"/>
    </row>
    <row r="97" spans="2:10" ht="53.25" customHeight="1">
      <c r="B97" s="1635" t="s">
        <v>366</v>
      </c>
      <c r="C97" s="1784"/>
      <c r="D97" s="1784"/>
      <c r="E97" s="1784"/>
      <c r="F97" s="1784"/>
      <c r="G97" s="1784"/>
      <c r="H97" s="1784"/>
      <c r="I97" s="1784"/>
      <c r="J97" s="1784"/>
    </row>
    <row r="98" ht="12.75">
      <c r="J98" s="23"/>
    </row>
    <row r="99" spans="1:2" ht="12.75">
      <c r="A99" s="1" t="s">
        <v>1015</v>
      </c>
      <c r="B99" s="21" t="s">
        <v>1119</v>
      </c>
    </row>
    <row r="100" spans="2:10" ht="39" customHeight="1">
      <c r="B100" s="1722" t="s">
        <v>112</v>
      </c>
      <c r="C100" s="1782"/>
      <c r="D100" s="1782"/>
      <c r="E100" s="1782"/>
      <c r="F100" s="1782"/>
      <c r="G100" s="1782"/>
      <c r="H100" s="1782"/>
      <c r="I100" s="1782"/>
      <c r="J100" s="1782"/>
    </row>
    <row r="101" spans="2:10" ht="7.5" customHeight="1">
      <c r="B101" s="48"/>
      <c r="C101" s="115"/>
      <c r="D101" s="115"/>
      <c r="E101" s="115"/>
      <c r="F101" s="115"/>
      <c r="G101" s="115"/>
      <c r="H101" s="115"/>
      <c r="I101" s="115"/>
      <c r="J101" s="115"/>
    </row>
    <row r="102" spans="2:10" ht="15.75" customHeight="1">
      <c r="B102" s="1565" t="s">
        <v>1118</v>
      </c>
      <c r="C102" s="106"/>
      <c r="D102" s="106"/>
      <c r="E102" s="106"/>
      <c r="F102" s="106"/>
      <c r="G102" s="106"/>
      <c r="H102" s="106"/>
      <c r="I102" s="106"/>
      <c r="J102" s="106"/>
    </row>
    <row r="103" spans="2:9" s="1280" customFormat="1" ht="13.5">
      <c r="B103" s="1857" t="s">
        <v>113</v>
      </c>
      <c r="C103" s="1857"/>
      <c r="D103" s="1857" t="s">
        <v>114</v>
      </c>
      <c r="E103" s="1857"/>
      <c r="F103" s="1857" t="s">
        <v>115</v>
      </c>
      <c r="G103" s="1859"/>
      <c r="H103" s="1859"/>
      <c r="I103" s="1859"/>
    </row>
    <row r="104" spans="2:9" ht="12.75">
      <c r="B104" s="1858" t="s">
        <v>717</v>
      </c>
      <c r="C104" s="1858"/>
      <c r="D104" s="1858" t="s">
        <v>116</v>
      </c>
      <c r="E104" s="1858"/>
      <c r="F104" s="1858" t="s">
        <v>117</v>
      </c>
      <c r="G104" s="1858"/>
      <c r="H104" s="1769"/>
      <c r="I104" s="161"/>
    </row>
    <row r="105" spans="2:9" ht="12.75">
      <c r="B105" s="1769" t="s">
        <v>717</v>
      </c>
      <c r="C105" s="1769"/>
      <c r="D105" s="1769" t="s">
        <v>118</v>
      </c>
      <c r="E105" s="1769"/>
      <c r="F105" s="1769" t="s">
        <v>119</v>
      </c>
      <c r="G105" s="1769"/>
      <c r="H105" s="1769"/>
      <c r="I105" s="161"/>
    </row>
    <row r="106" spans="2:9" ht="27.75" customHeight="1">
      <c r="B106" s="1769" t="s">
        <v>120</v>
      </c>
      <c r="C106" s="1769"/>
      <c r="D106" s="1861" t="s">
        <v>1116</v>
      </c>
      <c r="E106" s="1861"/>
      <c r="F106" s="1769" t="s">
        <v>121</v>
      </c>
      <c r="G106" s="1769"/>
      <c r="H106" s="1769"/>
      <c r="I106" s="161"/>
    </row>
    <row r="107" spans="2:9" ht="12.75">
      <c r="B107" s="1860" t="s">
        <v>122</v>
      </c>
      <c r="C107" s="1860"/>
      <c r="D107" s="1860" t="s">
        <v>123</v>
      </c>
      <c r="E107" s="1860"/>
      <c r="F107" s="1860" t="s">
        <v>124</v>
      </c>
      <c r="G107" s="1860"/>
      <c r="H107" s="1860"/>
      <c r="I107" s="1603"/>
    </row>
    <row r="108" spans="2:7" ht="12.75">
      <c r="B108" s="553"/>
      <c r="C108" s="553"/>
      <c r="D108" s="247"/>
      <c r="E108" s="247"/>
      <c r="F108" s="247"/>
      <c r="G108" s="247"/>
    </row>
    <row r="109" spans="2:7" ht="12.75">
      <c r="B109" s="247" t="s">
        <v>1117</v>
      </c>
      <c r="C109" s="553"/>
      <c r="D109" s="247"/>
      <c r="E109" s="247"/>
      <c r="F109" s="247"/>
      <c r="G109" s="247"/>
    </row>
    <row r="110" spans="2:9" s="1280" customFormat="1" ht="13.5">
      <c r="B110" s="1860" t="s">
        <v>113</v>
      </c>
      <c r="C110" s="1860"/>
      <c r="D110" s="1860" t="s">
        <v>114</v>
      </c>
      <c r="E110" s="1860"/>
      <c r="F110" s="1860" t="s">
        <v>115</v>
      </c>
      <c r="G110" s="1859"/>
      <c r="H110" s="1859"/>
      <c r="I110" s="1859"/>
    </row>
    <row r="111" spans="2:9" ht="12.75">
      <c r="B111" s="1858" t="s">
        <v>717</v>
      </c>
      <c r="C111" s="1858"/>
      <c r="D111" s="1858" t="s">
        <v>125</v>
      </c>
      <c r="E111" s="1858"/>
      <c r="F111" s="1858" t="s">
        <v>126</v>
      </c>
      <c r="G111" s="1858"/>
      <c r="H111" s="1769"/>
      <c r="I111" s="161"/>
    </row>
    <row r="112" spans="2:9" ht="12.75">
      <c r="B112" s="1769" t="s">
        <v>717</v>
      </c>
      <c r="C112" s="1769"/>
      <c r="D112" s="1769" t="s">
        <v>127</v>
      </c>
      <c r="E112" s="1769"/>
      <c r="F112" s="1769" t="s">
        <v>119</v>
      </c>
      <c r="G112" s="1769"/>
      <c r="H112" s="1769"/>
      <c r="I112" s="161"/>
    </row>
    <row r="113" spans="2:9" ht="27" customHeight="1">
      <c r="B113" s="1858" t="s">
        <v>120</v>
      </c>
      <c r="C113" s="1858"/>
      <c r="D113" s="1862" t="s">
        <v>128</v>
      </c>
      <c r="E113" s="1862"/>
      <c r="F113" s="1858" t="s">
        <v>121</v>
      </c>
      <c r="G113" s="1858"/>
      <c r="H113" s="1858"/>
      <c r="I113" s="1231"/>
    </row>
    <row r="114" spans="2:9" ht="12.75">
      <c r="B114" s="1860" t="s">
        <v>122</v>
      </c>
      <c r="C114" s="1860"/>
      <c r="D114" s="1860" t="s">
        <v>123</v>
      </c>
      <c r="E114" s="1860"/>
      <c r="F114" s="1860" t="s">
        <v>124</v>
      </c>
      <c r="G114" s="1860"/>
      <c r="H114" s="1860"/>
      <c r="I114" s="1603"/>
    </row>
  </sheetData>
  <mergeCells count="46">
    <mergeCell ref="B100:J100"/>
    <mergeCell ref="F6:H6"/>
    <mergeCell ref="H86:J86"/>
    <mergeCell ref="D86:F86"/>
    <mergeCell ref="A7:D8"/>
    <mergeCell ref="B34:J34"/>
    <mergeCell ref="B47:J47"/>
    <mergeCell ref="B28:J28"/>
    <mergeCell ref="B30:J30"/>
    <mergeCell ref="B32:J32"/>
    <mergeCell ref="D114:E114"/>
    <mergeCell ref="B111:C111"/>
    <mergeCell ref="B112:C112"/>
    <mergeCell ref="B113:C113"/>
    <mergeCell ref="B114:C114"/>
    <mergeCell ref="D111:E111"/>
    <mergeCell ref="D112:E112"/>
    <mergeCell ref="D113:E113"/>
    <mergeCell ref="F111:H111"/>
    <mergeCell ref="F112:H112"/>
    <mergeCell ref="F113:H113"/>
    <mergeCell ref="F114:H114"/>
    <mergeCell ref="D110:E110"/>
    <mergeCell ref="D104:E104"/>
    <mergeCell ref="D105:E105"/>
    <mergeCell ref="D106:E106"/>
    <mergeCell ref="D107:E107"/>
    <mergeCell ref="F107:H107"/>
    <mergeCell ref="F106:H106"/>
    <mergeCell ref="F105:H105"/>
    <mergeCell ref="F110:I110"/>
    <mergeCell ref="B105:C105"/>
    <mergeCell ref="B106:C106"/>
    <mergeCell ref="B107:C107"/>
    <mergeCell ref="B110:C110"/>
    <mergeCell ref="D103:E103"/>
    <mergeCell ref="B103:C103"/>
    <mergeCell ref="B104:C104"/>
    <mergeCell ref="F104:H104"/>
    <mergeCell ref="F103:I103"/>
    <mergeCell ref="B97:J97"/>
    <mergeCell ref="B56:J56"/>
    <mergeCell ref="B76:J76"/>
    <mergeCell ref="C73:J73"/>
    <mergeCell ref="C74:J74"/>
    <mergeCell ref="B57:J57"/>
  </mergeCells>
  <printOptions horizontalCentered="1"/>
  <pageMargins left="0.5905511811023623" right="0.5905511811023623" top="0.5905511811023623" bottom="0" header="0.5905511811023623" footer="0"/>
  <pageSetup fitToHeight="2" horizontalDpi="600" verticalDpi="600" orientation="portrait" paperSize="9" scale="59" r:id="rId1"/>
  <rowBreaks count="1" manualBreakCount="1">
    <brk id="77" max="8" man="1"/>
  </rowBreaks>
</worksheet>
</file>

<file path=xl/worksheets/sheet23.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Normal="75" zoomScaleSheetLayoutView="100" workbookViewId="0" topLeftCell="A1">
      <selection activeCell="A59" sqref="A59"/>
    </sheetView>
  </sheetViews>
  <sheetFormatPr defaultColWidth="9.00390625" defaultRowHeight="14.25"/>
  <cols>
    <col min="1" max="1" width="6.25390625" style="21" customWidth="1"/>
    <col min="2" max="2" width="77.625" style="21" customWidth="1"/>
    <col min="3" max="3" width="13.25390625" style="21" customWidth="1"/>
    <col min="4" max="4" width="4.25390625" style="21" customWidth="1"/>
    <col min="5" max="5" width="10.50390625" style="21" customWidth="1"/>
    <col min="6" max="6" width="16.75390625" style="21" customWidth="1"/>
    <col min="7" max="16384" width="8.00390625" style="21" customWidth="1"/>
  </cols>
  <sheetData>
    <row r="1" spans="1:7" ht="13.5">
      <c r="A1" s="15" t="s">
        <v>688</v>
      </c>
      <c r="B1" s="15"/>
      <c r="D1" s="1747" t="s">
        <v>180</v>
      </c>
      <c r="E1" s="1871"/>
      <c r="G1" s="283"/>
    </row>
    <row r="2" spans="1:7" ht="12.75">
      <c r="A2" s="4"/>
      <c r="B2" s="4"/>
      <c r="G2" s="283"/>
    </row>
    <row r="3" spans="1:7" ht="12.75">
      <c r="A3" s="270" t="s">
        <v>1131</v>
      </c>
      <c r="B3" s="270"/>
      <c r="G3" s="283"/>
    </row>
    <row r="4" spans="1:2" ht="12.75">
      <c r="A4" s="270"/>
      <c r="B4" s="270"/>
    </row>
    <row r="5" spans="3:5" ht="12.75">
      <c r="C5" s="180"/>
      <c r="D5" s="286"/>
      <c r="E5" s="284"/>
    </row>
    <row r="6" spans="1:5" ht="26.25">
      <c r="A6" s="138" t="s">
        <v>80</v>
      </c>
      <c r="B6" s="138"/>
      <c r="C6" s="193" t="s">
        <v>558</v>
      </c>
      <c r="D6" s="550"/>
      <c r="E6" s="550" t="s">
        <v>559</v>
      </c>
    </row>
    <row r="7" spans="1:4" ht="12.75">
      <c r="A7" s="270"/>
      <c r="B7" s="270"/>
      <c r="C7" s="180"/>
      <c r="D7" s="180"/>
    </row>
    <row r="8" spans="1:4" ht="12.75">
      <c r="A8" s="21" t="s">
        <v>1016</v>
      </c>
      <c r="C8" s="180"/>
      <c r="D8" s="180"/>
    </row>
    <row r="9" ht="6" customHeight="1">
      <c r="C9" s="1"/>
    </row>
    <row r="10" spans="1:5" ht="12.75">
      <c r="A10" s="897" t="s">
        <v>254</v>
      </c>
      <c r="C10" s="1303">
        <v>18.3</v>
      </c>
      <c r="D10" s="1304"/>
      <c r="E10" s="1304">
        <v>13.8</v>
      </c>
    </row>
    <row r="11" spans="1:5" ht="12.75">
      <c r="A11" s="897" t="s">
        <v>987</v>
      </c>
      <c r="C11" s="1303">
        <v>38.8</v>
      </c>
      <c r="D11" s="1304"/>
      <c r="E11" s="1304">
        <v>36.2</v>
      </c>
    </row>
    <row r="12" spans="1:5" ht="12.75">
      <c r="A12" s="897" t="s">
        <v>629</v>
      </c>
      <c r="C12" s="1303">
        <v>147.8</v>
      </c>
      <c r="D12" s="1304"/>
      <c r="E12" s="1304">
        <v>142.4</v>
      </c>
    </row>
    <row r="13" spans="1:5" ht="12.75">
      <c r="A13" s="897" t="s">
        <v>1017</v>
      </c>
      <c r="C13" s="1303">
        <v>0</v>
      </c>
      <c r="D13" s="1304"/>
      <c r="E13" s="1304">
        <v>8.2</v>
      </c>
    </row>
    <row r="14" spans="1:5" ht="12.75">
      <c r="A14" s="139"/>
      <c r="B14" s="139"/>
      <c r="C14" s="1305"/>
      <c r="D14" s="1306"/>
      <c r="E14" s="1307"/>
    </row>
    <row r="15" spans="1:5" ht="12.75">
      <c r="A15" s="21" t="s">
        <v>382</v>
      </c>
      <c r="C15" s="1303">
        <f>SUM(C10:C14)</f>
        <v>204.9</v>
      </c>
      <c r="D15" s="1304"/>
      <c r="E15" s="1308">
        <f>SUM(E10:E13)</f>
        <v>200.6</v>
      </c>
    </row>
    <row r="16" spans="3:5" ht="3" customHeight="1">
      <c r="C16" s="1303"/>
      <c r="D16" s="1304"/>
      <c r="E16" s="1308"/>
    </row>
    <row r="17" spans="1:5" ht="12.75">
      <c r="A17" s="21" t="s">
        <v>1018</v>
      </c>
      <c r="C17" s="1303">
        <v>62.5</v>
      </c>
      <c r="D17" s="1304"/>
      <c r="E17" s="1304">
        <v>50.1</v>
      </c>
    </row>
    <row r="18" spans="1:5" ht="6" customHeight="1">
      <c r="A18" s="139"/>
      <c r="B18" s="139"/>
      <c r="C18" s="1303"/>
      <c r="D18" s="1304"/>
      <c r="E18" s="1308"/>
    </row>
    <row r="19" spans="1:5" ht="12.75">
      <c r="A19" s="139" t="s">
        <v>81</v>
      </c>
      <c r="B19" s="139"/>
      <c r="C19" s="1309">
        <f>SUM(C15:C18)</f>
        <v>267.4</v>
      </c>
      <c r="D19" s="1310"/>
      <c r="E19" s="1310">
        <f>SUM(E15:E18)</f>
        <v>250.7</v>
      </c>
    </row>
    <row r="20" spans="3:4" ht="12.75">
      <c r="C20" s="288"/>
      <c r="D20" s="288"/>
    </row>
    <row r="21" ht="12.75">
      <c r="A21" s="6" t="s">
        <v>824</v>
      </c>
    </row>
    <row r="22" ht="12.75">
      <c r="A22" s="1"/>
    </row>
    <row r="23" spans="1:5" ht="42.75" customHeight="1">
      <c r="A23" s="878" t="s">
        <v>1019</v>
      </c>
      <c r="B23" s="1706" t="s">
        <v>306</v>
      </c>
      <c r="C23" s="1785"/>
      <c r="D23" s="1785"/>
      <c r="E23" s="1785"/>
    </row>
    <row r="24" spans="1:5" ht="9" customHeight="1">
      <c r="A24" s="878"/>
      <c r="B24" s="879"/>
      <c r="C24" s="987"/>
      <c r="D24" s="987"/>
      <c r="E24" s="879"/>
    </row>
    <row r="25" spans="1:5" ht="12.75">
      <c r="A25" s="878" t="s">
        <v>1020</v>
      </c>
      <c r="B25" s="1872" t="s">
        <v>305</v>
      </c>
      <c r="C25" s="1872"/>
      <c r="D25" s="1872"/>
      <c r="E25" s="1872"/>
    </row>
  </sheetData>
  <mergeCells count="3">
    <mergeCell ref="D1:E1"/>
    <mergeCell ref="B23:E23"/>
    <mergeCell ref="B25:E25"/>
  </mergeCells>
  <printOptions/>
  <pageMargins left="0.75" right="0.75" top="1" bottom="1" header="0.5" footer="0.5"/>
  <pageSetup fitToHeight="1" fitToWidth="1" horizontalDpi="600" verticalDpi="600" orientation="portrait" paperSize="9" scale="71" r:id="rId1"/>
</worksheet>
</file>

<file path=xl/worksheets/sheet24.xml><?xml version="1.0" encoding="utf-8"?>
<worksheet xmlns="http://schemas.openxmlformats.org/spreadsheetml/2006/main" xmlns:r="http://schemas.openxmlformats.org/officeDocument/2006/relationships">
  <sheetPr>
    <pageSetUpPr fitToPage="1"/>
  </sheetPr>
  <dimension ref="A1:AD53"/>
  <sheetViews>
    <sheetView showGridLines="0" view="pageBreakPreview" zoomScale="85" zoomScaleNormal="85" zoomScaleSheetLayoutView="85" workbookViewId="0" topLeftCell="A1">
      <selection activeCell="A59" sqref="A59"/>
    </sheetView>
  </sheetViews>
  <sheetFormatPr defaultColWidth="9.00390625" defaultRowHeight="14.25"/>
  <cols>
    <col min="1" max="1" width="6.50390625" style="21" customWidth="1"/>
    <col min="2" max="2" width="26.125" style="299" customWidth="1"/>
    <col min="3" max="3" width="9.375" style="21" customWidth="1"/>
    <col min="4" max="4" width="3.75390625" style="21" customWidth="1"/>
    <col min="5" max="5" width="8.875" style="21" customWidth="1"/>
    <col min="6" max="6" width="4.00390625" style="21" customWidth="1"/>
    <col min="7" max="7" width="9.00390625" style="21" customWidth="1"/>
    <col min="8" max="8" width="5.25390625" style="21" customWidth="1"/>
    <col min="9" max="9" width="9.00390625" style="21" customWidth="1"/>
    <col min="10" max="10" width="5.125" style="21" customWidth="1"/>
    <col min="11" max="11" width="8.875" style="21" customWidth="1"/>
    <col min="12" max="12" width="4.00390625" style="21" customWidth="1"/>
    <col min="13" max="13" width="8.75390625" style="21" customWidth="1"/>
    <col min="14" max="14" width="6.25390625" style="21" customWidth="1"/>
    <col min="15" max="15" width="8.875" style="21" customWidth="1"/>
    <col min="16" max="16" width="4.125" style="21" customWidth="1"/>
    <col min="17" max="17" width="8.75390625" style="21" customWidth="1"/>
    <col min="18" max="18" width="4.75390625" style="21" customWidth="1"/>
    <col min="19" max="19" width="8.875" style="21" customWidth="1"/>
    <col min="20" max="20" width="3.50390625" style="21" customWidth="1"/>
    <col min="21" max="21" width="8.75390625" style="21" customWidth="1"/>
    <col min="22" max="22" width="3.75390625" style="21" customWidth="1"/>
    <col min="23" max="23" width="8.75390625" style="21" customWidth="1"/>
    <col min="24" max="24" width="2.875" style="21" customWidth="1"/>
    <col min="25" max="25" width="10.25390625" style="21" customWidth="1"/>
    <col min="26" max="26" width="9.375" style="21" customWidth="1"/>
    <col min="27" max="28" width="0" style="21" hidden="1" customWidth="1"/>
    <col min="29" max="29" width="3.75390625" style="21" hidden="1" customWidth="1"/>
    <col min="30" max="16384" width="8.00390625" style="21" customWidth="1"/>
  </cols>
  <sheetData>
    <row r="1" spans="1:25" ht="12.75">
      <c r="A1" s="15" t="s">
        <v>688</v>
      </c>
      <c r="Y1" s="1639" t="s">
        <v>746</v>
      </c>
    </row>
    <row r="2" ht="12.75">
      <c r="A2" s="4"/>
    </row>
    <row r="3" ht="12.75">
      <c r="A3" s="270" t="s">
        <v>836</v>
      </c>
    </row>
    <row r="4" ht="12.75">
      <c r="A4" s="270"/>
    </row>
    <row r="5" ht="12.75">
      <c r="A5" s="270"/>
    </row>
    <row r="6" ht="12.75">
      <c r="A6" s="270"/>
    </row>
    <row r="8" ht="12.75">
      <c r="A8" s="6" t="s">
        <v>82</v>
      </c>
    </row>
    <row r="9" ht="12.75">
      <c r="A9" s="6"/>
    </row>
    <row r="10" ht="12.75">
      <c r="A10" s="6"/>
    </row>
    <row r="11" spans="3:25" ht="12.75">
      <c r="C11" s="1"/>
      <c r="D11" s="1"/>
      <c r="E11" s="1"/>
      <c r="F11" s="1"/>
      <c r="G11" s="1"/>
      <c r="H11" s="1"/>
      <c r="I11" s="1"/>
      <c r="J11" s="1"/>
      <c r="K11" s="1"/>
      <c r="L11" s="1"/>
      <c r="M11" s="1"/>
      <c r="N11" s="1"/>
      <c r="O11" s="1"/>
      <c r="P11" s="1"/>
      <c r="Q11" s="1"/>
      <c r="R11" s="1"/>
      <c r="S11" s="285"/>
      <c r="T11" s="285"/>
      <c r="U11" s="285"/>
      <c r="V11" s="285"/>
      <c r="W11" s="1"/>
      <c r="X11" s="1"/>
      <c r="Y11" s="1"/>
    </row>
    <row r="12" spans="3:27" ht="12.75">
      <c r="C12" s="285"/>
      <c r="D12" s="285"/>
      <c r="E12" s="285"/>
      <c r="F12" s="285"/>
      <c r="G12" s="137"/>
      <c r="H12" s="137"/>
      <c r="I12" s="137"/>
      <c r="J12" s="137"/>
      <c r="K12" s="285"/>
      <c r="L12" s="285"/>
      <c r="M12" s="285"/>
      <c r="N12" s="285"/>
      <c r="O12" s="285"/>
      <c r="P12" s="285"/>
      <c r="Q12" s="285"/>
      <c r="R12" s="285"/>
      <c r="S12" s="285"/>
      <c r="T12" s="285"/>
      <c r="U12" s="285"/>
      <c r="V12" s="285"/>
      <c r="W12" s="290"/>
      <c r="X12" s="290"/>
      <c r="Y12" s="290"/>
      <c r="Z12" s="291"/>
      <c r="AA12" s="1"/>
    </row>
    <row r="13" spans="1:28" ht="13.5">
      <c r="A13" s="291"/>
      <c r="C13" s="292" t="s">
        <v>83</v>
      </c>
      <c r="D13" s="292"/>
      <c r="E13" s="292"/>
      <c r="F13" s="285"/>
      <c r="G13" s="293" t="s">
        <v>84</v>
      </c>
      <c r="H13" s="293"/>
      <c r="I13" s="293"/>
      <c r="J13" s="285"/>
      <c r="K13" s="1874" t="s">
        <v>85</v>
      </c>
      <c r="L13" s="1875"/>
      <c r="M13" s="1875"/>
      <c r="N13" s="293"/>
      <c r="O13" s="294" t="s">
        <v>86</v>
      </c>
      <c r="P13" s="293"/>
      <c r="Q13" s="293"/>
      <c r="R13" s="293"/>
      <c r="S13" s="285" t="s">
        <v>653</v>
      </c>
      <c r="T13" s="285"/>
      <c r="U13" s="285"/>
      <c r="V13" s="285"/>
      <c r="W13" s="293" t="s">
        <v>654</v>
      </c>
      <c r="X13" s="293"/>
      <c r="Y13" s="293"/>
      <c r="Z13" s="291"/>
      <c r="AA13" s="292" t="s">
        <v>655</v>
      </c>
      <c r="AB13" s="295"/>
    </row>
    <row r="14" spans="1:28" ht="12.75">
      <c r="A14" s="291"/>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1"/>
      <c r="AA14" s="292"/>
      <c r="AB14" s="295"/>
    </row>
    <row r="15" spans="1:28" ht="12.75">
      <c r="A15" s="296"/>
      <c r="C15" s="181">
        <v>2007</v>
      </c>
      <c r="D15" s="297"/>
      <c r="E15" s="297">
        <v>2006</v>
      </c>
      <c r="F15" s="297"/>
      <c r="G15" s="181">
        <v>2007</v>
      </c>
      <c r="H15" s="297"/>
      <c r="I15" s="297">
        <v>2006</v>
      </c>
      <c r="J15" s="297"/>
      <c r="K15" s="181">
        <v>2007</v>
      </c>
      <c r="L15" s="297"/>
      <c r="M15" s="297">
        <v>2006</v>
      </c>
      <c r="N15" s="297"/>
      <c r="O15" s="181">
        <v>2007</v>
      </c>
      <c r="P15" s="297"/>
      <c r="Q15" s="297">
        <v>2006</v>
      </c>
      <c r="R15" s="297"/>
      <c r="S15" s="181">
        <v>2007</v>
      </c>
      <c r="T15" s="297"/>
      <c r="U15" s="297">
        <v>2006</v>
      </c>
      <c r="V15" s="297"/>
      <c r="W15" s="181">
        <v>2007</v>
      </c>
      <c r="X15" s="297"/>
      <c r="Y15" s="297">
        <v>2006</v>
      </c>
      <c r="Z15" s="298"/>
      <c r="AA15" s="298">
        <v>1996</v>
      </c>
      <c r="AB15" s="298">
        <v>1995</v>
      </c>
    </row>
    <row r="16" spans="1:28" ht="12.75">
      <c r="A16" s="892"/>
      <c r="B16" s="892"/>
      <c r="C16" s="34" t="s">
        <v>656</v>
      </c>
      <c r="D16" s="287"/>
      <c r="E16" s="287" t="s">
        <v>656</v>
      </c>
      <c r="F16" s="287"/>
      <c r="G16" s="34" t="s">
        <v>656</v>
      </c>
      <c r="H16" s="287"/>
      <c r="I16" s="287" t="s">
        <v>656</v>
      </c>
      <c r="J16" s="287"/>
      <c r="K16" s="34" t="s">
        <v>656</v>
      </c>
      <c r="L16" s="287"/>
      <c r="M16" s="287" t="s">
        <v>656</v>
      </c>
      <c r="N16" s="287"/>
      <c r="O16" s="34" t="s">
        <v>656</v>
      </c>
      <c r="P16" s="287"/>
      <c r="Q16" s="287" t="s">
        <v>656</v>
      </c>
      <c r="R16" s="287"/>
      <c r="S16" s="34" t="s">
        <v>656</v>
      </c>
      <c r="T16" s="287"/>
      <c r="U16" s="287" t="s">
        <v>656</v>
      </c>
      <c r="V16" s="287"/>
      <c r="W16" s="34" t="s">
        <v>656</v>
      </c>
      <c r="X16" s="287"/>
      <c r="Y16" s="287" t="s">
        <v>656</v>
      </c>
      <c r="Z16" s="285"/>
      <c r="AA16" s="285" t="s">
        <v>657</v>
      </c>
      <c r="AB16" s="285" t="s">
        <v>657</v>
      </c>
    </row>
    <row r="17" spans="1:28" ht="12.75">
      <c r="A17" s="299"/>
      <c r="E17" s="286"/>
      <c r="F17" s="286"/>
      <c r="I17" s="286"/>
      <c r="J17" s="286"/>
      <c r="M17" s="286"/>
      <c r="N17" s="286"/>
      <c r="Q17" s="286"/>
      <c r="R17" s="286"/>
      <c r="U17" s="286"/>
      <c r="V17" s="286"/>
      <c r="Y17" s="286"/>
      <c r="Z17" s="285"/>
      <c r="AA17" s="285"/>
      <c r="AB17" s="285"/>
    </row>
    <row r="18" spans="1:28" ht="12.75">
      <c r="A18" s="299"/>
      <c r="B18" s="21"/>
      <c r="E18" s="180"/>
      <c r="F18" s="180"/>
      <c r="I18" s="180"/>
      <c r="J18" s="180"/>
      <c r="M18" s="180"/>
      <c r="N18" s="180"/>
      <c r="O18" s="26"/>
      <c r="P18" s="26"/>
      <c r="Q18" s="180"/>
      <c r="R18" s="180"/>
      <c r="U18" s="180"/>
      <c r="V18" s="180"/>
      <c r="Y18" s="180"/>
      <c r="Z18" s="285"/>
      <c r="AA18" s="285"/>
      <c r="AB18" s="285"/>
    </row>
    <row r="19" spans="1:30" ht="12.75">
      <c r="A19" s="14" t="s">
        <v>254</v>
      </c>
      <c r="B19" s="21"/>
      <c r="C19" s="300">
        <v>0</v>
      </c>
      <c r="D19" s="301"/>
      <c r="E19" s="301">
        <v>0.1</v>
      </c>
      <c r="F19" s="302"/>
      <c r="G19" s="300">
        <v>9.9</v>
      </c>
      <c r="H19" s="301"/>
      <c r="I19" s="301">
        <v>6.9</v>
      </c>
      <c r="J19" s="302"/>
      <c r="K19" s="300">
        <v>6.9</v>
      </c>
      <c r="L19" s="301"/>
      <c r="M19" s="301">
        <v>5.4</v>
      </c>
      <c r="N19" s="302"/>
      <c r="O19" s="300">
        <v>1.1</v>
      </c>
      <c r="P19" s="301"/>
      <c r="Q19" s="301">
        <v>0.9</v>
      </c>
      <c r="R19" s="302"/>
      <c r="S19" s="300">
        <v>0.4</v>
      </c>
      <c r="T19" s="301"/>
      <c r="U19" s="301">
        <v>0.5</v>
      </c>
      <c r="V19" s="302"/>
      <c r="W19" s="303">
        <f>+C19+G19+K19+O19+S19</f>
        <v>18.3</v>
      </c>
      <c r="X19" s="304"/>
      <c r="Y19" s="304">
        <f>+E19+I19+M19+Q19+U19</f>
        <v>13.8</v>
      </c>
      <c r="Z19" s="305"/>
      <c r="AA19" s="305">
        <v>1.5</v>
      </c>
      <c r="AB19" s="305">
        <v>1.4</v>
      </c>
      <c r="AC19" s="140" t="s">
        <v>658</v>
      </c>
      <c r="AD19" s="140"/>
    </row>
    <row r="20" spans="1:30" ht="12.75">
      <c r="A20" s="14"/>
      <c r="B20" s="21"/>
      <c r="C20" s="309"/>
      <c r="D20" s="310"/>
      <c r="E20" s="311"/>
      <c r="F20" s="311"/>
      <c r="G20" s="309"/>
      <c r="H20" s="310"/>
      <c r="I20" s="311"/>
      <c r="J20" s="311"/>
      <c r="K20" s="309"/>
      <c r="L20" s="310"/>
      <c r="M20" s="311"/>
      <c r="N20" s="311"/>
      <c r="O20" s="309"/>
      <c r="P20" s="310"/>
      <c r="Q20" s="311"/>
      <c r="R20" s="311"/>
      <c r="S20" s="309"/>
      <c r="T20" s="310"/>
      <c r="U20" s="311"/>
      <c r="V20" s="311"/>
      <c r="W20" s="303"/>
      <c r="X20" s="308"/>
      <c r="Y20" s="304"/>
      <c r="Z20" s="305"/>
      <c r="AA20" s="305"/>
      <c r="AB20" s="305"/>
      <c r="AC20" s="140"/>
      <c r="AD20" s="140"/>
    </row>
    <row r="21" spans="1:30" ht="12.75">
      <c r="A21" s="14" t="s">
        <v>865</v>
      </c>
      <c r="B21" s="21"/>
      <c r="C21" s="300">
        <v>0</v>
      </c>
      <c r="D21" s="301"/>
      <c r="E21" s="301">
        <v>0</v>
      </c>
      <c r="F21" s="302"/>
      <c r="G21" s="300">
        <v>15.5</v>
      </c>
      <c r="H21" s="301"/>
      <c r="I21" s="301">
        <v>11.7</v>
      </c>
      <c r="J21" s="302"/>
      <c r="K21" s="300">
        <v>19</v>
      </c>
      <c r="L21" s="301"/>
      <c r="M21" s="301">
        <v>20.1</v>
      </c>
      <c r="N21" s="302"/>
      <c r="O21" s="300">
        <v>3.3</v>
      </c>
      <c r="P21" s="301"/>
      <c r="Q21" s="301">
        <v>3.3</v>
      </c>
      <c r="R21" s="302"/>
      <c r="S21" s="300">
        <v>1</v>
      </c>
      <c r="T21" s="301"/>
      <c r="U21" s="301">
        <v>1.1</v>
      </c>
      <c r="V21" s="302"/>
      <c r="W21" s="303">
        <f>+C21+G21+K21+O21+S21</f>
        <v>38.8</v>
      </c>
      <c r="X21" s="304"/>
      <c r="Y21" s="304">
        <f>+E21+I21+M21+Q21+U21</f>
        <v>36.2</v>
      </c>
      <c r="Z21" s="305"/>
      <c r="AA21" s="305">
        <v>15.6</v>
      </c>
      <c r="AB21" s="140">
        <v>15</v>
      </c>
      <c r="AC21" s="140"/>
      <c r="AD21" s="140"/>
    </row>
    <row r="22" spans="1:30" ht="12.75">
      <c r="A22" s="14"/>
      <c r="B22" s="21"/>
      <c r="C22" s="300"/>
      <c r="D22" s="301"/>
      <c r="E22" s="301"/>
      <c r="F22" s="306"/>
      <c r="G22" s="300"/>
      <c r="H22" s="301"/>
      <c r="I22" s="301"/>
      <c r="J22" s="306"/>
      <c r="K22" s="300"/>
      <c r="L22" s="301"/>
      <c r="M22" s="301"/>
      <c r="N22" s="306"/>
      <c r="O22" s="300"/>
      <c r="P22" s="301"/>
      <c r="Q22" s="301"/>
      <c r="R22" s="306"/>
      <c r="S22" s="300"/>
      <c r="T22" s="301"/>
      <c r="U22" s="301"/>
      <c r="V22" s="306"/>
      <c r="W22" s="307"/>
      <c r="X22" s="308"/>
      <c r="Y22" s="308"/>
      <c r="Z22" s="305"/>
      <c r="AA22" s="305"/>
      <c r="AB22" s="140"/>
      <c r="AC22" s="140"/>
      <c r="AD22" s="140"/>
    </row>
    <row r="23" spans="1:30" ht="12.75">
      <c r="A23" s="14" t="s">
        <v>986</v>
      </c>
      <c r="B23" s="21"/>
      <c r="C23" s="300">
        <v>14.5</v>
      </c>
      <c r="D23" s="301"/>
      <c r="E23" s="301">
        <v>15.1</v>
      </c>
      <c r="F23" s="302"/>
      <c r="G23" s="300">
        <v>60.8</v>
      </c>
      <c r="H23" s="301"/>
      <c r="I23" s="301">
        <v>60.3</v>
      </c>
      <c r="J23" s="302"/>
      <c r="K23" s="300">
        <v>58.1</v>
      </c>
      <c r="L23" s="301"/>
      <c r="M23" s="301">
        <v>54.2</v>
      </c>
      <c r="N23" s="302"/>
      <c r="O23" s="300">
        <v>3.5</v>
      </c>
      <c r="P23" s="301"/>
      <c r="Q23" s="301">
        <v>3.4</v>
      </c>
      <c r="R23" s="302"/>
      <c r="S23" s="300">
        <v>10.9</v>
      </c>
      <c r="T23" s="301"/>
      <c r="U23" s="301">
        <v>9.4</v>
      </c>
      <c r="V23" s="302"/>
      <c r="W23" s="303">
        <f>+C23+G23+K23+O23+S23</f>
        <v>147.8</v>
      </c>
      <c r="X23" s="304"/>
      <c r="Y23" s="304">
        <f>+E23+I23+M23+Q23+U23</f>
        <v>142.4</v>
      </c>
      <c r="Z23" s="305"/>
      <c r="AA23" s="305">
        <v>52.3</v>
      </c>
      <c r="AB23" s="140">
        <v>46</v>
      </c>
      <c r="AC23" s="140"/>
      <c r="AD23" s="140"/>
    </row>
    <row r="24" spans="1:30" ht="12.75">
      <c r="A24" s="14" t="s">
        <v>983</v>
      </c>
      <c r="B24" s="21"/>
      <c r="C24" s="300"/>
      <c r="D24" s="301"/>
      <c r="E24" s="301"/>
      <c r="F24" s="302"/>
      <c r="G24" s="300"/>
      <c r="H24" s="301"/>
      <c r="I24" s="301"/>
      <c r="J24" s="302"/>
      <c r="K24" s="300"/>
      <c r="L24" s="301"/>
      <c r="M24" s="301"/>
      <c r="N24" s="302"/>
      <c r="O24" s="300"/>
      <c r="P24" s="301"/>
      <c r="Q24" s="301"/>
      <c r="R24" s="302"/>
      <c r="S24" s="300"/>
      <c r="T24" s="301"/>
      <c r="U24" s="301"/>
      <c r="V24" s="302"/>
      <c r="W24" s="303"/>
      <c r="X24" s="304"/>
      <c r="Y24" s="304"/>
      <c r="Z24" s="305"/>
      <c r="AA24" s="305"/>
      <c r="AB24" s="140"/>
      <c r="AC24" s="140"/>
      <c r="AD24" s="140"/>
    </row>
    <row r="25" spans="1:30" ht="12.75">
      <c r="A25" s="14"/>
      <c r="B25" s="21"/>
      <c r="C25" s="300"/>
      <c r="D25" s="301"/>
      <c r="E25" s="301"/>
      <c r="F25" s="302"/>
      <c r="G25" s="300"/>
      <c r="H25" s="301"/>
      <c r="I25" s="301"/>
      <c r="J25" s="302"/>
      <c r="K25" s="300"/>
      <c r="L25" s="301"/>
      <c r="M25" s="301"/>
      <c r="N25" s="302"/>
      <c r="O25" s="300"/>
      <c r="P25" s="301"/>
      <c r="Q25" s="301"/>
      <c r="R25" s="302"/>
      <c r="S25" s="300"/>
      <c r="T25" s="301"/>
      <c r="U25" s="301"/>
      <c r="V25" s="302"/>
      <c r="W25" s="1641"/>
      <c r="X25" s="304"/>
      <c r="Y25" s="304"/>
      <c r="Z25" s="305"/>
      <c r="AA25" s="305"/>
      <c r="AB25" s="140"/>
      <c r="AC25" s="140"/>
      <c r="AD25" s="140"/>
    </row>
    <row r="26" spans="1:30" ht="12.75">
      <c r="A26" s="14" t="s">
        <v>383</v>
      </c>
      <c r="B26" s="21"/>
      <c r="C26" s="1641">
        <v>0</v>
      </c>
      <c r="D26" s="301"/>
      <c r="E26" s="301">
        <v>0</v>
      </c>
      <c r="F26" s="302"/>
      <c r="G26" s="1641">
        <v>0</v>
      </c>
      <c r="H26" s="301"/>
      <c r="I26" s="301">
        <v>0</v>
      </c>
      <c r="J26" s="302"/>
      <c r="K26" s="1641">
        <v>0</v>
      </c>
      <c r="L26" s="301"/>
      <c r="M26" s="301">
        <v>2</v>
      </c>
      <c r="N26" s="302"/>
      <c r="O26" s="1641">
        <v>0</v>
      </c>
      <c r="P26" s="301"/>
      <c r="Q26" s="301">
        <v>6.2</v>
      </c>
      <c r="R26" s="302"/>
      <c r="S26" s="1641">
        <v>0</v>
      </c>
      <c r="T26" s="301"/>
      <c r="U26" s="301">
        <v>0</v>
      </c>
      <c r="V26" s="302"/>
      <c r="W26" s="1641">
        <v>0</v>
      </c>
      <c r="X26" s="304"/>
      <c r="Y26" s="304">
        <f>+E26+I26+M26+Q26+U26</f>
        <v>8.2</v>
      </c>
      <c r="Z26" s="305"/>
      <c r="AA26" s="305"/>
      <c r="AB26" s="140"/>
      <c r="AC26" s="140"/>
      <c r="AD26" s="140"/>
    </row>
    <row r="27" spans="1:30" ht="12.75">
      <c r="A27" s="988"/>
      <c r="B27" s="139"/>
      <c r="C27" s="300"/>
      <c r="D27" s="301"/>
      <c r="E27" s="301"/>
      <c r="F27" s="306"/>
      <c r="G27" s="300"/>
      <c r="H27" s="301"/>
      <c r="I27" s="301"/>
      <c r="J27" s="301"/>
      <c r="K27" s="300"/>
      <c r="L27" s="301"/>
      <c r="M27" s="301"/>
      <c r="N27" s="306"/>
      <c r="O27" s="300"/>
      <c r="P27" s="301"/>
      <c r="Q27" s="301"/>
      <c r="R27" s="306"/>
      <c r="S27" s="300"/>
      <c r="T27" s="301"/>
      <c r="U27" s="301"/>
      <c r="V27" s="306"/>
      <c r="W27" s="307"/>
      <c r="X27" s="308"/>
      <c r="Y27" s="308"/>
      <c r="Z27" s="305"/>
      <c r="AA27" s="305"/>
      <c r="AB27" s="140"/>
      <c r="AC27" s="140"/>
      <c r="AD27" s="140"/>
    </row>
    <row r="28" spans="1:30" ht="30" customHeight="1" thickBot="1">
      <c r="A28" s="1873" t="s">
        <v>384</v>
      </c>
      <c r="B28" s="1631"/>
      <c r="C28" s="312">
        <f>SUM(C19:C27)</f>
        <v>14.5</v>
      </c>
      <c r="D28" s="313"/>
      <c r="E28" s="313">
        <f>SUM(E19:E27)</f>
        <v>15.2</v>
      </c>
      <c r="F28" s="313"/>
      <c r="G28" s="312">
        <f>SUM(G19:G27)</f>
        <v>86.19999999999999</v>
      </c>
      <c r="H28" s="313"/>
      <c r="I28" s="313">
        <f>SUM(I19:I27)</f>
        <v>78.9</v>
      </c>
      <c r="J28" s="313"/>
      <c r="K28" s="312">
        <v>84</v>
      </c>
      <c r="L28" s="313"/>
      <c r="M28" s="313">
        <f>SUM(M19:M27)</f>
        <v>81.7</v>
      </c>
      <c r="N28" s="313"/>
      <c r="O28" s="312">
        <v>7.9</v>
      </c>
      <c r="P28" s="313"/>
      <c r="Q28" s="313">
        <v>13.8</v>
      </c>
      <c r="R28" s="313"/>
      <c r="S28" s="312">
        <v>12.3</v>
      </c>
      <c r="T28" s="313"/>
      <c r="U28" s="313">
        <v>11</v>
      </c>
      <c r="V28" s="313"/>
      <c r="W28" s="312">
        <f>SUM(W19:W27)</f>
        <v>204.9</v>
      </c>
      <c r="X28" s="313"/>
      <c r="Y28" s="313">
        <f>SUM(Y19:Y27)</f>
        <v>200.6</v>
      </c>
      <c r="Z28" s="314"/>
      <c r="AA28" s="315" t="e">
        <v>#VALUE!</v>
      </c>
      <c r="AB28" s="316">
        <v>70.4</v>
      </c>
      <c r="AC28" s="140"/>
      <c r="AD28" s="140"/>
    </row>
    <row r="29" spans="3:30" ht="13.5" thickTop="1">
      <c r="C29" s="140"/>
      <c r="D29" s="140"/>
      <c r="E29" s="140"/>
      <c r="F29" s="140"/>
      <c r="G29" s="140"/>
      <c r="H29" s="140"/>
      <c r="I29" s="140"/>
      <c r="J29" s="140"/>
      <c r="K29" s="266"/>
      <c r="L29" s="266"/>
      <c r="M29" s="317"/>
      <c r="N29" s="317"/>
      <c r="O29" s="140"/>
      <c r="P29" s="140"/>
      <c r="Q29" s="318"/>
      <c r="R29" s="318"/>
      <c r="S29" s="140"/>
      <c r="T29" s="140"/>
      <c r="U29" s="319"/>
      <c r="V29" s="319"/>
      <c r="W29" s="319"/>
      <c r="X29" s="319"/>
      <c r="Y29" s="140"/>
      <c r="Z29" s="140"/>
      <c r="AA29" s="140"/>
      <c r="AC29" s="140"/>
      <c r="AD29" s="140"/>
    </row>
    <row r="30" spans="1:30" ht="12.75">
      <c r="A30" s="989" t="s">
        <v>249</v>
      </c>
      <c r="B30" s="21"/>
      <c r="C30" s="140"/>
      <c r="D30" s="140"/>
      <c r="E30" s="140"/>
      <c r="F30" s="140"/>
      <c r="G30" s="140"/>
      <c r="H30" s="140"/>
      <c r="I30" s="140"/>
      <c r="J30" s="140"/>
      <c r="K30" s="140"/>
      <c r="L30" s="140"/>
      <c r="M30" s="140"/>
      <c r="N30" s="140"/>
      <c r="O30" s="140"/>
      <c r="P30" s="140"/>
      <c r="Q30" s="305"/>
      <c r="R30" s="305"/>
      <c r="S30" s="305"/>
      <c r="T30" s="305"/>
      <c r="U30" s="305"/>
      <c r="V30" s="305"/>
      <c r="W30" s="319"/>
      <c r="X30" s="319"/>
      <c r="Y30" s="140"/>
      <c r="Z30" s="140"/>
      <c r="AA30" s="140"/>
      <c r="AC30" s="140"/>
      <c r="AD30" s="140"/>
    </row>
    <row r="31" spans="3:30" ht="12.75">
      <c r="C31" s="140"/>
      <c r="D31" s="140"/>
      <c r="E31" s="140"/>
      <c r="F31" s="140"/>
      <c r="G31" s="140"/>
      <c r="H31" s="140"/>
      <c r="I31" s="140"/>
      <c r="J31" s="140"/>
      <c r="K31" s="140"/>
      <c r="L31" s="140"/>
      <c r="M31" s="140"/>
      <c r="N31" s="140"/>
      <c r="O31" s="140"/>
      <c r="P31" s="140"/>
      <c r="Q31" s="140"/>
      <c r="R31" s="140"/>
      <c r="S31" s="140"/>
      <c r="T31" s="140"/>
      <c r="U31" s="140"/>
      <c r="V31" s="140"/>
      <c r="W31" s="319"/>
      <c r="X31" s="319"/>
      <c r="Y31" s="140"/>
      <c r="Z31" s="140"/>
      <c r="AA31" s="140"/>
      <c r="AC31" s="140"/>
      <c r="AD31" s="140"/>
    </row>
    <row r="32" spans="1:25" ht="27.75" customHeight="1">
      <c r="A32" s="878" t="s">
        <v>907</v>
      </c>
      <c r="B32" s="1866" t="s">
        <v>1219</v>
      </c>
      <c r="C32" s="1785"/>
      <c r="D32" s="1785"/>
      <c r="E32" s="1785"/>
      <c r="F32" s="1785"/>
      <c r="G32" s="1785"/>
      <c r="H32" s="1785"/>
      <c r="I32" s="1785"/>
      <c r="J32" s="1785"/>
      <c r="K32" s="1785"/>
      <c r="L32" s="1785"/>
      <c r="M32" s="1785"/>
      <c r="N32" s="1785"/>
      <c r="O32" s="1785"/>
      <c r="P32" s="1785"/>
      <c r="Q32" s="1785"/>
      <c r="R32" s="1785"/>
      <c r="S32" s="1785"/>
      <c r="T32" s="1785"/>
      <c r="U32" s="1785"/>
      <c r="V32" s="1785"/>
      <c r="W32" s="1785"/>
      <c r="X32" s="1785"/>
      <c r="Y32" s="1785"/>
    </row>
    <row r="33" spans="1:25" ht="9" customHeight="1">
      <c r="A33" s="879"/>
      <c r="B33" s="879"/>
      <c r="C33" s="879"/>
      <c r="D33" s="879"/>
      <c r="E33" s="879"/>
      <c r="F33" s="879"/>
      <c r="G33" s="879"/>
      <c r="H33" s="879"/>
      <c r="I33" s="879"/>
      <c r="J33" s="879"/>
      <c r="K33" s="879"/>
      <c r="L33" s="879"/>
      <c r="M33" s="879"/>
      <c r="N33" s="879"/>
      <c r="O33" s="879"/>
      <c r="P33" s="879"/>
      <c r="Q33" s="879"/>
      <c r="R33" s="879"/>
      <c r="S33" s="879"/>
      <c r="T33" s="879"/>
      <c r="U33" s="879"/>
      <c r="V33" s="879"/>
      <c r="W33" s="879"/>
      <c r="X33" s="879"/>
      <c r="Y33" s="879"/>
    </row>
    <row r="34" spans="1:25" ht="18" customHeight="1">
      <c r="A34" s="878" t="s">
        <v>908</v>
      </c>
      <c r="B34" s="879" t="s">
        <v>305</v>
      </c>
      <c r="C34" s="879"/>
      <c r="D34" s="879"/>
      <c r="E34" s="879"/>
      <c r="F34" s="879"/>
      <c r="G34" s="879"/>
      <c r="H34" s="879"/>
      <c r="I34" s="879"/>
      <c r="J34" s="879"/>
      <c r="K34" s="879"/>
      <c r="L34" s="879"/>
      <c r="M34" s="879"/>
      <c r="N34" s="879"/>
      <c r="O34" s="879"/>
      <c r="P34" s="879"/>
      <c r="Q34" s="879"/>
      <c r="R34" s="879"/>
      <c r="S34" s="879"/>
      <c r="T34" s="879"/>
      <c r="U34" s="879"/>
      <c r="V34" s="879"/>
      <c r="W34" s="879"/>
      <c r="X34" s="879"/>
      <c r="Y34" s="879"/>
    </row>
    <row r="35" spans="2:30" ht="12.75">
      <c r="B35" s="1"/>
      <c r="C35" s="140"/>
      <c r="D35" s="140"/>
      <c r="E35" s="140"/>
      <c r="F35" s="140"/>
      <c r="I35" s="140"/>
      <c r="J35" s="140"/>
      <c r="M35" s="140"/>
      <c r="N35" s="140"/>
      <c r="O35" s="140"/>
      <c r="P35" s="140"/>
      <c r="Q35" s="140"/>
      <c r="R35" s="140"/>
      <c r="S35" s="140"/>
      <c r="T35" s="140"/>
      <c r="U35" s="140"/>
      <c r="V35" s="140"/>
      <c r="W35" s="140"/>
      <c r="X35" s="140"/>
      <c r="Y35" s="140"/>
      <c r="Z35" s="140"/>
      <c r="AA35" s="140"/>
      <c r="AB35" s="140"/>
      <c r="AC35" s="140"/>
      <c r="AD35" s="140"/>
    </row>
    <row r="36" spans="3:30" ht="12.75">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row>
    <row r="37" spans="3:30" ht="12.75">
      <c r="C37" s="320"/>
      <c r="D37" s="320"/>
      <c r="E37" s="289"/>
      <c r="F37" s="289"/>
      <c r="G37" s="320"/>
      <c r="H37" s="320"/>
      <c r="I37" s="289"/>
      <c r="J37" s="289"/>
      <c r="K37" s="320"/>
      <c r="L37" s="320"/>
      <c r="M37" s="289"/>
      <c r="N37" s="289"/>
      <c r="O37" s="289"/>
      <c r="P37" s="289"/>
      <c r="U37" s="289"/>
      <c r="V37" s="289"/>
      <c r="W37" s="321"/>
      <c r="X37" s="321"/>
      <c r="Y37" s="289"/>
      <c r="Z37" s="305"/>
      <c r="AA37" s="305"/>
      <c r="AB37" s="140"/>
      <c r="AC37" s="140"/>
      <c r="AD37" s="140"/>
    </row>
    <row r="38" spans="3:30" ht="12.75">
      <c r="C38" s="140"/>
      <c r="D38" s="140"/>
      <c r="E38" s="140"/>
      <c r="F38" s="140"/>
      <c r="G38" s="140"/>
      <c r="H38" s="140"/>
      <c r="I38" s="140"/>
      <c r="J38" s="140"/>
      <c r="K38" s="322"/>
      <c r="L38" s="322"/>
      <c r="M38" s="140"/>
      <c r="N38" s="140"/>
      <c r="O38" s="140"/>
      <c r="P38" s="140"/>
      <c r="Q38" s="290"/>
      <c r="R38" s="290"/>
      <c r="S38" s="290"/>
      <c r="T38" s="290"/>
      <c r="U38" s="140"/>
      <c r="V38" s="140"/>
      <c r="W38" s="140"/>
      <c r="X38" s="140"/>
      <c r="Y38" s="140"/>
      <c r="Z38" s="140"/>
      <c r="AA38" s="140"/>
      <c r="AB38" s="140"/>
      <c r="AC38" s="140"/>
      <c r="AD38" s="140"/>
    </row>
    <row r="39" spans="3:30" ht="12.75">
      <c r="C39" s="140"/>
      <c r="D39" s="140"/>
      <c r="E39" s="140"/>
      <c r="F39" s="140"/>
      <c r="G39" s="140"/>
      <c r="H39" s="140"/>
      <c r="I39" s="140"/>
      <c r="J39" s="140"/>
      <c r="K39" s="140"/>
      <c r="L39" s="140"/>
      <c r="M39" s="140"/>
      <c r="N39" s="140"/>
      <c r="O39" s="140"/>
      <c r="P39" s="140"/>
      <c r="U39" s="140"/>
      <c r="V39" s="140"/>
      <c r="W39" s="140"/>
      <c r="X39" s="140"/>
      <c r="Y39" s="140"/>
      <c r="Z39" s="140"/>
      <c r="AA39" s="140"/>
      <c r="AB39" s="140"/>
      <c r="AC39" s="140"/>
      <c r="AD39" s="140"/>
    </row>
    <row r="40" spans="3:30" ht="12.75">
      <c r="C40" s="140"/>
      <c r="D40" s="140"/>
      <c r="E40" s="140"/>
      <c r="F40" s="140"/>
      <c r="G40" s="140"/>
      <c r="H40" s="140"/>
      <c r="I40" s="140"/>
      <c r="J40" s="140"/>
      <c r="K40" s="140"/>
      <c r="L40" s="140"/>
      <c r="M40" s="140"/>
      <c r="N40" s="140"/>
      <c r="O40" s="140"/>
      <c r="P40" s="140"/>
      <c r="U40" s="140"/>
      <c r="V40" s="140"/>
      <c r="W40" s="140"/>
      <c r="X40" s="140"/>
      <c r="Y40" s="140"/>
      <c r="Z40" s="140"/>
      <c r="AA40" s="140"/>
      <c r="AB40" s="140"/>
      <c r="AC40" s="140"/>
      <c r="AD40" s="140"/>
    </row>
    <row r="41" spans="3:30" ht="12.75">
      <c r="C41" s="140"/>
      <c r="D41" s="140"/>
      <c r="E41" s="140"/>
      <c r="F41" s="140"/>
      <c r="G41" s="140"/>
      <c r="H41" s="140"/>
      <c r="I41" s="140"/>
      <c r="J41" s="140"/>
      <c r="K41" s="140"/>
      <c r="L41" s="140"/>
      <c r="M41" s="140"/>
      <c r="N41" s="140"/>
      <c r="O41" s="140"/>
      <c r="P41" s="140"/>
      <c r="U41" s="140"/>
      <c r="V41" s="140"/>
      <c r="W41" s="140"/>
      <c r="X41" s="140"/>
      <c r="Y41" s="140"/>
      <c r="Z41" s="140"/>
      <c r="AA41" s="140"/>
      <c r="AB41" s="140"/>
      <c r="AC41" s="140"/>
      <c r="AD41" s="140"/>
    </row>
    <row r="42" spans="3:30" ht="12.75">
      <c r="C42" s="140"/>
      <c r="D42" s="140"/>
      <c r="E42" s="140"/>
      <c r="F42" s="140"/>
      <c r="G42" s="140"/>
      <c r="H42" s="140"/>
      <c r="I42" s="140"/>
      <c r="J42" s="140"/>
      <c r="K42" s="140"/>
      <c r="L42" s="140"/>
      <c r="M42" s="140"/>
      <c r="N42" s="140"/>
      <c r="O42" s="140"/>
      <c r="P42" s="140"/>
      <c r="U42" s="140"/>
      <c r="V42" s="140"/>
      <c r="W42" s="140"/>
      <c r="X42" s="140"/>
      <c r="Y42" s="140"/>
      <c r="Z42" s="140"/>
      <c r="AA42" s="140"/>
      <c r="AB42" s="140"/>
      <c r="AC42" s="140"/>
      <c r="AD42" s="140"/>
    </row>
    <row r="43" spans="3:30" ht="12.75">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row>
    <row r="44" spans="3:30" ht="12.75">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row>
    <row r="45" spans="3:30" ht="12.75">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3:30" ht="12.75">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row>
    <row r="47" spans="3:30" ht="12.75">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3:30" ht="12.75">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row>
    <row r="49" spans="3:30" ht="12.75">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row>
    <row r="50" spans="3:30" ht="12.75">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row>
    <row r="51" spans="3:30" ht="12.75">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row>
    <row r="52" spans="3:30" ht="12.75">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row>
    <row r="53" spans="3:30" ht="12.75">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row>
  </sheetData>
  <mergeCells count="3">
    <mergeCell ref="B32:Y32"/>
    <mergeCell ref="A28:B28"/>
    <mergeCell ref="K13:M13"/>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xl/worksheets/sheet25.xml><?xml version="1.0" encoding="utf-8"?>
<worksheet xmlns="http://schemas.openxmlformats.org/spreadsheetml/2006/main" xmlns:r="http://schemas.openxmlformats.org/officeDocument/2006/relationships">
  <dimension ref="A1:O29"/>
  <sheetViews>
    <sheetView showGridLines="0" view="pageBreakPreview" zoomScale="75" zoomScaleNormal="75" zoomScaleSheetLayoutView="75" workbookViewId="0" topLeftCell="A1">
      <selection activeCell="A59" sqref="A59"/>
    </sheetView>
  </sheetViews>
  <sheetFormatPr defaultColWidth="8.00390625" defaultRowHeight="14.25"/>
  <cols>
    <col min="1" max="12" width="8.00390625" style="4" customWidth="1"/>
    <col min="13" max="13" width="4.375" style="4" customWidth="1"/>
    <col min="14" max="16384" width="8.00390625" style="4" customWidth="1"/>
  </cols>
  <sheetData>
    <row r="1" spans="1:15" ht="13.5">
      <c r="A1" s="15" t="s">
        <v>688</v>
      </c>
      <c r="L1" s="23" t="s">
        <v>1023</v>
      </c>
      <c r="O1" s="282"/>
    </row>
    <row r="3" ht="12.75">
      <c r="A3" s="270" t="s">
        <v>1131</v>
      </c>
    </row>
    <row r="6" ht="12.75">
      <c r="A6" s="6" t="s">
        <v>659</v>
      </c>
    </row>
    <row r="8" spans="1:14" ht="57.75" customHeight="1">
      <c r="A8" s="1876" t="s">
        <v>660</v>
      </c>
      <c r="B8" s="1782"/>
      <c r="C8" s="1782"/>
      <c r="D8" s="1782"/>
      <c r="E8" s="1782"/>
      <c r="F8" s="1782"/>
      <c r="G8" s="1782"/>
      <c r="H8" s="1782"/>
      <c r="I8" s="1782"/>
      <c r="J8" s="1782"/>
      <c r="K8" s="1782"/>
      <c r="L8" s="1782"/>
      <c r="M8" s="115"/>
      <c r="N8" s="115"/>
    </row>
    <row r="9" ht="15.75" customHeight="1">
      <c r="A9" s="15"/>
    </row>
    <row r="11" ht="12.75">
      <c r="A11" s="4" t="s">
        <v>661</v>
      </c>
    </row>
    <row r="14" spans="4:10" ht="12.75">
      <c r="D14" s="137"/>
      <c r="E14" s="137"/>
      <c r="G14" s="13"/>
      <c r="H14" s="13"/>
      <c r="I14" s="13"/>
      <c r="J14" s="13"/>
    </row>
    <row r="15" spans="4:11" ht="12.75">
      <c r="D15" s="137" t="s">
        <v>662</v>
      </c>
      <c r="E15" s="137"/>
      <c r="F15" s="137" t="s">
        <v>663</v>
      </c>
      <c r="G15" s="13"/>
      <c r="H15" s="13"/>
      <c r="I15" s="3" t="s">
        <v>662</v>
      </c>
      <c r="J15" s="3"/>
      <c r="K15" s="13" t="s">
        <v>663</v>
      </c>
    </row>
    <row r="16" spans="1:11" ht="12.75">
      <c r="A16" s="215" t="s">
        <v>664</v>
      </c>
      <c r="B16" s="33"/>
      <c r="C16" s="33"/>
      <c r="D16" s="34">
        <v>2007</v>
      </c>
      <c r="E16" s="34"/>
      <c r="F16" s="34">
        <v>2007</v>
      </c>
      <c r="G16" s="182"/>
      <c r="H16" s="182"/>
      <c r="I16" s="182">
        <v>2006</v>
      </c>
      <c r="J16" s="182"/>
      <c r="K16" s="182">
        <v>2006</v>
      </c>
    </row>
    <row r="18" spans="1:11" ht="12.75">
      <c r="A18" s="4" t="s">
        <v>665</v>
      </c>
      <c r="D18" s="1">
        <v>15.52</v>
      </c>
      <c r="E18" s="1"/>
      <c r="F18" s="323">
        <v>15.62</v>
      </c>
      <c r="I18" s="21">
        <v>15.22</v>
      </c>
      <c r="J18" s="21"/>
      <c r="K18" s="585">
        <v>14.32</v>
      </c>
    </row>
    <row r="19" spans="4:11" ht="12.75">
      <c r="D19" s="1"/>
      <c r="E19" s="1"/>
      <c r="F19" s="1"/>
      <c r="I19" s="21"/>
      <c r="J19" s="21"/>
      <c r="K19" s="21"/>
    </row>
    <row r="20" spans="1:11" ht="12.75">
      <c r="A20" s="4" t="s">
        <v>814</v>
      </c>
      <c r="D20" s="323">
        <v>222.38</v>
      </c>
      <c r="E20" s="1"/>
      <c r="F20" s="1">
        <v>235.64</v>
      </c>
      <c r="I20" s="585">
        <v>233.2</v>
      </c>
      <c r="J20" s="21"/>
      <c r="K20" s="21">
        <v>214.34</v>
      </c>
    </row>
    <row r="21" spans="4:11" ht="12.75">
      <c r="D21" s="1"/>
      <c r="E21" s="21"/>
      <c r="F21" s="1"/>
      <c r="I21" s="21"/>
      <c r="J21" s="21"/>
      <c r="K21" s="21"/>
    </row>
    <row r="22" spans="1:11" ht="12.75">
      <c r="A22" s="4" t="s">
        <v>816</v>
      </c>
      <c r="D22" s="323">
        <v>6.58</v>
      </c>
      <c r="E22" s="1"/>
      <c r="F22" s="1">
        <v>6.88</v>
      </c>
      <c r="I22" s="585">
        <v>6.9</v>
      </c>
      <c r="J22" s="21"/>
      <c r="K22" s="21">
        <v>6.76</v>
      </c>
    </row>
    <row r="23" spans="4:11" ht="12.75">
      <c r="D23" s="1"/>
      <c r="E23" s="1"/>
      <c r="F23" s="1"/>
      <c r="I23" s="21"/>
      <c r="J23" s="21"/>
      <c r="K23" s="21"/>
    </row>
    <row r="24" spans="1:11" ht="12.75">
      <c r="A24" s="4" t="s">
        <v>818</v>
      </c>
      <c r="D24" s="323">
        <v>2.87</v>
      </c>
      <c r="E24" s="1"/>
      <c r="F24" s="323">
        <v>3.02</v>
      </c>
      <c r="I24" s="585">
        <v>3</v>
      </c>
      <c r="J24" s="21"/>
      <c r="K24" s="585">
        <v>2.93</v>
      </c>
    </row>
    <row r="25" spans="4:11" ht="12.75">
      <c r="D25" s="1"/>
      <c r="E25" s="1"/>
      <c r="F25" s="1"/>
      <c r="I25" s="21"/>
      <c r="J25" s="21"/>
      <c r="K25" s="21"/>
    </row>
    <row r="26" spans="1:11" ht="12.75">
      <c r="A26" s="4" t="s">
        <v>400</v>
      </c>
      <c r="D26" s="1">
        <v>64.56</v>
      </c>
      <c r="E26" s="1"/>
      <c r="F26" s="1">
        <v>65.75</v>
      </c>
      <c r="I26" s="21">
        <v>63.77</v>
      </c>
      <c r="J26" s="21"/>
      <c r="K26" s="21">
        <v>59.95</v>
      </c>
    </row>
    <row r="27" spans="4:11" ht="12.75">
      <c r="D27" s="1"/>
      <c r="E27" s="1"/>
      <c r="F27" s="1"/>
      <c r="I27" s="21"/>
      <c r="J27" s="21"/>
      <c r="K27" s="21"/>
    </row>
    <row r="28" spans="1:11" ht="12.75">
      <c r="A28" s="4" t="s">
        <v>666</v>
      </c>
      <c r="D28" s="1">
        <v>1.99</v>
      </c>
      <c r="E28" s="1"/>
      <c r="F28" s="323">
        <v>2</v>
      </c>
      <c r="I28" s="21">
        <v>1.96</v>
      </c>
      <c r="J28" s="21"/>
      <c r="K28" s="21">
        <v>1.84</v>
      </c>
    </row>
    <row r="29" spans="1:11" ht="12.75">
      <c r="A29" s="33"/>
      <c r="B29" s="33"/>
      <c r="C29" s="33"/>
      <c r="D29" s="33"/>
      <c r="E29" s="33"/>
      <c r="F29" s="33"/>
      <c r="G29" s="33"/>
      <c r="H29" s="33"/>
      <c r="I29" s="33"/>
      <c r="J29" s="33"/>
      <c r="K29" s="33"/>
    </row>
  </sheetData>
  <mergeCells count="1">
    <mergeCell ref="A8:L8"/>
  </mergeCells>
  <printOptions/>
  <pageMargins left="0.75" right="0.75" top="1" bottom="1" header="0.5" footer="0.5"/>
  <pageSetup horizontalDpi="600" verticalDpi="600" orientation="portrait" paperSize="9" scale="82" r:id="rId1"/>
</worksheet>
</file>

<file path=xl/worksheets/sheet26.xml><?xml version="1.0" encoding="utf-8"?>
<worksheet xmlns="http://schemas.openxmlformats.org/spreadsheetml/2006/main" xmlns:r="http://schemas.openxmlformats.org/officeDocument/2006/relationships">
  <sheetPr>
    <pageSetUpPr fitToPage="1"/>
  </sheetPr>
  <dimension ref="A1:O74"/>
  <sheetViews>
    <sheetView showGridLines="0" view="pageBreakPreview" zoomScaleNormal="85" zoomScaleSheetLayoutView="100" workbookViewId="0" topLeftCell="A1">
      <selection activeCell="A59" sqref="A59"/>
    </sheetView>
  </sheetViews>
  <sheetFormatPr defaultColWidth="14.25390625" defaultRowHeight="25.5" customHeight="1"/>
  <cols>
    <col min="1" max="1" width="6.625" style="328" customWidth="1"/>
    <col min="2" max="2" width="4.00390625" style="328" customWidth="1"/>
    <col min="3" max="3" width="14.375" style="328" customWidth="1"/>
    <col min="4" max="4" width="8.00390625" style="328" customWidth="1"/>
    <col min="5" max="5" width="8.25390625" style="328" customWidth="1"/>
    <col min="6" max="6" width="8.00390625" style="328" customWidth="1"/>
    <col min="7" max="7" width="14.50390625" style="332" customWidth="1"/>
    <col min="8" max="8" width="12.25390625" style="332" customWidth="1"/>
    <col min="9" max="10" width="12.25390625" style="328" customWidth="1"/>
    <col min="11" max="11" width="2.25390625" style="328" customWidth="1"/>
    <col min="12" max="12" width="10.75390625" style="327" customWidth="1"/>
    <col min="13" max="13" width="14.25390625" style="330" customWidth="1"/>
    <col min="14" max="16384" width="14.25390625" style="328" customWidth="1"/>
  </cols>
  <sheetData>
    <row r="1" spans="1:13" s="324" customFormat="1" ht="12.75" customHeight="1">
      <c r="A1" s="15" t="s">
        <v>688</v>
      </c>
      <c r="B1" s="21"/>
      <c r="C1" s="21"/>
      <c r="D1" s="21"/>
      <c r="F1" s="325"/>
      <c r="G1" s="325"/>
      <c r="H1" s="325"/>
      <c r="I1" s="325"/>
      <c r="J1" s="326"/>
      <c r="K1" s="326"/>
      <c r="L1" s="119" t="s">
        <v>1022</v>
      </c>
      <c r="M1" s="325"/>
    </row>
    <row r="2" spans="1:11" s="324" customFormat="1" ht="11.25" customHeight="1">
      <c r="A2" s="21"/>
      <c r="B2" s="21"/>
      <c r="C2" s="21"/>
      <c r="D2" s="21"/>
      <c r="E2" s="21"/>
      <c r="F2" s="325"/>
      <c r="G2" s="325"/>
      <c r="H2" s="325"/>
      <c r="I2" s="325"/>
      <c r="J2" s="326"/>
      <c r="K2" s="326"/>
    </row>
    <row r="3" spans="1:12" ht="11.25" customHeight="1">
      <c r="A3" s="270" t="s">
        <v>1131</v>
      </c>
      <c r="B3" s="21"/>
      <c r="C3" s="21"/>
      <c r="D3" s="21"/>
      <c r="E3" s="21"/>
      <c r="F3" s="327"/>
      <c r="G3" s="328"/>
      <c r="H3" s="328"/>
      <c r="L3" s="329"/>
    </row>
    <row r="4" spans="1:12" ht="12.75" customHeight="1">
      <c r="A4" s="270"/>
      <c r="B4" s="21"/>
      <c r="C4" s="21"/>
      <c r="D4" s="21"/>
      <c r="E4" s="21"/>
      <c r="F4" s="327"/>
      <c r="G4" s="328"/>
      <c r="H4" s="328"/>
      <c r="L4" s="329"/>
    </row>
    <row r="5" spans="2:12" ht="12.75" customHeight="1">
      <c r="B5" s="21"/>
      <c r="C5" s="21"/>
      <c r="D5" s="21"/>
      <c r="E5" s="21"/>
      <c r="F5" s="327"/>
      <c r="G5" s="328"/>
      <c r="H5" s="328"/>
      <c r="J5" s="333"/>
      <c r="K5" s="333"/>
      <c r="L5" s="333"/>
    </row>
    <row r="6" spans="1:12" ht="12.75" customHeight="1">
      <c r="A6" s="334" t="s">
        <v>407</v>
      </c>
      <c r="B6" s="335"/>
      <c r="C6" s="335"/>
      <c r="D6" s="335"/>
      <c r="E6" s="335"/>
      <c r="F6" s="335"/>
      <c r="G6" s="336"/>
      <c r="H6" s="328"/>
      <c r="J6" s="333"/>
      <c r="K6" s="333"/>
      <c r="L6" s="333"/>
    </row>
    <row r="7" spans="1:11" ht="12" customHeight="1">
      <c r="A7" s="327"/>
      <c r="B7" s="327"/>
      <c r="C7" s="327"/>
      <c r="D7" s="327"/>
      <c r="E7" s="327"/>
      <c r="F7" s="327"/>
      <c r="G7" s="328"/>
      <c r="H7" s="328"/>
      <c r="I7" s="1879" t="s">
        <v>385</v>
      </c>
      <c r="J7" s="1880" t="s">
        <v>387</v>
      </c>
      <c r="K7" s="649"/>
    </row>
    <row r="8" spans="2:12" ht="38.25" customHeight="1">
      <c r="B8" s="327"/>
      <c r="C8" s="327"/>
      <c r="D8" s="327"/>
      <c r="E8" s="327"/>
      <c r="F8" s="327"/>
      <c r="G8" s="328"/>
      <c r="H8" s="328"/>
      <c r="I8" s="1879"/>
      <c r="J8" s="1880"/>
      <c r="K8" s="649"/>
      <c r="L8" s="649" t="s">
        <v>867</v>
      </c>
    </row>
    <row r="9" spans="2:12" ht="12.75" customHeight="1">
      <c r="B9" s="327"/>
      <c r="C9" s="327"/>
      <c r="D9" s="327"/>
      <c r="E9" s="327"/>
      <c r="F9" s="327"/>
      <c r="G9" s="328"/>
      <c r="H9" s="328"/>
      <c r="I9" s="648" t="s">
        <v>1021</v>
      </c>
      <c r="J9" s="649"/>
      <c r="K9" s="649"/>
      <c r="L9" s="333" t="s">
        <v>1021</v>
      </c>
    </row>
    <row r="10" spans="1:12" ht="12.75" customHeight="1">
      <c r="A10" s="138" t="s">
        <v>238</v>
      </c>
      <c r="B10" s="337"/>
      <c r="C10" s="337"/>
      <c r="D10" s="337"/>
      <c r="E10" s="337"/>
      <c r="F10" s="337"/>
      <c r="G10" s="338"/>
      <c r="H10" s="337"/>
      <c r="I10" s="339" t="s">
        <v>245</v>
      </c>
      <c r="J10" s="340" t="s">
        <v>245</v>
      </c>
      <c r="K10" s="340"/>
      <c r="L10" s="340" t="s">
        <v>508</v>
      </c>
    </row>
    <row r="11" spans="1:12" ht="12.75" customHeight="1">
      <c r="A11" s="342" t="s">
        <v>254</v>
      </c>
      <c r="B11" s="342"/>
      <c r="C11" s="342"/>
      <c r="D11" s="342"/>
      <c r="E11" s="342"/>
      <c r="F11" s="342"/>
      <c r="G11" s="343"/>
      <c r="H11" s="343"/>
      <c r="I11" s="344"/>
      <c r="J11" s="351"/>
      <c r="K11" s="351"/>
      <c r="L11" s="351"/>
    </row>
    <row r="12" spans="1:12" ht="12.75" customHeight="1">
      <c r="A12" s="999" t="s">
        <v>798</v>
      </c>
      <c r="C12" s="342"/>
      <c r="D12" s="342"/>
      <c r="E12" s="342"/>
      <c r="F12" s="342"/>
      <c r="G12" s="343"/>
      <c r="H12" s="343"/>
      <c r="I12" s="344">
        <v>653</v>
      </c>
      <c r="J12" s="346">
        <v>514</v>
      </c>
      <c r="K12" s="346"/>
      <c r="L12" s="346">
        <v>487</v>
      </c>
    </row>
    <row r="13" spans="1:12" ht="12.75" customHeight="1">
      <c r="A13" s="1000" t="s">
        <v>312</v>
      </c>
      <c r="B13" s="337"/>
      <c r="C13" s="398"/>
      <c r="D13" s="398"/>
      <c r="E13" s="398"/>
      <c r="F13" s="398"/>
      <c r="G13" s="399"/>
      <c r="H13" s="399"/>
      <c r="I13" s="347">
        <v>393</v>
      </c>
      <c r="J13" s="352">
        <v>315</v>
      </c>
      <c r="K13" s="352"/>
      <c r="L13" s="583">
        <v>292</v>
      </c>
    </row>
    <row r="14" spans="1:12" ht="12.75" customHeight="1">
      <c r="A14" s="999" t="s">
        <v>408</v>
      </c>
      <c r="C14" s="342"/>
      <c r="D14" s="342"/>
      <c r="E14" s="342"/>
      <c r="F14" s="342"/>
      <c r="G14" s="343"/>
      <c r="H14" s="343"/>
      <c r="I14" s="344">
        <f>SUM(I12:I13)</f>
        <v>1046</v>
      </c>
      <c r="J14" s="346">
        <f>SUM(J12:J13)</f>
        <v>829</v>
      </c>
      <c r="K14" s="346"/>
      <c r="L14" s="346">
        <f>SUM(L12:L13)</f>
        <v>779</v>
      </c>
    </row>
    <row r="15" spans="1:12" ht="12.75" customHeight="1">
      <c r="A15" s="999" t="s">
        <v>642</v>
      </c>
      <c r="C15" s="342"/>
      <c r="D15" s="342"/>
      <c r="E15" s="342"/>
      <c r="F15" s="342"/>
      <c r="G15" s="343"/>
      <c r="H15" s="343"/>
      <c r="I15" s="344">
        <v>72</v>
      </c>
      <c r="J15" s="345">
        <v>50</v>
      </c>
      <c r="K15" s="345"/>
      <c r="L15" s="346">
        <v>47</v>
      </c>
    </row>
    <row r="16" spans="1:12" ht="12.75" customHeight="1">
      <c r="A16" s="1001" t="s">
        <v>1122</v>
      </c>
      <c r="B16" s="337"/>
      <c r="C16" s="398"/>
      <c r="D16" s="398"/>
      <c r="E16" s="398"/>
      <c r="F16" s="398"/>
      <c r="G16" s="399"/>
      <c r="H16" s="399"/>
      <c r="I16" s="347">
        <v>-15</v>
      </c>
      <c r="J16" s="352">
        <v>-15</v>
      </c>
      <c r="K16" s="352"/>
      <c r="L16" s="583">
        <v>-14</v>
      </c>
    </row>
    <row r="17" spans="1:12" ht="12.75" customHeight="1">
      <c r="A17" s="397" t="s">
        <v>1123</v>
      </c>
      <c r="B17" s="337"/>
      <c r="C17" s="398"/>
      <c r="D17" s="398"/>
      <c r="E17" s="398"/>
      <c r="F17" s="398"/>
      <c r="G17" s="399"/>
      <c r="H17" s="399"/>
      <c r="I17" s="656">
        <f>SUM(I14:I16)</f>
        <v>1103</v>
      </c>
      <c r="J17" s="657">
        <f>SUM(J14:J16)</f>
        <v>864</v>
      </c>
      <c r="K17" s="657"/>
      <c r="L17" s="657">
        <f>SUM(L14:L16)</f>
        <v>812</v>
      </c>
    </row>
    <row r="18" spans="1:12" ht="12.75" customHeight="1">
      <c r="A18" s="332"/>
      <c r="J18" s="341"/>
      <c r="K18" s="341"/>
      <c r="L18" s="341"/>
    </row>
    <row r="19" spans="1:12" ht="12.75" customHeight="1">
      <c r="A19" s="342" t="s">
        <v>987</v>
      </c>
      <c r="B19" s="342"/>
      <c r="C19" s="342"/>
      <c r="D19" s="342"/>
      <c r="E19" s="342"/>
      <c r="F19" s="342"/>
      <c r="G19" s="343"/>
      <c r="H19" s="343"/>
      <c r="I19" s="342"/>
      <c r="L19" s="328"/>
    </row>
    <row r="20" spans="1:12" ht="12.75" customHeight="1">
      <c r="A20" s="999" t="s">
        <v>798</v>
      </c>
      <c r="C20" s="342"/>
      <c r="D20" s="342"/>
      <c r="E20" s="342"/>
      <c r="F20" s="342"/>
      <c r="G20" s="343"/>
      <c r="H20" s="343"/>
      <c r="I20" s="344">
        <v>285</v>
      </c>
      <c r="J20" s="346">
        <v>259</v>
      </c>
      <c r="K20" s="346"/>
      <c r="L20" s="346">
        <v>239</v>
      </c>
    </row>
    <row r="21" spans="1:12" ht="12.75" customHeight="1">
      <c r="A21" s="1000" t="s">
        <v>312</v>
      </c>
      <c r="B21" s="337"/>
      <c r="C21" s="398"/>
      <c r="D21" s="398"/>
      <c r="E21" s="398"/>
      <c r="F21" s="398"/>
      <c r="G21" s="399"/>
      <c r="H21" s="399"/>
      <c r="I21" s="347">
        <v>342</v>
      </c>
      <c r="J21" s="348">
        <v>449</v>
      </c>
      <c r="K21" s="348"/>
      <c r="L21" s="348">
        <v>413</v>
      </c>
    </row>
    <row r="22" spans="1:12" ht="12.75" customHeight="1">
      <c r="A22" s="999" t="s">
        <v>1125</v>
      </c>
      <c r="D22" s="342"/>
      <c r="E22" s="342"/>
      <c r="F22" s="342"/>
      <c r="G22" s="343"/>
      <c r="H22" s="343"/>
      <c r="I22" s="349">
        <f>SUM(I20:I21)</f>
        <v>627</v>
      </c>
      <c r="J22" s="346">
        <f>SUM(J20:J21)</f>
        <v>708</v>
      </c>
      <c r="K22" s="346"/>
      <c r="L22" s="346">
        <f>SUM(L20:L21)</f>
        <v>652</v>
      </c>
    </row>
    <row r="23" spans="1:12" ht="12.75" customHeight="1">
      <c r="A23" s="1000" t="s">
        <v>955</v>
      </c>
      <c r="B23" s="337"/>
      <c r="C23" s="398"/>
      <c r="D23" s="398"/>
      <c r="E23" s="398"/>
      <c r="F23" s="398"/>
      <c r="G23" s="399"/>
      <c r="H23" s="399"/>
      <c r="I23" s="347">
        <v>8</v>
      </c>
      <c r="J23" s="348">
        <v>10</v>
      </c>
      <c r="K23" s="348"/>
      <c r="L23" s="348">
        <v>9</v>
      </c>
    </row>
    <row r="24" spans="1:12" ht="12.75" customHeight="1">
      <c r="A24" s="397" t="s">
        <v>868</v>
      </c>
      <c r="B24" s="337"/>
      <c r="C24" s="398"/>
      <c r="D24" s="398"/>
      <c r="E24" s="398"/>
      <c r="F24" s="398"/>
      <c r="G24" s="399"/>
      <c r="H24" s="399"/>
      <c r="I24" s="656">
        <f>SUM(I22:I23)</f>
        <v>635</v>
      </c>
      <c r="J24" s="657">
        <f>SUM(J22:J23)</f>
        <v>718</v>
      </c>
      <c r="K24" s="657"/>
      <c r="L24" s="657">
        <f>SUM(L22:L23)</f>
        <v>661</v>
      </c>
    </row>
    <row r="25" spans="1:12" ht="10.5" customHeight="1">
      <c r="A25" s="350"/>
      <c r="B25" s="342"/>
      <c r="C25" s="342"/>
      <c r="D25" s="342"/>
      <c r="E25" s="342"/>
      <c r="F25" s="342"/>
      <c r="G25" s="343"/>
      <c r="H25" s="343"/>
      <c r="I25" s="344"/>
      <c r="J25" s="346"/>
      <c r="K25" s="346"/>
      <c r="L25" s="346"/>
    </row>
    <row r="26" spans="1:12" ht="12.75" customHeight="1">
      <c r="A26" s="342" t="s">
        <v>986</v>
      </c>
      <c r="B26" s="342"/>
      <c r="C26" s="342"/>
      <c r="D26" s="342"/>
      <c r="E26" s="342"/>
      <c r="F26" s="342"/>
      <c r="G26" s="343"/>
      <c r="H26" s="343"/>
      <c r="I26" s="342"/>
      <c r="L26" s="328"/>
    </row>
    <row r="27" spans="1:12" ht="12.75" customHeight="1">
      <c r="A27" s="999" t="s">
        <v>798</v>
      </c>
      <c r="C27" s="342"/>
      <c r="D27" s="342"/>
      <c r="E27" s="342"/>
      <c r="F27" s="342"/>
      <c r="G27" s="343"/>
      <c r="H27" s="343"/>
      <c r="I27" s="344">
        <v>277</v>
      </c>
      <c r="J27" s="346">
        <v>266</v>
      </c>
      <c r="K27" s="346"/>
      <c r="L27" s="346">
        <v>266</v>
      </c>
    </row>
    <row r="28" spans="1:12" ht="12.75" customHeight="1">
      <c r="A28" s="1000" t="s">
        <v>312</v>
      </c>
      <c r="B28" s="337"/>
      <c r="C28" s="398"/>
      <c r="D28" s="398"/>
      <c r="E28" s="398"/>
      <c r="F28" s="398"/>
      <c r="G28" s="399"/>
      <c r="H28" s="399"/>
      <c r="I28" s="347">
        <v>582</v>
      </c>
      <c r="J28" s="348">
        <v>420</v>
      </c>
      <c r="K28" s="348"/>
      <c r="L28" s="348">
        <v>420</v>
      </c>
    </row>
    <row r="29" spans="1:12" ht="12.75" customHeight="1">
      <c r="A29" s="999" t="s">
        <v>354</v>
      </c>
      <c r="D29" s="342"/>
      <c r="E29" s="342"/>
      <c r="F29" s="342"/>
      <c r="G29" s="343"/>
      <c r="H29" s="343"/>
      <c r="I29" s="349">
        <f>SUM(I27:I28)</f>
        <v>859</v>
      </c>
      <c r="J29" s="346">
        <f>SUM(J27:J28)</f>
        <v>686</v>
      </c>
      <c r="K29" s="346"/>
      <c r="L29" s="346">
        <f>SUM(L27:L28)</f>
        <v>686</v>
      </c>
    </row>
    <row r="30" spans="1:12" ht="12.75" customHeight="1">
      <c r="A30" s="1000" t="s">
        <v>356</v>
      </c>
      <c r="B30" s="337"/>
      <c r="C30" s="398"/>
      <c r="D30" s="398"/>
      <c r="E30" s="398"/>
      <c r="F30" s="398"/>
      <c r="G30" s="399"/>
      <c r="H30" s="399"/>
      <c r="I30" s="347">
        <v>254</v>
      </c>
      <c r="J30" s="348">
        <v>204</v>
      </c>
      <c r="K30" s="348"/>
      <c r="L30" s="348">
        <v>204</v>
      </c>
    </row>
    <row r="31" spans="1:12" ht="12.75" customHeight="1">
      <c r="A31" s="397" t="s">
        <v>1004</v>
      </c>
      <c r="B31" s="337"/>
      <c r="C31" s="398"/>
      <c r="D31" s="398"/>
      <c r="E31" s="398"/>
      <c r="F31" s="398"/>
      <c r="G31" s="399"/>
      <c r="H31" s="399"/>
      <c r="I31" s="656">
        <f>SUM(I29:I30)</f>
        <v>1113</v>
      </c>
      <c r="J31" s="657">
        <f>SUM(J29:J30)</f>
        <v>890</v>
      </c>
      <c r="K31" s="657"/>
      <c r="L31" s="657">
        <f>SUM(L29:L30)</f>
        <v>890</v>
      </c>
    </row>
    <row r="32" spans="1:12" ht="12.75" customHeight="1">
      <c r="A32" s="342"/>
      <c r="B32" s="342"/>
      <c r="C32" s="342"/>
      <c r="D32" s="342"/>
      <c r="E32" s="342"/>
      <c r="F32" s="342"/>
      <c r="G32" s="343"/>
      <c r="H32" s="343"/>
      <c r="I32" s="344"/>
      <c r="J32" s="346"/>
      <c r="K32" s="346"/>
      <c r="L32" s="353"/>
    </row>
    <row r="33" spans="1:12" ht="12.75" customHeight="1">
      <c r="A33" s="342" t="s">
        <v>358</v>
      </c>
      <c r="B33" s="342"/>
      <c r="C33" s="342"/>
      <c r="D33" s="342"/>
      <c r="E33" s="342"/>
      <c r="F33" s="342"/>
      <c r="G33" s="343"/>
      <c r="H33" s="343"/>
      <c r="I33" s="344">
        <v>-289</v>
      </c>
      <c r="J33" s="346">
        <v>-298</v>
      </c>
      <c r="K33" s="346"/>
      <c r="L33" s="346">
        <v>-292</v>
      </c>
    </row>
    <row r="34" spans="1:12" ht="12" customHeight="1">
      <c r="A34" s="398" t="s">
        <v>560</v>
      </c>
      <c r="B34" s="398"/>
      <c r="C34" s="398"/>
      <c r="D34" s="398"/>
      <c r="E34" s="398"/>
      <c r="F34" s="398"/>
      <c r="G34" s="399"/>
      <c r="H34" s="399"/>
      <c r="I34" s="990">
        <v>-20</v>
      </c>
      <c r="J34" s="346">
        <v>-41</v>
      </c>
      <c r="K34" s="346"/>
      <c r="L34" s="346">
        <v>-41</v>
      </c>
    </row>
    <row r="35" spans="1:12" ht="27" customHeight="1" thickBot="1">
      <c r="A35" s="1881" t="s">
        <v>409</v>
      </c>
      <c r="B35" s="1882"/>
      <c r="C35" s="1882"/>
      <c r="D35" s="1882"/>
      <c r="E35" s="1882"/>
      <c r="F35" s="1882"/>
      <c r="G35" s="1882"/>
      <c r="H35" s="996"/>
      <c r="I35" s="658">
        <f>I24+I17+I31+I33+I34</f>
        <v>2542</v>
      </c>
      <c r="J35" s="659">
        <f>J24+J17+J31+J33+J34</f>
        <v>2133</v>
      </c>
      <c r="K35" s="659"/>
      <c r="L35" s="659">
        <f>L24+L17+L31+L33+L34</f>
        <v>2030</v>
      </c>
    </row>
    <row r="36" spans="1:12" ht="12.75" customHeight="1">
      <c r="A36" s="342"/>
      <c r="B36" s="342"/>
      <c r="C36" s="342"/>
      <c r="D36" s="342"/>
      <c r="E36" s="342"/>
      <c r="F36" s="342"/>
      <c r="G36" s="343"/>
      <c r="H36" s="343"/>
      <c r="I36" s="344"/>
      <c r="J36" s="354"/>
      <c r="K36" s="354"/>
      <c r="L36" s="354"/>
    </row>
    <row r="37" spans="1:12" ht="12.75" customHeight="1" thickBot="1">
      <c r="A37" s="997" t="s">
        <v>214</v>
      </c>
      <c r="B37" s="997"/>
      <c r="C37" s="997"/>
      <c r="D37" s="997"/>
      <c r="E37" s="997"/>
      <c r="F37" s="997"/>
      <c r="G37" s="996"/>
      <c r="H37" s="996"/>
      <c r="I37" s="660">
        <v>14779</v>
      </c>
      <c r="J37" s="661">
        <v>11883</v>
      </c>
      <c r="K37" s="661"/>
      <c r="L37" s="662">
        <v>11910</v>
      </c>
    </row>
    <row r="38" spans="1:12" ht="12.75" customHeight="1">
      <c r="A38" s="342"/>
      <c r="B38" s="342"/>
      <c r="C38" s="342"/>
      <c r="D38" s="342"/>
      <c r="E38" s="342"/>
      <c r="F38" s="342"/>
      <c r="G38" s="343"/>
      <c r="H38" s="343"/>
      <c r="I38" s="342"/>
      <c r="J38" s="356"/>
      <c r="K38" s="356"/>
      <c r="L38" s="357"/>
    </row>
    <row r="39" spans="2:13" ht="24" customHeight="1">
      <c r="B39" s="358"/>
      <c r="C39" s="358"/>
      <c r="D39" s="358"/>
      <c r="E39" s="358"/>
      <c r="F39" s="358"/>
      <c r="G39" s="358"/>
      <c r="H39" s="358"/>
      <c r="I39" s="1879" t="s">
        <v>866</v>
      </c>
      <c r="J39" s="1880" t="s">
        <v>386</v>
      </c>
      <c r="K39" s="649"/>
      <c r="L39" s="328"/>
      <c r="M39" s="328"/>
    </row>
    <row r="40" spans="2:13" ht="28.5" customHeight="1">
      <c r="B40" s="358"/>
      <c r="C40" s="358"/>
      <c r="D40" s="358"/>
      <c r="E40" s="359"/>
      <c r="F40" s="359"/>
      <c r="G40" s="359"/>
      <c r="H40" s="359"/>
      <c r="I40" s="1879"/>
      <c r="J40" s="1880"/>
      <c r="K40" s="649"/>
      <c r="L40" s="649" t="s">
        <v>867</v>
      </c>
      <c r="M40" s="328"/>
    </row>
    <row r="41" spans="2:13" ht="15" customHeight="1">
      <c r="B41" s="358"/>
      <c r="C41" s="358"/>
      <c r="D41" s="358"/>
      <c r="E41" s="359"/>
      <c r="F41" s="359"/>
      <c r="G41" s="359"/>
      <c r="H41" s="359"/>
      <c r="I41" s="648" t="s">
        <v>1021</v>
      </c>
      <c r="J41" s="649"/>
      <c r="K41" s="649"/>
      <c r="L41" s="333" t="s">
        <v>1021</v>
      </c>
      <c r="M41" s="328"/>
    </row>
    <row r="42" spans="1:13" ht="12.75" customHeight="1">
      <c r="A42" s="138" t="s">
        <v>217</v>
      </c>
      <c r="B42" s="360"/>
      <c r="C42" s="360"/>
      <c r="D42" s="360"/>
      <c r="E42" s="361"/>
      <c r="F42" s="361"/>
      <c r="G42" s="362"/>
      <c r="H42" s="362"/>
      <c r="I42" s="339" t="str">
        <f>I10</f>
        <v>£m</v>
      </c>
      <c r="J42" s="340" t="s">
        <v>245</v>
      </c>
      <c r="K42" s="340"/>
      <c r="L42" s="340" t="str">
        <f>L10</f>
        <v> £m</v>
      </c>
      <c r="M42" s="328"/>
    </row>
    <row r="43" spans="1:13" ht="7.5" customHeight="1">
      <c r="A43" s="363"/>
      <c r="B43" s="364"/>
      <c r="C43" s="364"/>
      <c r="D43" s="364"/>
      <c r="E43" s="365"/>
      <c r="F43" s="365"/>
      <c r="G43" s="366"/>
      <c r="H43" s="366"/>
      <c r="I43" s="365"/>
      <c r="J43" s="367"/>
      <c r="K43" s="367"/>
      <c r="L43" s="367"/>
      <c r="M43" s="328"/>
    </row>
    <row r="44" spans="1:15" s="330" customFormat="1" ht="10.5" customHeight="1">
      <c r="A44" s="350" t="s">
        <v>254</v>
      </c>
      <c r="B44" s="375"/>
      <c r="C44" s="364"/>
      <c r="D44" s="364"/>
      <c r="E44" s="372"/>
      <c r="F44" s="372"/>
      <c r="G44" s="368"/>
      <c r="H44" s="368"/>
      <c r="I44" s="373"/>
      <c r="J44" s="381"/>
      <c r="K44" s="381"/>
      <c r="L44" s="380"/>
      <c r="N44" s="328"/>
      <c r="O44" s="328"/>
    </row>
    <row r="45" spans="1:15" s="330" customFormat="1" ht="12.75" customHeight="1">
      <c r="A45" s="1002" t="s">
        <v>408</v>
      </c>
      <c r="C45" s="364"/>
      <c r="D45" s="364"/>
      <c r="E45" s="372"/>
      <c r="F45" s="372"/>
      <c r="G45" s="368"/>
      <c r="H45" s="368"/>
      <c r="I45" s="373">
        <v>189</v>
      </c>
      <c r="J45" s="381">
        <v>189</v>
      </c>
      <c r="K45" s="381"/>
      <c r="L45" s="380">
        <v>177</v>
      </c>
      <c r="N45" s="328"/>
      <c r="O45" s="328"/>
    </row>
    <row r="46" spans="1:15" s="330" customFormat="1" ht="12.75" customHeight="1">
      <c r="A46" s="1002" t="s">
        <v>642</v>
      </c>
      <c r="C46" s="364"/>
      <c r="D46" s="364"/>
      <c r="E46" s="372"/>
      <c r="F46" s="372"/>
      <c r="G46" s="368"/>
      <c r="H46" s="368"/>
      <c r="I46" s="373">
        <v>72</v>
      </c>
      <c r="J46" s="665">
        <v>50</v>
      </c>
      <c r="K46" s="665"/>
      <c r="L46" s="380">
        <v>47</v>
      </c>
      <c r="N46" s="328"/>
      <c r="O46" s="328"/>
    </row>
    <row r="47" spans="1:15" s="330" customFormat="1" ht="12.75" customHeight="1">
      <c r="A47" s="1003" t="s">
        <v>1122</v>
      </c>
      <c r="B47" s="337"/>
      <c r="C47" s="360"/>
      <c r="D47" s="360"/>
      <c r="E47" s="992"/>
      <c r="F47" s="992"/>
      <c r="G47" s="993"/>
      <c r="H47" s="993"/>
      <c r="I47" s="382">
        <v>-15</v>
      </c>
      <c r="J47" s="383">
        <v>-15</v>
      </c>
      <c r="K47" s="383"/>
      <c r="L47" s="355">
        <v>-14</v>
      </c>
      <c r="N47" s="328"/>
      <c r="O47" s="328"/>
    </row>
    <row r="48" spans="1:15" s="330" customFormat="1" ht="12.75" customHeight="1">
      <c r="A48" s="397" t="s">
        <v>1124</v>
      </c>
      <c r="B48" s="337"/>
      <c r="C48" s="360"/>
      <c r="D48" s="360"/>
      <c r="E48" s="992"/>
      <c r="F48" s="992"/>
      <c r="G48" s="993"/>
      <c r="H48" s="993"/>
      <c r="I48" s="666">
        <f>SUM(I45:I47)</f>
        <v>246</v>
      </c>
      <c r="J48" s="664">
        <f>SUM(J45:J47)</f>
        <v>224</v>
      </c>
      <c r="K48" s="664"/>
      <c r="L48" s="664">
        <f>SUM(L45:L47)</f>
        <v>210</v>
      </c>
      <c r="N48" s="328"/>
      <c r="O48" s="328"/>
    </row>
    <row r="49" spans="1:15" s="330" customFormat="1" ht="6.75" customHeight="1">
      <c r="A49" s="350"/>
      <c r="B49" s="368"/>
      <c r="C49" s="368"/>
      <c r="D49" s="368"/>
      <c r="E49" s="372"/>
      <c r="F49" s="372"/>
      <c r="G49" s="369"/>
      <c r="H49" s="369"/>
      <c r="I49" s="379"/>
      <c r="J49" s="374"/>
      <c r="K49" s="374"/>
      <c r="L49" s="380"/>
      <c r="N49" s="328"/>
      <c r="O49" s="328"/>
    </row>
    <row r="50" spans="1:12" ht="15" customHeight="1">
      <c r="A50" s="330" t="s">
        <v>987</v>
      </c>
      <c r="B50" s="368"/>
      <c r="C50" s="368"/>
      <c r="D50" s="368"/>
      <c r="E50" s="365"/>
      <c r="F50" s="365"/>
      <c r="G50" s="369"/>
      <c r="H50" s="369"/>
      <c r="I50" s="365"/>
      <c r="J50" s="370"/>
      <c r="K50" s="370"/>
      <c r="L50" s="371"/>
    </row>
    <row r="51" spans="1:13" ht="14.25" customHeight="1">
      <c r="A51" s="1004" t="s">
        <v>543</v>
      </c>
      <c r="C51" s="330"/>
      <c r="D51" s="364"/>
      <c r="E51" s="372"/>
      <c r="F51" s="372"/>
      <c r="G51" s="368"/>
      <c r="H51" s="368"/>
      <c r="I51" s="373">
        <v>444</v>
      </c>
      <c r="J51" s="374">
        <v>398</v>
      </c>
      <c r="K51" s="374"/>
      <c r="L51" s="377">
        <v>367</v>
      </c>
      <c r="M51" s="328"/>
    </row>
    <row r="52" spans="1:13" ht="15" customHeight="1">
      <c r="A52" s="1001" t="s">
        <v>955</v>
      </c>
      <c r="B52" s="337"/>
      <c r="C52" s="991"/>
      <c r="D52" s="360"/>
      <c r="E52" s="992"/>
      <c r="F52" s="992"/>
      <c r="G52" s="994"/>
      <c r="H52" s="994"/>
      <c r="I52" s="347">
        <v>8</v>
      </c>
      <c r="J52" s="376">
        <v>10</v>
      </c>
      <c r="K52" s="376"/>
      <c r="L52" s="584">
        <v>9</v>
      </c>
      <c r="M52" s="328"/>
    </row>
    <row r="53" spans="1:13" ht="13.5" customHeight="1">
      <c r="A53" s="397" t="s">
        <v>868</v>
      </c>
      <c r="B53" s="337"/>
      <c r="C53" s="993"/>
      <c r="D53" s="993"/>
      <c r="E53" s="992"/>
      <c r="F53" s="992"/>
      <c r="G53" s="995"/>
      <c r="H53" s="995"/>
      <c r="I53" s="663">
        <f>SUM(I51:I52)</f>
        <v>452</v>
      </c>
      <c r="J53" s="664">
        <f>SUM(J51:J52)</f>
        <v>408</v>
      </c>
      <c r="K53" s="664"/>
      <c r="L53" s="664">
        <f>SUM(L51:L52)</f>
        <v>376</v>
      </c>
      <c r="M53" s="328"/>
    </row>
    <row r="54" spans="1:13" ht="13.5" customHeight="1">
      <c r="A54" s="350"/>
      <c r="B54" s="368"/>
      <c r="C54" s="368"/>
      <c r="D54" s="368"/>
      <c r="E54" s="372"/>
      <c r="F54" s="372"/>
      <c r="G54" s="369"/>
      <c r="H54" s="369"/>
      <c r="I54" s="379"/>
      <c r="J54" s="377"/>
      <c r="K54" s="377"/>
      <c r="L54" s="380"/>
      <c r="M54" s="328"/>
    </row>
    <row r="55" spans="1:15" s="330" customFormat="1" ht="12.75" customHeight="1">
      <c r="A55" s="342" t="s">
        <v>986</v>
      </c>
      <c r="B55" s="342"/>
      <c r="C55" s="342"/>
      <c r="D55" s="342"/>
      <c r="E55" s="342"/>
      <c r="F55" s="342"/>
      <c r="G55" s="343"/>
      <c r="H55" s="343"/>
      <c r="I55" s="342"/>
      <c r="J55" s="328"/>
      <c r="K55" s="328"/>
      <c r="L55" s="328"/>
      <c r="N55" s="328"/>
      <c r="O55" s="328"/>
    </row>
    <row r="56" spans="1:15" s="330" customFormat="1" ht="12.75" customHeight="1">
      <c r="A56" s="999" t="s">
        <v>1097</v>
      </c>
      <c r="C56" s="342"/>
      <c r="D56" s="342"/>
      <c r="E56" s="342"/>
      <c r="F56" s="342"/>
      <c r="G56" s="343"/>
      <c r="H56" s="343"/>
      <c r="I56" s="344">
        <v>528</v>
      </c>
      <c r="J56" s="346">
        <v>500</v>
      </c>
      <c r="K56" s="346"/>
      <c r="L56" s="346">
        <v>500</v>
      </c>
      <c r="N56" s="328"/>
      <c r="O56" s="328"/>
    </row>
    <row r="57" spans="1:15" s="330" customFormat="1" ht="12.75" customHeight="1">
      <c r="A57" s="1000" t="s">
        <v>356</v>
      </c>
      <c r="B57" s="337"/>
      <c r="C57" s="398"/>
      <c r="D57" s="398"/>
      <c r="E57" s="398"/>
      <c r="F57" s="398"/>
      <c r="G57" s="399"/>
      <c r="H57" s="399"/>
      <c r="I57" s="347">
        <v>254</v>
      </c>
      <c r="J57" s="348">
        <v>204</v>
      </c>
      <c r="K57" s="348"/>
      <c r="L57" s="348">
        <v>204</v>
      </c>
      <c r="N57" s="328"/>
      <c r="O57" s="328"/>
    </row>
    <row r="58" spans="1:15" s="330" customFormat="1" ht="12.75" customHeight="1">
      <c r="A58" s="360" t="s">
        <v>1004</v>
      </c>
      <c r="B58" s="337"/>
      <c r="C58" s="360"/>
      <c r="D58" s="360"/>
      <c r="E58" s="361"/>
      <c r="F58" s="361"/>
      <c r="G58" s="362"/>
      <c r="H58" s="362"/>
      <c r="I58" s="1017">
        <f>SUM(I56:I57)</f>
        <v>782</v>
      </c>
      <c r="J58" s="664">
        <f>SUM(J56:J57)</f>
        <v>704</v>
      </c>
      <c r="K58" s="664"/>
      <c r="L58" s="664">
        <f>SUM(L56:L57)</f>
        <v>704</v>
      </c>
      <c r="N58" s="328"/>
      <c r="O58" s="328"/>
    </row>
    <row r="59" spans="1:15" s="330" customFormat="1" ht="10.5" customHeight="1">
      <c r="A59" s="364"/>
      <c r="B59" s="328"/>
      <c r="C59" s="364"/>
      <c r="D59" s="364"/>
      <c r="E59" s="365"/>
      <c r="F59" s="365"/>
      <c r="G59" s="366"/>
      <c r="H59" s="366"/>
      <c r="I59" s="365"/>
      <c r="J59" s="367"/>
      <c r="K59" s="367"/>
      <c r="L59" s="367"/>
      <c r="N59" s="328"/>
      <c r="O59" s="328"/>
    </row>
    <row r="60" spans="1:15" s="330" customFormat="1" ht="12.75" customHeight="1">
      <c r="A60" s="342" t="s">
        <v>358</v>
      </c>
      <c r="D60" s="364"/>
      <c r="E60" s="372"/>
      <c r="F60" s="372"/>
      <c r="G60" s="368"/>
      <c r="H60" s="368"/>
      <c r="I60" s="373">
        <v>-248</v>
      </c>
      <c r="J60" s="378">
        <v>-248</v>
      </c>
      <c r="K60" s="378"/>
      <c r="L60" s="380">
        <v>-244</v>
      </c>
      <c r="N60" s="328"/>
      <c r="O60" s="328"/>
    </row>
    <row r="61" spans="1:15" s="330" customFormat="1" ht="12.75" customHeight="1">
      <c r="A61" s="993" t="s">
        <v>560</v>
      </c>
      <c r="B61" s="337"/>
      <c r="C61" s="993"/>
      <c r="D61" s="993"/>
      <c r="E61" s="361"/>
      <c r="F61" s="361"/>
      <c r="G61" s="995"/>
      <c r="H61" s="995"/>
      <c r="I61" s="669">
        <v>-19</v>
      </c>
      <c r="J61" s="670">
        <v>-38</v>
      </c>
      <c r="K61" s="670"/>
      <c r="L61" s="355">
        <v>-38</v>
      </c>
      <c r="N61" s="328"/>
      <c r="O61" s="328"/>
    </row>
    <row r="62" spans="1:12" ht="18" customHeight="1" thickBot="1">
      <c r="A62" s="1881" t="s">
        <v>409</v>
      </c>
      <c r="B62" s="1882"/>
      <c r="C62" s="1882"/>
      <c r="D62" s="1882"/>
      <c r="E62" s="1882"/>
      <c r="F62" s="1882"/>
      <c r="G62" s="1882"/>
      <c r="H62" s="998"/>
      <c r="I62" s="667">
        <f>I48+I53+I58+I60+I61</f>
        <v>1213</v>
      </c>
      <c r="J62" s="668">
        <f>J48+J53+J58+J60+J61</f>
        <v>1050</v>
      </c>
      <c r="K62" s="668"/>
      <c r="L62" s="668">
        <f>L48+L53+L58+L60+L61</f>
        <v>1008</v>
      </c>
    </row>
    <row r="63" spans="1:12" ht="12.75" customHeight="1">
      <c r="A63" s="385"/>
      <c r="B63" s="384"/>
      <c r="C63" s="384"/>
      <c r="D63" s="384"/>
      <c r="E63" s="384"/>
      <c r="F63" s="384"/>
      <c r="G63" s="384"/>
      <c r="H63" s="384"/>
      <c r="I63" s="379"/>
      <c r="J63" s="377"/>
      <c r="K63" s="377"/>
      <c r="L63" s="380"/>
    </row>
    <row r="64" spans="1:12" ht="18" customHeight="1" thickBot="1">
      <c r="A64" s="997" t="s">
        <v>214</v>
      </c>
      <c r="B64" s="997"/>
      <c r="C64" s="997"/>
      <c r="D64" s="997"/>
      <c r="E64" s="997"/>
      <c r="F64" s="997"/>
      <c r="G64" s="996"/>
      <c r="H64" s="996"/>
      <c r="I64" s="660">
        <v>6201</v>
      </c>
      <c r="J64" s="661">
        <v>5488</v>
      </c>
      <c r="K64" s="661"/>
      <c r="L64" s="662">
        <v>5483</v>
      </c>
    </row>
    <row r="65" spans="1:12" ht="15" customHeight="1">
      <c r="A65" s="342"/>
      <c r="B65" s="342"/>
      <c r="C65" s="342"/>
      <c r="D65" s="342"/>
      <c r="E65" s="342"/>
      <c r="F65" s="342"/>
      <c r="G65" s="343"/>
      <c r="H65" s="343"/>
      <c r="I65" s="349"/>
      <c r="J65" s="380"/>
      <c r="K65" s="380"/>
      <c r="L65" s="346"/>
    </row>
    <row r="66" spans="1:12" ht="16.5" customHeight="1">
      <c r="A66" s="650" t="s">
        <v>824</v>
      </c>
      <c r="B66" s="384"/>
      <c r="C66" s="384"/>
      <c r="D66" s="384"/>
      <c r="E66" s="384"/>
      <c r="F66" s="384"/>
      <c r="G66" s="384"/>
      <c r="H66" s="384"/>
      <c r="I66" s="384"/>
      <c r="J66" s="386"/>
      <c r="K66" s="386"/>
      <c r="L66" s="356"/>
    </row>
    <row r="67" spans="1:12" ht="12.75" customHeight="1">
      <c r="A67" s="387"/>
      <c r="B67" s="384"/>
      <c r="C67" s="384"/>
      <c r="D67" s="384"/>
      <c r="E67" s="384"/>
      <c r="F67" s="384"/>
      <c r="G67" s="384"/>
      <c r="H67" s="384"/>
      <c r="I67" s="384"/>
      <c r="J67" s="386"/>
      <c r="K67" s="386"/>
      <c r="L67" s="356"/>
    </row>
    <row r="68" spans="1:13" ht="33" customHeight="1">
      <c r="A68" s="1005" t="s">
        <v>1024</v>
      </c>
      <c r="B68" s="1878" t="s">
        <v>693</v>
      </c>
      <c r="C68" s="1785"/>
      <c r="D68" s="1785"/>
      <c r="E68" s="1785"/>
      <c r="F68" s="1785"/>
      <c r="G68" s="1785"/>
      <c r="H68" s="1785"/>
      <c r="I68" s="1785"/>
      <c r="J68" s="1785"/>
      <c r="K68" s="1785"/>
      <c r="L68" s="1785"/>
      <c r="M68" s="651"/>
    </row>
    <row r="69" spans="1:12" ht="31.5" customHeight="1">
      <c r="A69" s="391"/>
      <c r="B69" s="1877" t="s">
        <v>694</v>
      </c>
      <c r="C69" s="1785"/>
      <c r="D69" s="1785"/>
      <c r="E69" s="1785"/>
      <c r="F69" s="1785"/>
      <c r="G69" s="1785"/>
      <c r="H69" s="1785"/>
      <c r="I69" s="1785"/>
      <c r="J69" s="1785"/>
      <c r="K69" s="1785"/>
      <c r="L69" s="1785"/>
    </row>
    <row r="70" spans="1:12" ht="6" customHeight="1">
      <c r="A70" s="392"/>
      <c r="B70" s="330"/>
      <c r="C70" s="330"/>
      <c r="D70" s="330"/>
      <c r="E70" s="330"/>
      <c r="F70" s="330"/>
      <c r="G70" s="330"/>
      <c r="H70" s="330"/>
      <c r="I70" s="330"/>
      <c r="J70" s="371"/>
      <c r="K70" s="371"/>
      <c r="L70" s="371"/>
    </row>
    <row r="71" spans="1:12" ht="12.75">
      <c r="A71" s="392"/>
      <c r="B71" s="15"/>
      <c r="C71" s="330"/>
      <c r="D71" s="330"/>
      <c r="E71" s="330"/>
      <c r="F71" s="330"/>
      <c r="G71" s="363"/>
      <c r="H71" s="363"/>
      <c r="I71" s="330"/>
      <c r="J71" s="330"/>
      <c r="K71" s="330"/>
      <c r="L71" s="342"/>
    </row>
    <row r="72" spans="1:12" ht="6" customHeight="1">
      <c r="A72" s="392"/>
      <c r="B72" s="15"/>
      <c r="C72" s="330"/>
      <c r="D72" s="330"/>
      <c r="E72" s="330"/>
      <c r="F72" s="330"/>
      <c r="G72" s="363"/>
      <c r="H72" s="363"/>
      <c r="I72" s="330"/>
      <c r="J72" s="330"/>
      <c r="K72" s="330"/>
      <c r="L72" s="342"/>
    </row>
    <row r="73" spans="1:12" ht="12.75">
      <c r="A73" s="392"/>
      <c r="B73" s="15"/>
      <c r="C73" s="330"/>
      <c r="D73" s="330"/>
      <c r="E73" s="330"/>
      <c r="F73" s="330"/>
      <c r="G73" s="363"/>
      <c r="H73" s="363"/>
      <c r="I73" s="330"/>
      <c r="J73" s="330"/>
      <c r="K73" s="330"/>
      <c r="L73" s="342"/>
    </row>
    <row r="74" ht="12.75" customHeight="1">
      <c r="A74" s="393"/>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mergeCells count="8">
    <mergeCell ref="B69:L69"/>
    <mergeCell ref="B68:L68"/>
    <mergeCell ref="I7:I8"/>
    <mergeCell ref="J39:J40"/>
    <mergeCell ref="A35:G35"/>
    <mergeCell ref="A62:G62"/>
    <mergeCell ref="I39:I40"/>
    <mergeCell ref="J7:J8"/>
  </mergeCells>
  <printOptions horizontalCentered="1"/>
  <pageMargins left="0.7874015748031497" right="0.7874015748031497" top="0.5905511811023623" bottom="0.5905511811023623" header="0.5905511811023623" footer="0.5905511811023623"/>
  <pageSetup fitToHeight="1" fitToWidth="1" horizontalDpi="600" verticalDpi="6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showGridLines="0" view="pageBreakPreview" zoomScale="60" zoomScaleNormal="75" workbookViewId="0" topLeftCell="A1">
      <selection activeCell="A59" sqref="A59"/>
    </sheetView>
  </sheetViews>
  <sheetFormatPr defaultColWidth="14.25390625" defaultRowHeight="25.5" customHeight="1"/>
  <cols>
    <col min="1" max="1" width="5.00390625" style="328" customWidth="1"/>
    <col min="2" max="2" width="4.00390625" style="328" customWidth="1"/>
    <col min="3" max="3" width="14.375" style="328" customWidth="1"/>
    <col min="4" max="4" width="8.00390625" style="328" customWidth="1"/>
    <col min="5" max="5" width="8.25390625" style="328" customWidth="1"/>
    <col min="6" max="6" width="8.00390625" style="328" customWidth="1"/>
    <col min="7" max="7" width="11.75390625" style="332" customWidth="1"/>
    <col min="8" max="8" width="13.125" style="332" customWidth="1"/>
    <col min="9" max="9" width="14.00390625" style="328" customWidth="1"/>
    <col min="10" max="10" width="11.50390625" style="328" customWidth="1"/>
    <col min="11" max="11" width="13.25390625" style="327" customWidth="1"/>
    <col min="12" max="12" width="14.25390625" style="330" customWidth="1"/>
    <col min="13" max="16384" width="14.25390625" style="328" customWidth="1"/>
  </cols>
  <sheetData>
    <row r="1" spans="1:12" s="324" customFormat="1" ht="12.75" customHeight="1">
      <c r="A1" s="15" t="s">
        <v>688</v>
      </c>
      <c r="B1" s="21"/>
      <c r="C1" s="21"/>
      <c r="D1" s="21"/>
      <c r="F1" s="325"/>
      <c r="G1" s="325"/>
      <c r="H1" s="325"/>
      <c r="I1" s="325"/>
      <c r="J1" s="326"/>
      <c r="K1" s="119" t="s">
        <v>1029</v>
      </c>
      <c r="L1" s="325"/>
    </row>
    <row r="2" spans="1:10" s="324" customFormat="1" ht="12.75" customHeight="1">
      <c r="A2" s="21"/>
      <c r="B2" s="21"/>
      <c r="C2" s="21"/>
      <c r="D2" s="21"/>
      <c r="E2" s="21"/>
      <c r="F2" s="325"/>
      <c r="G2" s="325"/>
      <c r="H2" s="325"/>
      <c r="I2" s="325"/>
      <c r="J2" s="326"/>
    </row>
    <row r="3" spans="1:11" ht="12.75" customHeight="1">
      <c r="A3" s="270" t="s">
        <v>1131</v>
      </c>
      <c r="B3" s="21"/>
      <c r="C3" s="21"/>
      <c r="D3" s="21"/>
      <c r="E3" s="21"/>
      <c r="F3" s="327"/>
      <c r="G3" s="328"/>
      <c r="H3" s="328"/>
      <c r="K3" s="329"/>
    </row>
    <row r="4" spans="2:11" ht="12.75" customHeight="1">
      <c r="B4" s="21"/>
      <c r="C4" s="21"/>
      <c r="D4" s="21"/>
      <c r="E4" s="21"/>
      <c r="F4" s="327"/>
      <c r="G4" s="328"/>
      <c r="H4" s="328"/>
      <c r="I4" s="332"/>
      <c r="J4" s="333"/>
      <c r="K4" s="333"/>
    </row>
    <row r="5" spans="1:10" ht="30" customHeight="1">
      <c r="A5" s="334" t="s">
        <v>695</v>
      </c>
      <c r="B5" s="335"/>
      <c r="C5" s="335"/>
      <c r="D5" s="335"/>
      <c r="E5" s="335"/>
      <c r="F5" s="335"/>
      <c r="G5" s="336"/>
      <c r="H5" s="328"/>
      <c r="J5" s="1880" t="s">
        <v>387</v>
      </c>
    </row>
    <row r="6" spans="1:11" ht="42.75" customHeight="1">
      <c r="A6" s="327"/>
      <c r="B6" s="327"/>
      <c r="C6" s="327"/>
      <c r="D6" s="327"/>
      <c r="E6" s="327"/>
      <c r="F6" s="327"/>
      <c r="G6" s="328"/>
      <c r="H6" s="328"/>
      <c r="I6" s="648" t="s">
        <v>866</v>
      </c>
      <c r="J6" s="1880"/>
      <c r="K6" s="649" t="s">
        <v>867</v>
      </c>
    </row>
    <row r="7" spans="1:11" ht="12.75" customHeight="1">
      <c r="A7" s="327"/>
      <c r="B7" s="327"/>
      <c r="C7" s="327"/>
      <c r="D7" s="327"/>
      <c r="E7" s="327"/>
      <c r="F7" s="327"/>
      <c r="G7" s="328"/>
      <c r="H7" s="328"/>
      <c r="I7" s="331" t="s">
        <v>1025</v>
      </c>
      <c r="J7" s="649"/>
      <c r="K7" s="333" t="s">
        <v>1025</v>
      </c>
    </row>
    <row r="8" spans="1:11" ht="18" customHeight="1">
      <c r="A8" s="138" t="s">
        <v>388</v>
      </c>
      <c r="B8" s="337"/>
      <c r="C8" s="337"/>
      <c r="D8" s="337"/>
      <c r="E8" s="337"/>
      <c r="F8" s="337"/>
      <c r="G8" s="338"/>
      <c r="H8" s="337"/>
      <c r="I8" s="339" t="s">
        <v>508</v>
      </c>
      <c r="J8" s="340" t="s">
        <v>245</v>
      </c>
      <c r="K8" s="340" t="s">
        <v>245</v>
      </c>
    </row>
    <row r="9" spans="1:11" ht="12.75" customHeight="1">
      <c r="A9" s="332"/>
      <c r="I9" s="332"/>
      <c r="J9" s="341"/>
      <c r="K9" s="341"/>
    </row>
    <row r="10" spans="1:11" ht="12.75" customHeight="1">
      <c r="A10" s="342" t="s">
        <v>254</v>
      </c>
      <c r="B10" s="342"/>
      <c r="C10" s="342"/>
      <c r="D10" s="342"/>
      <c r="E10" s="342"/>
      <c r="F10" s="342"/>
      <c r="G10" s="343"/>
      <c r="H10" s="343"/>
      <c r="I10" s="403">
        <v>1306</v>
      </c>
      <c r="J10" s="394">
        <v>956</v>
      </c>
      <c r="K10" s="394">
        <v>909</v>
      </c>
    </row>
    <row r="11" spans="1:11" ht="12.75" customHeight="1">
      <c r="A11" s="342" t="s">
        <v>987</v>
      </c>
      <c r="B11" s="342"/>
      <c r="C11" s="342"/>
      <c r="D11" s="342"/>
      <c r="E11" s="342"/>
      <c r="F11" s="342"/>
      <c r="G11" s="343"/>
      <c r="H11" s="343"/>
      <c r="I11" s="403">
        <v>671</v>
      </c>
      <c r="J11" s="394">
        <v>614</v>
      </c>
      <c r="K11" s="394">
        <v>565</v>
      </c>
    </row>
    <row r="12" spans="1:11" ht="12.75" customHeight="1">
      <c r="A12" s="342" t="s">
        <v>986</v>
      </c>
      <c r="B12" s="342"/>
      <c r="C12" s="342"/>
      <c r="D12" s="342"/>
      <c r="E12" s="342"/>
      <c r="F12" s="342"/>
      <c r="G12" s="343"/>
      <c r="H12" s="343"/>
      <c r="I12" s="403">
        <v>897</v>
      </c>
      <c r="J12" s="1013">
        <v>900</v>
      </c>
      <c r="K12" s="1013">
        <v>900</v>
      </c>
    </row>
    <row r="13" spans="1:11" ht="12.75" customHeight="1" thickBot="1">
      <c r="A13" s="1009" t="s">
        <v>1070</v>
      </c>
      <c r="B13" s="1009"/>
      <c r="C13" s="1012"/>
      <c r="D13" s="1009"/>
      <c r="E13" s="1009"/>
      <c r="F13" s="1009"/>
      <c r="G13" s="1010"/>
      <c r="H13" s="1010"/>
      <c r="I13" s="395">
        <f>SUM(I10:I12)</f>
        <v>2874</v>
      </c>
      <c r="J13" s="396">
        <f>SUM(J10:J12)</f>
        <v>2470</v>
      </c>
      <c r="K13" s="396">
        <f>SUM(K10:K12)</f>
        <v>2374</v>
      </c>
    </row>
    <row r="14" spans="1:11" ht="12.75" customHeight="1" thickTop="1">
      <c r="A14" s="342"/>
      <c r="B14" s="342"/>
      <c r="D14" s="342"/>
      <c r="E14" s="342"/>
      <c r="F14" s="342"/>
      <c r="G14" s="343"/>
      <c r="H14" s="343"/>
      <c r="I14" s="652"/>
      <c r="J14" s="394"/>
      <c r="K14" s="653"/>
    </row>
    <row r="15" spans="1:11" ht="21" customHeight="1">
      <c r="A15" s="342"/>
      <c r="B15" s="342"/>
      <c r="D15" s="342"/>
      <c r="E15" s="342"/>
      <c r="F15" s="342"/>
      <c r="G15" s="343"/>
      <c r="H15" s="343"/>
      <c r="I15" s="652"/>
      <c r="J15" s="394"/>
      <c r="K15" s="653"/>
    </row>
    <row r="16" spans="1:11" ht="12.75" customHeight="1">
      <c r="A16" s="399" t="s">
        <v>869</v>
      </c>
      <c r="B16" s="398"/>
      <c r="C16" s="337"/>
      <c r="D16" s="398"/>
      <c r="E16" s="398"/>
      <c r="F16" s="398"/>
      <c r="G16" s="399"/>
      <c r="H16" s="399"/>
      <c r="I16" s="654"/>
      <c r="J16" s="401"/>
      <c r="K16" s="655"/>
    </row>
    <row r="17" spans="1:11" ht="12.75" customHeight="1">
      <c r="A17" s="342"/>
      <c r="B17" s="342"/>
      <c r="D17" s="342"/>
      <c r="E17" s="342"/>
      <c r="F17" s="342"/>
      <c r="G17" s="343"/>
      <c r="H17" s="343"/>
      <c r="I17" s="652"/>
      <c r="J17" s="394"/>
      <c r="K17" s="653"/>
    </row>
    <row r="18" spans="1:11" ht="12.75" customHeight="1">
      <c r="A18" s="342" t="s">
        <v>254</v>
      </c>
      <c r="B18" s="342"/>
      <c r="C18" s="342"/>
      <c r="D18" s="342"/>
      <c r="E18" s="342"/>
      <c r="F18" s="342"/>
      <c r="G18" s="343"/>
      <c r="H18" s="343"/>
      <c r="I18" s="403">
        <v>7007</v>
      </c>
      <c r="J18" s="1013">
        <v>5132</v>
      </c>
      <c r="K18" s="1013">
        <v>4861</v>
      </c>
    </row>
    <row r="19" spans="1:11" ht="12.75" customHeight="1">
      <c r="A19" s="342" t="s">
        <v>987</v>
      </c>
      <c r="B19" s="342"/>
      <c r="C19" s="342"/>
      <c r="D19" s="342"/>
      <c r="E19" s="342"/>
      <c r="F19" s="342"/>
      <c r="G19" s="343"/>
      <c r="H19" s="343"/>
      <c r="I19" s="403">
        <v>6666</v>
      </c>
      <c r="J19" s="394">
        <v>6103</v>
      </c>
      <c r="K19" s="394">
        <v>5619</v>
      </c>
    </row>
    <row r="20" spans="1:11" ht="12.75" customHeight="1">
      <c r="A20" s="342" t="s">
        <v>986</v>
      </c>
      <c r="B20" s="342"/>
      <c r="C20" s="342"/>
      <c r="D20" s="342"/>
      <c r="E20" s="342"/>
      <c r="F20" s="342"/>
      <c r="G20" s="343"/>
      <c r="H20" s="343"/>
      <c r="I20" s="403">
        <v>7629</v>
      </c>
      <c r="J20" s="394">
        <v>7712</v>
      </c>
      <c r="K20" s="394">
        <v>7712</v>
      </c>
    </row>
    <row r="21" spans="1:11" ht="12.75" customHeight="1" thickBot="1">
      <c r="A21" s="1009" t="s">
        <v>1070</v>
      </c>
      <c r="B21" s="1009"/>
      <c r="C21" s="1012"/>
      <c r="D21" s="1009"/>
      <c r="E21" s="1009"/>
      <c r="F21" s="1009"/>
      <c r="G21" s="1010"/>
      <c r="H21" s="1010"/>
      <c r="I21" s="395">
        <f>SUM(I18:I20)</f>
        <v>21302</v>
      </c>
      <c r="J21" s="396">
        <f>SUM(J18:J20)</f>
        <v>18947</v>
      </c>
      <c r="K21" s="396">
        <f>SUM(K18:K20)</f>
        <v>18192</v>
      </c>
    </row>
    <row r="22" spans="1:11" ht="19.5" customHeight="1" thickTop="1">
      <c r="A22" s="342"/>
      <c r="B22" s="342"/>
      <c r="C22" s="342"/>
      <c r="D22" s="342"/>
      <c r="E22" s="342"/>
      <c r="F22" s="342"/>
      <c r="G22" s="343"/>
      <c r="H22" s="343"/>
      <c r="I22" s="403"/>
      <c r="J22" s="394"/>
      <c r="K22" s="394"/>
    </row>
    <row r="23" spans="1:11" ht="12.75" customHeight="1">
      <c r="A23" s="338" t="s">
        <v>550</v>
      </c>
      <c r="B23" s="397"/>
      <c r="C23" s="398"/>
      <c r="D23" s="398"/>
      <c r="E23" s="398"/>
      <c r="F23" s="398"/>
      <c r="G23" s="399"/>
      <c r="H23" s="399"/>
      <c r="I23" s="400"/>
      <c r="J23" s="401"/>
      <c r="K23" s="401"/>
    </row>
    <row r="24" spans="1:11" ht="12.75" customHeight="1">
      <c r="A24" s="350"/>
      <c r="B24" s="342"/>
      <c r="C24" s="342"/>
      <c r="D24" s="342"/>
      <c r="E24" s="342"/>
      <c r="F24" s="342"/>
      <c r="G24" s="343"/>
      <c r="H24" s="343"/>
      <c r="I24" s="403"/>
      <c r="J24" s="394"/>
      <c r="K24" s="394"/>
    </row>
    <row r="25" spans="1:11" ht="12.75" customHeight="1">
      <c r="A25" s="342" t="s">
        <v>254</v>
      </c>
      <c r="B25" s="342"/>
      <c r="C25" s="342"/>
      <c r="D25" s="342"/>
      <c r="E25" s="342"/>
      <c r="F25" s="342"/>
      <c r="G25" s="343"/>
      <c r="H25" s="343"/>
      <c r="I25" s="403">
        <v>38954</v>
      </c>
      <c r="J25" s="394">
        <v>20408</v>
      </c>
      <c r="K25" s="394">
        <v>19816</v>
      </c>
    </row>
    <row r="26" spans="1:11" ht="12.75" customHeight="1">
      <c r="A26" s="342" t="s">
        <v>987</v>
      </c>
      <c r="B26" s="342"/>
      <c r="C26" s="342"/>
      <c r="D26" s="342"/>
      <c r="E26" s="342"/>
      <c r="F26" s="342"/>
      <c r="G26" s="343"/>
      <c r="H26" s="343"/>
      <c r="I26" s="403">
        <v>60</v>
      </c>
      <c r="J26" s="402" t="s">
        <v>253</v>
      </c>
      <c r="K26" s="402" t="s">
        <v>253</v>
      </c>
    </row>
    <row r="27" spans="1:11" ht="12.75" customHeight="1">
      <c r="A27" s="342" t="s">
        <v>356</v>
      </c>
      <c r="B27" s="342"/>
      <c r="C27" s="342"/>
      <c r="D27" s="342"/>
      <c r="E27" s="342"/>
      <c r="F27" s="342"/>
      <c r="G27" s="343"/>
      <c r="H27" s="343"/>
      <c r="I27" s="403">
        <v>14745</v>
      </c>
      <c r="J27" s="402">
        <v>13486</v>
      </c>
      <c r="K27" s="402">
        <v>13486</v>
      </c>
    </row>
    <row r="28" spans="1:11" ht="12.75" customHeight="1" thickBot="1">
      <c r="A28" s="1009" t="s">
        <v>1070</v>
      </c>
      <c r="B28" s="1011"/>
      <c r="C28" s="1009"/>
      <c r="D28" s="1009"/>
      <c r="E28" s="1009"/>
      <c r="F28" s="1009"/>
      <c r="G28" s="1010"/>
      <c r="H28" s="1010"/>
      <c r="I28" s="395">
        <f>SUM(I25:I27)</f>
        <v>53759</v>
      </c>
      <c r="J28" s="396">
        <f>SUM(J25:J27)</f>
        <v>33894</v>
      </c>
      <c r="K28" s="396">
        <f>SUM(K25:K27)</f>
        <v>33302</v>
      </c>
    </row>
    <row r="29" spans="1:11" ht="30" customHeight="1" thickTop="1">
      <c r="A29" s="342"/>
      <c r="B29" s="342"/>
      <c r="C29" s="342"/>
      <c r="D29" s="342"/>
      <c r="E29" s="342"/>
      <c r="F29" s="342"/>
      <c r="G29" s="343"/>
      <c r="H29" s="343"/>
      <c r="I29" s="403"/>
      <c r="J29" s="394"/>
      <c r="K29" s="402"/>
    </row>
    <row r="30" spans="1:11" ht="12.75" customHeight="1">
      <c r="A30" s="399" t="s">
        <v>551</v>
      </c>
      <c r="B30" s="398"/>
      <c r="C30" s="398"/>
      <c r="D30" s="398"/>
      <c r="E30" s="398"/>
      <c r="F30" s="398"/>
      <c r="G30" s="399"/>
      <c r="H30" s="399"/>
      <c r="I30" s="400"/>
      <c r="J30" s="401"/>
      <c r="K30" s="401"/>
    </row>
    <row r="31" spans="1:11" ht="12.75" customHeight="1">
      <c r="A31" s="342"/>
      <c r="B31" s="342"/>
      <c r="C31" s="342"/>
      <c r="D31" s="342"/>
      <c r="E31" s="342"/>
      <c r="F31" s="342"/>
      <c r="G31" s="343"/>
      <c r="H31" s="343"/>
      <c r="I31" s="403"/>
      <c r="J31" s="394"/>
      <c r="K31" s="394"/>
    </row>
    <row r="32" spans="1:11" ht="12.75" customHeight="1">
      <c r="A32" s="342" t="s">
        <v>544</v>
      </c>
      <c r="B32" s="342"/>
      <c r="C32" s="342"/>
      <c r="D32" s="342"/>
      <c r="E32" s="342"/>
      <c r="F32" s="342"/>
      <c r="G32" s="343"/>
      <c r="H32" s="343"/>
      <c r="I32" s="1014">
        <v>16344</v>
      </c>
      <c r="J32" s="1015">
        <v>15094</v>
      </c>
      <c r="K32" s="1015">
        <v>14515</v>
      </c>
    </row>
    <row r="33" spans="1:11" ht="12.75" customHeight="1">
      <c r="A33" s="342" t="s">
        <v>552</v>
      </c>
      <c r="B33" s="342"/>
      <c r="C33" s="342"/>
      <c r="D33" s="342"/>
      <c r="E33" s="342"/>
      <c r="F33" s="342"/>
      <c r="G33" s="343"/>
      <c r="H33" s="343"/>
      <c r="I33" s="403">
        <v>53759</v>
      </c>
      <c r="J33" s="1016">
        <v>33894</v>
      </c>
      <c r="K33" s="401">
        <v>33302</v>
      </c>
    </row>
    <row r="34" spans="1:11" ht="12.75" customHeight="1" thickBot="1">
      <c r="A34" s="1009" t="s">
        <v>1070</v>
      </c>
      <c r="B34" s="1009"/>
      <c r="C34" s="1009"/>
      <c r="D34" s="1009"/>
      <c r="E34" s="1009"/>
      <c r="F34" s="1009"/>
      <c r="G34" s="1010"/>
      <c r="H34" s="1010"/>
      <c r="I34" s="395">
        <f>SUM(I31:I33)</f>
        <v>70103</v>
      </c>
      <c r="J34" s="396">
        <f>SUM(J31:J33)</f>
        <v>48988</v>
      </c>
      <c r="K34" s="396">
        <f>SUM(K31:K33)</f>
        <v>47817</v>
      </c>
    </row>
    <row r="35" spans="1:11" ht="12.75" customHeight="1" thickTop="1">
      <c r="A35" s="342"/>
      <c r="B35" s="342"/>
      <c r="C35" s="342"/>
      <c r="D35" s="342"/>
      <c r="E35" s="342"/>
      <c r="F35" s="342"/>
      <c r="G35" s="343"/>
      <c r="H35" s="343"/>
      <c r="I35" s="343"/>
      <c r="J35" s="356"/>
      <c r="K35" s="357"/>
    </row>
    <row r="36" spans="1:11" ht="12.75" customHeight="1">
      <c r="A36" s="650" t="s">
        <v>249</v>
      </c>
      <c r="B36" s="384"/>
      <c r="C36" s="384"/>
      <c r="D36" s="384"/>
      <c r="E36" s="384"/>
      <c r="F36" s="384"/>
      <c r="G36" s="384"/>
      <c r="H36" s="384"/>
      <c r="I36" s="384"/>
      <c r="J36" s="386"/>
      <c r="K36" s="356"/>
    </row>
    <row r="37" spans="1:11" ht="9" customHeight="1">
      <c r="A37" s="1006"/>
      <c r="B37" s="384"/>
      <c r="C37" s="384"/>
      <c r="D37" s="384"/>
      <c r="E37" s="384"/>
      <c r="F37" s="384"/>
      <c r="G37" s="384"/>
      <c r="H37" s="384"/>
      <c r="I37" s="384"/>
      <c r="J37" s="388"/>
      <c r="K37" s="356"/>
    </row>
    <row r="38" spans="1:11" ht="20.25" customHeight="1">
      <c r="A38" s="1007" t="s">
        <v>1026</v>
      </c>
      <c r="B38" s="384" t="s">
        <v>307</v>
      </c>
      <c r="C38" s="384"/>
      <c r="D38" s="384"/>
      <c r="E38" s="384"/>
      <c r="F38" s="384"/>
      <c r="G38" s="384"/>
      <c r="H38" s="384"/>
      <c r="I38" s="384"/>
      <c r="J38" s="389"/>
      <c r="K38" s="390"/>
    </row>
    <row r="39" spans="1:11" ht="12.75" customHeight="1">
      <c r="A39" s="1007"/>
      <c r="B39" s="384"/>
      <c r="C39" s="384"/>
      <c r="D39" s="384"/>
      <c r="E39" s="384"/>
      <c r="F39" s="384"/>
      <c r="G39" s="384"/>
      <c r="H39" s="384"/>
      <c r="I39" s="384"/>
      <c r="J39" s="389"/>
      <c r="K39" s="390"/>
    </row>
    <row r="40" spans="1:11" ht="42.75" customHeight="1">
      <c r="A40" s="1008" t="s">
        <v>1027</v>
      </c>
      <c r="B40" s="1877" t="s">
        <v>1028</v>
      </c>
      <c r="C40" s="1785"/>
      <c r="D40" s="1785"/>
      <c r="E40" s="1785"/>
      <c r="F40" s="1785"/>
      <c r="G40" s="1785"/>
      <c r="H40" s="1785"/>
      <c r="I40" s="1785"/>
      <c r="J40" s="1785"/>
      <c r="K40" s="1785"/>
    </row>
    <row r="41" spans="1:11" ht="12.75" customHeight="1">
      <c r="A41" s="404"/>
      <c r="B41" s="330"/>
      <c r="C41" s="330"/>
      <c r="D41" s="330"/>
      <c r="E41" s="330"/>
      <c r="F41" s="330"/>
      <c r="G41" s="330"/>
      <c r="H41" s="330"/>
      <c r="I41" s="330"/>
      <c r="J41" s="371"/>
      <c r="K41" s="371"/>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2">
    <mergeCell ref="B40:K40"/>
    <mergeCell ref="J5:J6"/>
  </mergeCells>
  <printOptions/>
  <pageMargins left="0.75" right="0.75" top="1" bottom="1" header="0.5" footer="0.5"/>
  <pageSetup fitToHeight="1" fitToWidth="1" horizontalDpi="600" verticalDpi="600" orientation="portrait" paperSize="9" scale="71" r:id="rId1"/>
</worksheet>
</file>

<file path=xl/worksheets/sheet28.xml><?xml version="1.0" encoding="utf-8"?>
<worksheet xmlns="http://schemas.openxmlformats.org/spreadsheetml/2006/main" xmlns:r="http://schemas.openxmlformats.org/officeDocument/2006/relationships">
  <sheetPr>
    <pageSetUpPr fitToPage="1"/>
  </sheetPr>
  <dimension ref="A1:P81"/>
  <sheetViews>
    <sheetView view="pageBreakPreview" zoomScale="85" zoomScaleNormal="75" zoomScaleSheetLayoutView="85" workbookViewId="0" topLeftCell="A1">
      <selection activeCell="A59" sqref="A59"/>
    </sheetView>
  </sheetViews>
  <sheetFormatPr defaultColWidth="9.00390625" defaultRowHeight="14.25"/>
  <cols>
    <col min="1" max="1" width="1.75390625" style="502" customWidth="1"/>
    <col min="2" max="2" width="34.75390625" style="502" customWidth="1"/>
    <col min="3" max="8" width="7.25390625" style="502" customWidth="1"/>
    <col min="9" max="10" width="8.125" style="502" customWidth="1"/>
    <col min="11" max="11" width="7.25390625" style="502" customWidth="1"/>
    <col min="12" max="12" width="1.75390625" style="502" customWidth="1"/>
    <col min="13" max="14" width="8.125" style="502" customWidth="1"/>
    <col min="15" max="15" width="7.25390625" style="502" customWidth="1"/>
    <col min="16" max="16" width="1.12109375" style="502" customWidth="1"/>
    <col min="17" max="16384" width="8.75390625" style="502" customWidth="1"/>
  </cols>
  <sheetData>
    <row r="1" spans="1:16" s="702" customFormat="1" ht="13.5" customHeight="1">
      <c r="A1" s="1888" t="s">
        <v>1030</v>
      </c>
      <c r="B1" s="1889"/>
      <c r="C1" s="1889"/>
      <c r="D1" s="1889"/>
      <c r="E1" s="1889"/>
      <c r="F1" s="1889"/>
      <c r="G1" s="1889"/>
      <c r="H1" s="1889"/>
      <c r="I1" s="1889"/>
      <c r="J1" s="1889"/>
      <c r="K1" s="1889"/>
      <c r="L1" s="1889"/>
      <c r="M1" s="1889"/>
      <c r="N1" s="1889"/>
      <c r="O1" s="1889"/>
      <c r="P1" s="1889"/>
    </row>
    <row r="2" spans="1:16" s="702" customFormat="1" ht="17.25" customHeight="1">
      <c r="A2" s="1890" t="s">
        <v>255</v>
      </c>
      <c r="B2" s="1891"/>
      <c r="C2" s="1891"/>
      <c r="D2" s="1891"/>
      <c r="E2" s="1891"/>
      <c r="F2" s="1891"/>
      <c r="G2" s="1891"/>
      <c r="H2" s="1891"/>
      <c r="I2" s="1891"/>
      <c r="J2" s="1891"/>
      <c r="K2" s="1891"/>
      <c r="L2" s="1891"/>
      <c r="M2" s="1891"/>
      <c r="N2" s="1891"/>
      <c r="O2" s="1891"/>
      <c r="P2" s="1892"/>
    </row>
    <row r="3" spans="1:16" s="702" customFormat="1" ht="15.75" customHeight="1">
      <c r="A3" s="1893" t="s">
        <v>770</v>
      </c>
      <c r="B3" s="1889"/>
      <c r="C3" s="1889"/>
      <c r="D3" s="1889"/>
      <c r="E3" s="1889"/>
      <c r="F3" s="1889"/>
      <c r="G3" s="1889"/>
      <c r="H3" s="1889"/>
      <c r="I3" s="1889"/>
      <c r="J3" s="1889"/>
      <c r="K3" s="1889"/>
      <c r="L3" s="1889"/>
      <c r="M3" s="1889"/>
      <c r="N3" s="1889"/>
      <c r="O3" s="1889"/>
      <c r="P3" s="1889"/>
    </row>
    <row r="4" spans="1:16" s="707" customFormat="1" ht="12.75" customHeight="1">
      <c r="A4" s="703" t="s">
        <v>256</v>
      </c>
      <c r="B4" s="704" t="s">
        <v>256</v>
      </c>
      <c r="C4" s="1894" t="s">
        <v>524</v>
      </c>
      <c r="D4" s="1886"/>
      <c r="E4" s="1886"/>
      <c r="F4" s="704" t="s">
        <v>256</v>
      </c>
      <c r="G4" s="706" t="s">
        <v>257</v>
      </c>
      <c r="H4" s="704" t="s">
        <v>256</v>
      </c>
      <c r="I4" s="704" t="s">
        <v>256</v>
      </c>
      <c r="J4" s="705" t="s">
        <v>258</v>
      </c>
      <c r="K4" s="1895" t="s">
        <v>256</v>
      </c>
      <c r="L4" s="1886"/>
      <c r="M4" s="1885" t="s">
        <v>1070</v>
      </c>
      <c r="N4" s="1886"/>
      <c r="O4" s="1886"/>
      <c r="P4" s="1887"/>
    </row>
    <row r="5" spans="1:16" s="707" customFormat="1" ht="12.75" customHeight="1">
      <c r="A5" s="708" t="s">
        <v>256</v>
      </c>
      <c r="B5" s="709" t="s">
        <v>256</v>
      </c>
      <c r="C5" s="710" t="s">
        <v>256</v>
      </c>
      <c r="D5" s="710" t="s">
        <v>256</v>
      </c>
      <c r="E5" s="710" t="s">
        <v>256</v>
      </c>
      <c r="F5" s="710" t="s">
        <v>256</v>
      </c>
      <c r="G5" s="710" t="s">
        <v>256</v>
      </c>
      <c r="H5" s="710" t="s">
        <v>256</v>
      </c>
      <c r="I5" s="710" t="s">
        <v>256</v>
      </c>
      <c r="J5" s="710" t="s">
        <v>256</v>
      </c>
      <c r="K5" s="710" t="s">
        <v>256</v>
      </c>
      <c r="L5" s="710" t="s">
        <v>256</v>
      </c>
      <c r="M5" s="711" t="s">
        <v>256</v>
      </c>
      <c r="N5" s="710" t="s">
        <v>256</v>
      </c>
      <c r="O5" s="710" t="s">
        <v>256</v>
      </c>
      <c r="P5" s="712" t="s">
        <v>256</v>
      </c>
    </row>
    <row r="6" spans="1:16" s="707" customFormat="1" ht="12.75" customHeight="1">
      <c r="A6" s="708" t="s">
        <v>256</v>
      </c>
      <c r="B6" s="709" t="s">
        <v>256</v>
      </c>
      <c r="C6" s="713" t="s">
        <v>259</v>
      </c>
      <c r="D6" s="713" t="s">
        <v>771</v>
      </c>
      <c r="E6" s="713" t="s">
        <v>772</v>
      </c>
      <c r="F6" s="713" t="s">
        <v>259</v>
      </c>
      <c r="G6" s="713" t="s">
        <v>771</v>
      </c>
      <c r="H6" s="713" t="s">
        <v>772</v>
      </c>
      <c r="I6" s="713" t="s">
        <v>259</v>
      </c>
      <c r="J6" s="713" t="s">
        <v>771</v>
      </c>
      <c r="K6" s="713" t="s">
        <v>772</v>
      </c>
      <c r="L6" s="714" t="s">
        <v>256</v>
      </c>
      <c r="M6" s="715" t="s">
        <v>259</v>
      </c>
      <c r="N6" s="713" t="s">
        <v>771</v>
      </c>
      <c r="O6" s="713" t="s">
        <v>772</v>
      </c>
      <c r="P6" s="716" t="s">
        <v>256</v>
      </c>
    </row>
    <row r="7" spans="1:16" s="707" customFormat="1" ht="12.75" customHeight="1">
      <c r="A7" s="717" t="s">
        <v>256</v>
      </c>
      <c r="B7" s="718" t="s">
        <v>256</v>
      </c>
      <c r="C7" s="713" t="s">
        <v>245</v>
      </c>
      <c r="D7" s="713" t="s">
        <v>245</v>
      </c>
      <c r="E7" s="713" t="s">
        <v>256</v>
      </c>
      <c r="F7" s="713" t="s">
        <v>245</v>
      </c>
      <c r="G7" s="713" t="s">
        <v>245</v>
      </c>
      <c r="H7" s="713" t="s">
        <v>256</v>
      </c>
      <c r="I7" s="713" t="s">
        <v>245</v>
      </c>
      <c r="J7" s="713" t="s">
        <v>245</v>
      </c>
      <c r="K7" s="713" t="s">
        <v>256</v>
      </c>
      <c r="L7" s="713" t="s">
        <v>256</v>
      </c>
      <c r="M7" s="715" t="s">
        <v>245</v>
      </c>
      <c r="N7" s="713" t="s">
        <v>245</v>
      </c>
      <c r="O7" s="713" t="s">
        <v>256</v>
      </c>
      <c r="P7" s="719" t="s">
        <v>256</v>
      </c>
    </row>
    <row r="8" spans="1:16" s="707" customFormat="1" ht="12.75" customHeight="1">
      <c r="A8" s="703" t="s">
        <v>256</v>
      </c>
      <c r="B8" s="704" t="s">
        <v>256</v>
      </c>
      <c r="C8" s="706" t="s">
        <v>256</v>
      </c>
      <c r="D8" s="706" t="s">
        <v>256</v>
      </c>
      <c r="E8" s="706" t="s">
        <v>256</v>
      </c>
      <c r="F8" s="706" t="s">
        <v>256</v>
      </c>
      <c r="G8" s="706" t="s">
        <v>256</v>
      </c>
      <c r="H8" s="706" t="s">
        <v>256</v>
      </c>
      <c r="I8" s="706" t="s">
        <v>256</v>
      </c>
      <c r="J8" s="706" t="s">
        <v>256</v>
      </c>
      <c r="K8" s="706" t="s">
        <v>256</v>
      </c>
      <c r="L8" s="706" t="s">
        <v>256</v>
      </c>
      <c r="M8" s="720" t="s">
        <v>256</v>
      </c>
      <c r="N8" s="706" t="s">
        <v>256</v>
      </c>
      <c r="O8" s="706" t="s">
        <v>256</v>
      </c>
      <c r="P8" s="721" t="s">
        <v>256</v>
      </c>
    </row>
    <row r="9" spans="1:16" s="707" customFormat="1" ht="12.75" customHeight="1">
      <c r="A9" s="708" t="s">
        <v>256</v>
      </c>
      <c r="B9" s="709" t="s">
        <v>773</v>
      </c>
      <c r="C9" s="722">
        <v>6866</v>
      </c>
      <c r="D9" s="723">
        <v>7192</v>
      </c>
      <c r="E9" s="724">
        <v>-4.53281423804227</v>
      </c>
      <c r="F9" s="722">
        <v>6534</v>
      </c>
      <c r="G9" s="723">
        <v>5507</v>
      </c>
      <c r="H9" s="724">
        <v>18.648992191755948</v>
      </c>
      <c r="I9" s="722">
        <v>2944</v>
      </c>
      <c r="J9" s="723">
        <v>1816</v>
      </c>
      <c r="K9" s="724">
        <v>62.11453744493392</v>
      </c>
      <c r="L9" s="725" t="s">
        <v>256</v>
      </c>
      <c r="M9" s="726">
        <v>16344</v>
      </c>
      <c r="N9" s="723">
        <v>14515</v>
      </c>
      <c r="O9" s="724">
        <v>12.600757836720632</v>
      </c>
      <c r="P9" s="727" t="s">
        <v>256</v>
      </c>
    </row>
    <row r="10" spans="1:16" s="707" customFormat="1" ht="12.75" customHeight="1">
      <c r="A10" s="708" t="s">
        <v>256</v>
      </c>
      <c r="B10" s="709" t="s">
        <v>260</v>
      </c>
      <c r="C10" s="728">
        <v>14745</v>
      </c>
      <c r="D10" s="729">
        <v>13486</v>
      </c>
      <c r="E10" s="724">
        <v>9.335607296455583</v>
      </c>
      <c r="F10" s="728">
        <v>60</v>
      </c>
      <c r="G10" s="729" t="s">
        <v>1128</v>
      </c>
      <c r="H10" s="724" t="s">
        <v>1128</v>
      </c>
      <c r="I10" s="728">
        <v>38954</v>
      </c>
      <c r="J10" s="729">
        <v>19816</v>
      </c>
      <c r="K10" s="724">
        <v>96.57852240613646</v>
      </c>
      <c r="L10" s="725" t="s">
        <v>256</v>
      </c>
      <c r="M10" s="730">
        <v>53759</v>
      </c>
      <c r="N10" s="729">
        <v>33302</v>
      </c>
      <c r="O10" s="724">
        <v>61.42874301843732</v>
      </c>
      <c r="P10" s="727" t="s">
        <v>256</v>
      </c>
    </row>
    <row r="11" spans="1:16" s="707" customFormat="1" ht="12.75" customHeight="1">
      <c r="A11" s="708" t="s">
        <v>256</v>
      </c>
      <c r="B11" s="709" t="s">
        <v>256</v>
      </c>
      <c r="C11" s="731">
        <v>21611</v>
      </c>
      <c r="D11" s="732">
        <v>20678</v>
      </c>
      <c r="E11" s="733">
        <v>4.51204178353806</v>
      </c>
      <c r="F11" s="731">
        <v>6594</v>
      </c>
      <c r="G11" s="732">
        <v>5507</v>
      </c>
      <c r="H11" s="733">
        <v>19.738514617759215</v>
      </c>
      <c r="I11" s="731">
        <v>41898</v>
      </c>
      <c r="J11" s="732">
        <v>21632</v>
      </c>
      <c r="K11" s="733">
        <v>93.68528106508876</v>
      </c>
      <c r="L11" s="734" t="s">
        <v>256</v>
      </c>
      <c r="M11" s="735">
        <v>70103</v>
      </c>
      <c r="N11" s="732">
        <v>47817</v>
      </c>
      <c r="O11" s="733">
        <v>46.606855302507476</v>
      </c>
      <c r="P11" s="736" t="s">
        <v>256</v>
      </c>
    </row>
    <row r="12" spans="1:16" s="707" customFormat="1" ht="12.75" customHeight="1">
      <c r="A12" s="717" t="s">
        <v>256</v>
      </c>
      <c r="B12" s="718" t="s">
        <v>256</v>
      </c>
      <c r="C12" s="737" t="s">
        <v>256</v>
      </c>
      <c r="D12" s="737" t="s">
        <v>256</v>
      </c>
      <c r="E12" s="737" t="s">
        <v>256</v>
      </c>
      <c r="F12" s="737" t="s">
        <v>256</v>
      </c>
      <c r="G12" s="737" t="s">
        <v>256</v>
      </c>
      <c r="H12" s="737" t="s">
        <v>256</v>
      </c>
      <c r="I12" s="737" t="s">
        <v>256</v>
      </c>
      <c r="J12" s="737" t="s">
        <v>256</v>
      </c>
      <c r="K12" s="737" t="s">
        <v>256</v>
      </c>
      <c r="L12" s="737" t="s">
        <v>256</v>
      </c>
      <c r="M12" s="738" t="s">
        <v>256</v>
      </c>
      <c r="N12" s="737" t="s">
        <v>256</v>
      </c>
      <c r="O12" s="737" t="s">
        <v>256</v>
      </c>
      <c r="P12" s="739" t="s">
        <v>256</v>
      </c>
    </row>
    <row r="13" spans="1:16" s="707" customFormat="1" ht="12" customHeight="1">
      <c r="A13" s="740" t="s">
        <v>256</v>
      </c>
      <c r="B13" s="1883" t="s">
        <v>775</v>
      </c>
      <c r="C13" s="1884"/>
      <c r="D13" s="1884"/>
      <c r="E13" s="1884"/>
      <c r="F13" s="1884"/>
      <c r="G13" s="1884"/>
      <c r="H13" s="1884"/>
      <c r="I13" s="1884"/>
      <c r="J13" s="1884"/>
      <c r="K13" s="1884"/>
      <c r="L13" s="1884"/>
      <c r="M13" s="1884"/>
      <c r="N13" s="1884"/>
      <c r="O13" s="1884"/>
      <c r="P13" s="1884"/>
    </row>
    <row r="14" spans="1:16" s="707" customFormat="1" ht="12.75" customHeight="1">
      <c r="A14" s="703" t="s">
        <v>256</v>
      </c>
      <c r="B14" s="704" t="s">
        <v>256</v>
      </c>
      <c r="C14" s="704" t="s">
        <v>256</v>
      </c>
      <c r="D14" s="705" t="s">
        <v>765</v>
      </c>
      <c r="E14" s="704" t="s">
        <v>256</v>
      </c>
      <c r="F14" s="704" t="s">
        <v>256</v>
      </c>
      <c r="G14" s="705" t="s">
        <v>766</v>
      </c>
      <c r="H14" s="704" t="s">
        <v>256</v>
      </c>
      <c r="I14" s="704" t="s">
        <v>256</v>
      </c>
      <c r="J14" s="705" t="s">
        <v>1070</v>
      </c>
      <c r="K14" s="704" t="s">
        <v>256</v>
      </c>
      <c r="L14" s="704" t="s">
        <v>256</v>
      </c>
      <c r="M14" s="1885" t="s">
        <v>261</v>
      </c>
      <c r="N14" s="1886"/>
      <c r="O14" s="1886"/>
      <c r="P14" s="1887"/>
    </row>
    <row r="15" spans="1:16" s="707" customFormat="1" ht="12.75" customHeight="1">
      <c r="A15" s="708" t="s">
        <v>256</v>
      </c>
      <c r="B15" s="709" t="s">
        <v>256</v>
      </c>
      <c r="C15" s="710" t="s">
        <v>256</v>
      </c>
      <c r="D15" s="710" t="s">
        <v>256</v>
      </c>
      <c r="E15" s="710" t="s">
        <v>256</v>
      </c>
      <c r="F15" s="710" t="s">
        <v>256</v>
      </c>
      <c r="G15" s="710" t="s">
        <v>256</v>
      </c>
      <c r="H15" s="710" t="s">
        <v>256</v>
      </c>
      <c r="I15" s="710" t="s">
        <v>256</v>
      </c>
      <c r="J15" s="710" t="s">
        <v>256</v>
      </c>
      <c r="K15" s="710" t="s">
        <v>256</v>
      </c>
      <c r="L15" s="710" t="s">
        <v>256</v>
      </c>
      <c r="M15" s="711" t="s">
        <v>256</v>
      </c>
      <c r="N15" s="710" t="s">
        <v>256</v>
      </c>
      <c r="O15" s="710" t="s">
        <v>256</v>
      </c>
      <c r="P15" s="712" t="s">
        <v>256</v>
      </c>
    </row>
    <row r="16" spans="1:16" s="707" customFormat="1" ht="12.75" customHeight="1">
      <c r="A16" s="708" t="s">
        <v>256</v>
      </c>
      <c r="B16" s="709" t="s">
        <v>256</v>
      </c>
      <c r="C16" s="713" t="s">
        <v>259</v>
      </c>
      <c r="D16" s="713" t="s">
        <v>771</v>
      </c>
      <c r="E16" s="713" t="s">
        <v>772</v>
      </c>
      <c r="F16" s="713" t="s">
        <v>259</v>
      </c>
      <c r="G16" s="713" t="s">
        <v>771</v>
      </c>
      <c r="H16" s="713" t="s">
        <v>772</v>
      </c>
      <c r="I16" s="713" t="s">
        <v>259</v>
      </c>
      <c r="J16" s="713" t="s">
        <v>771</v>
      </c>
      <c r="K16" s="713" t="s">
        <v>772</v>
      </c>
      <c r="L16" s="714" t="s">
        <v>256</v>
      </c>
      <c r="M16" s="715" t="s">
        <v>259</v>
      </c>
      <c r="N16" s="713" t="s">
        <v>771</v>
      </c>
      <c r="O16" s="713" t="s">
        <v>772</v>
      </c>
      <c r="P16" s="716" t="s">
        <v>256</v>
      </c>
    </row>
    <row r="17" spans="1:16" s="707" customFormat="1" ht="12.75" customHeight="1">
      <c r="A17" s="717" t="s">
        <v>256</v>
      </c>
      <c r="B17" s="718" t="s">
        <v>256</v>
      </c>
      <c r="C17" s="741" t="s">
        <v>245</v>
      </c>
      <c r="D17" s="741" t="s">
        <v>245</v>
      </c>
      <c r="E17" s="741" t="s">
        <v>256</v>
      </c>
      <c r="F17" s="741" t="s">
        <v>245</v>
      </c>
      <c r="G17" s="741" t="s">
        <v>245</v>
      </c>
      <c r="H17" s="741" t="s">
        <v>256</v>
      </c>
      <c r="I17" s="741" t="s">
        <v>245</v>
      </c>
      <c r="J17" s="741" t="s">
        <v>245</v>
      </c>
      <c r="K17" s="741" t="s">
        <v>256</v>
      </c>
      <c r="L17" s="741" t="s">
        <v>256</v>
      </c>
      <c r="M17" s="742" t="s">
        <v>245</v>
      </c>
      <c r="N17" s="741" t="s">
        <v>245</v>
      </c>
      <c r="O17" s="741" t="s">
        <v>256</v>
      </c>
      <c r="P17" s="743" t="s">
        <v>256</v>
      </c>
    </row>
    <row r="18" spans="1:16" s="707" customFormat="1" ht="12.75" customHeight="1">
      <c r="A18" s="708" t="s">
        <v>256</v>
      </c>
      <c r="B18" s="709" t="s">
        <v>797</v>
      </c>
      <c r="C18" s="714" t="s">
        <v>256</v>
      </c>
      <c r="D18" s="714" t="s">
        <v>256</v>
      </c>
      <c r="E18" s="714" t="s">
        <v>256</v>
      </c>
      <c r="F18" s="714" t="s">
        <v>256</v>
      </c>
      <c r="G18" s="714" t="s">
        <v>256</v>
      </c>
      <c r="H18" s="714" t="s">
        <v>256</v>
      </c>
      <c r="I18" s="714" t="s">
        <v>256</v>
      </c>
      <c r="J18" s="714" t="s">
        <v>256</v>
      </c>
      <c r="K18" s="714" t="s">
        <v>256</v>
      </c>
      <c r="L18" s="714" t="s">
        <v>256</v>
      </c>
      <c r="M18" s="744" t="s">
        <v>256</v>
      </c>
      <c r="N18" s="714" t="s">
        <v>256</v>
      </c>
      <c r="O18" s="714" t="s">
        <v>256</v>
      </c>
      <c r="P18" s="716" t="s">
        <v>256</v>
      </c>
    </row>
    <row r="19" spans="1:16" s="707" customFormat="1" ht="12.75" customHeight="1">
      <c r="A19" s="708" t="s">
        <v>256</v>
      </c>
      <c r="B19" s="709" t="s">
        <v>779</v>
      </c>
      <c r="C19" s="714" t="s">
        <v>256</v>
      </c>
      <c r="D19" s="714" t="s">
        <v>256</v>
      </c>
      <c r="E19" s="714" t="s">
        <v>256</v>
      </c>
      <c r="F19" s="714" t="s">
        <v>256</v>
      </c>
      <c r="G19" s="714" t="s">
        <v>256</v>
      </c>
      <c r="H19" s="714" t="s">
        <v>256</v>
      </c>
      <c r="I19" s="714" t="s">
        <v>256</v>
      </c>
      <c r="J19" s="714" t="s">
        <v>256</v>
      </c>
      <c r="K19" s="714" t="s">
        <v>256</v>
      </c>
      <c r="L19" s="714" t="s">
        <v>256</v>
      </c>
      <c r="M19" s="744" t="s">
        <v>256</v>
      </c>
      <c r="N19" s="714" t="s">
        <v>256</v>
      </c>
      <c r="O19" s="714" t="s">
        <v>256</v>
      </c>
      <c r="P19" s="716" t="s">
        <v>256</v>
      </c>
    </row>
    <row r="20" spans="1:16" s="707" customFormat="1" ht="12.75" customHeight="1">
      <c r="A20" s="745" t="s">
        <v>256</v>
      </c>
      <c r="B20" s="746" t="s">
        <v>570</v>
      </c>
      <c r="C20" s="722">
        <v>1399</v>
      </c>
      <c r="D20" s="723">
        <v>1341</v>
      </c>
      <c r="E20" s="747">
        <v>4.325130499627144</v>
      </c>
      <c r="F20" s="722" t="s">
        <v>1128</v>
      </c>
      <c r="G20" s="723" t="s">
        <v>1128</v>
      </c>
      <c r="H20" s="747" t="s">
        <v>1128</v>
      </c>
      <c r="I20" s="722">
        <v>1399</v>
      </c>
      <c r="J20" s="723">
        <v>1341</v>
      </c>
      <c r="K20" s="747">
        <v>4.325130499627144</v>
      </c>
      <c r="L20" s="748" t="s">
        <v>256</v>
      </c>
      <c r="M20" s="726">
        <v>140</v>
      </c>
      <c r="N20" s="723">
        <v>134</v>
      </c>
      <c r="O20" s="747">
        <v>4.477611940298507</v>
      </c>
      <c r="P20" s="749" t="s">
        <v>256</v>
      </c>
    </row>
    <row r="21" spans="1:16" s="707" customFormat="1" ht="12.75" customHeight="1">
      <c r="A21" s="745" t="s">
        <v>256</v>
      </c>
      <c r="B21" s="746" t="s">
        <v>780</v>
      </c>
      <c r="C21" s="722">
        <v>842</v>
      </c>
      <c r="D21" s="723">
        <v>780</v>
      </c>
      <c r="E21" s="747">
        <v>7.948717948717948</v>
      </c>
      <c r="F21" s="722" t="s">
        <v>1128</v>
      </c>
      <c r="G21" s="723" t="s">
        <v>1128</v>
      </c>
      <c r="H21" s="747" t="s">
        <v>1128</v>
      </c>
      <c r="I21" s="722">
        <v>842</v>
      </c>
      <c r="J21" s="723">
        <v>780</v>
      </c>
      <c r="K21" s="747">
        <v>7.948717948717948</v>
      </c>
      <c r="L21" s="748" t="s">
        <v>256</v>
      </c>
      <c r="M21" s="726">
        <v>84</v>
      </c>
      <c r="N21" s="723">
        <v>78</v>
      </c>
      <c r="O21" s="747">
        <v>7.6923076923076925</v>
      </c>
      <c r="P21" s="749" t="s">
        <v>256</v>
      </c>
    </row>
    <row r="22" spans="1:16" s="707" customFormat="1" ht="12.75" customHeight="1">
      <c r="A22" s="745" t="s">
        <v>256</v>
      </c>
      <c r="B22" s="746" t="s">
        <v>781</v>
      </c>
      <c r="C22" s="722">
        <v>589</v>
      </c>
      <c r="D22" s="723">
        <v>592</v>
      </c>
      <c r="E22" s="747">
        <v>-0.5067567567567568</v>
      </c>
      <c r="F22" s="722" t="s">
        <v>1128</v>
      </c>
      <c r="G22" s="723" t="s">
        <v>1128</v>
      </c>
      <c r="H22" s="747" t="s">
        <v>1128</v>
      </c>
      <c r="I22" s="722">
        <v>589</v>
      </c>
      <c r="J22" s="723">
        <v>592</v>
      </c>
      <c r="K22" s="747">
        <v>-0.5067567567567568</v>
      </c>
      <c r="L22" s="748" t="s">
        <v>256</v>
      </c>
      <c r="M22" s="726">
        <v>59</v>
      </c>
      <c r="N22" s="723">
        <v>59</v>
      </c>
      <c r="O22" s="747">
        <v>0</v>
      </c>
      <c r="P22" s="749" t="s">
        <v>256</v>
      </c>
    </row>
    <row r="23" spans="1:16" s="707" customFormat="1" ht="12.75" customHeight="1">
      <c r="A23" s="750" t="s">
        <v>256</v>
      </c>
      <c r="B23" s="751" t="s">
        <v>782</v>
      </c>
      <c r="C23" s="752">
        <v>2830</v>
      </c>
      <c r="D23" s="753">
        <v>2713</v>
      </c>
      <c r="E23" s="733">
        <v>4.312569111684482</v>
      </c>
      <c r="F23" s="752" t="s">
        <v>1128</v>
      </c>
      <c r="G23" s="753" t="s">
        <v>1128</v>
      </c>
      <c r="H23" s="733" t="s">
        <v>1128</v>
      </c>
      <c r="I23" s="752">
        <v>2830</v>
      </c>
      <c r="J23" s="753">
        <v>2713</v>
      </c>
      <c r="K23" s="733">
        <v>4.312569111684482</v>
      </c>
      <c r="L23" s="734" t="s">
        <v>256</v>
      </c>
      <c r="M23" s="754">
        <v>283</v>
      </c>
      <c r="N23" s="753">
        <v>271</v>
      </c>
      <c r="O23" s="733">
        <v>4.428044280442804</v>
      </c>
      <c r="P23" s="736" t="s">
        <v>256</v>
      </c>
    </row>
    <row r="24" spans="1:16" s="707" customFormat="1" ht="12.75" customHeight="1">
      <c r="A24" s="708" t="s">
        <v>256</v>
      </c>
      <c r="B24" s="709" t="s">
        <v>256</v>
      </c>
      <c r="C24" s="714" t="s">
        <v>256</v>
      </c>
      <c r="D24" s="714" t="s">
        <v>256</v>
      </c>
      <c r="E24" s="714" t="s">
        <v>256</v>
      </c>
      <c r="F24" s="714" t="s">
        <v>256</v>
      </c>
      <c r="G24" s="714" t="s">
        <v>256</v>
      </c>
      <c r="H24" s="714" t="s">
        <v>256</v>
      </c>
      <c r="I24" s="714" t="s">
        <v>256</v>
      </c>
      <c r="J24" s="714" t="s">
        <v>256</v>
      </c>
      <c r="K24" s="714" t="s">
        <v>256</v>
      </c>
      <c r="L24" s="714" t="s">
        <v>256</v>
      </c>
      <c r="M24" s="744" t="s">
        <v>256</v>
      </c>
      <c r="N24" s="714" t="s">
        <v>256</v>
      </c>
      <c r="O24" s="714" t="s">
        <v>256</v>
      </c>
      <c r="P24" s="716" t="s">
        <v>256</v>
      </c>
    </row>
    <row r="25" spans="1:16" s="707" customFormat="1" ht="12.75" customHeight="1">
      <c r="A25" s="745" t="s">
        <v>256</v>
      </c>
      <c r="B25" s="746" t="s">
        <v>783</v>
      </c>
      <c r="C25" s="722">
        <v>156</v>
      </c>
      <c r="D25" s="723">
        <v>89</v>
      </c>
      <c r="E25" s="747">
        <v>75.28089887640449</v>
      </c>
      <c r="F25" s="722" t="s">
        <v>1128</v>
      </c>
      <c r="G25" s="723" t="s">
        <v>1128</v>
      </c>
      <c r="H25" s="747" t="s">
        <v>1128</v>
      </c>
      <c r="I25" s="722">
        <v>156</v>
      </c>
      <c r="J25" s="723">
        <v>89</v>
      </c>
      <c r="K25" s="747">
        <v>75.28089887640449</v>
      </c>
      <c r="L25" s="748" t="s">
        <v>256</v>
      </c>
      <c r="M25" s="726">
        <v>16</v>
      </c>
      <c r="N25" s="723">
        <v>9</v>
      </c>
      <c r="O25" s="747">
        <v>77.77777777777779</v>
      </c>
      <c r="P25" s="749" t="s">
        <v>256</v>
      </c>
    </row>
    <row r="26" spans="1:16" s="707" customFormat="1" ht="12.75" customHeight="1">
      <c r="A26" s="745" t="s">
        <v>256</v>
      </c>
      <c r="B26" s="746" t="s">
        <v>1136</v>
      </c>
      <c r="C26" s="722">
        <v>38</v>
      </c>
      <c r="D26" s="723">
        <v>21</v>
      </c>
      <c r="E26" s="747">
        <v>80.95238095238095</v>
      </c>
      <c r="F26" s="722">
        <v>1</v>
      </c>
      <c r="G26" s="723" t="s">
        <v>1128</v>
      </c>
      <c r="H26" s="747" t="s">
        <v>1128</v>
      </c>
      <c r="I26" s="722">
        <v>39</v>
      </c>
      <c r="J26" s="723">
        <v>21</v>
      </c>
      <c r="K26" s="747">
        <v>85.71428571428571</v>
      </c>
      <c r="L26" s="748" t="s">
        <v>256</v>
      </c>
      <c r="M26" s="726">
        <v>5</v>
      </c>
      <c r="N26" s="723">
        <v>2</v>
      </c>
      <c r="O26" s="747">
        <v>150</v>
      </c>
      <c r="P26" s="749" t="s">
        <v>256</v>
      </c>
    </row>
    <row r="27" spans="1:16" s="707" customFormat="1" ht="12.75" customHeight="1">
      <c r="A27" s="745" t="s">
        <v>256</v>
      </c>
      <c r="B27" s="746" t="s">
        <v>1140</v>
      </c>
      <c r="C27" s="722">
        <v>283</v>
      </c>
      <c r="D27" s="723">
        <v>318</v>
      </c>
      <c r="E27" s="747">
        <v>-11.0062893081761</v>
      </c>
      <c r="F27" s="722">
        <v>84</v>
      </c>
      <c r="G27" s="723">
        <v>66</v>
      </c>
      <c r="H27" s="747">
        <v>27.27272727272727</v>
      </c>
      <c r="I27" s="722">
        <v>367</v>
      </c>
      <c r="J27" s="723">
        <v>384</v>
      </c>
      <c r="K27" s="747">
        <v>-4.427083333333334</v>
      </c>
      <c r="L27" s="748" t="s">
        <v>256</v>
      </c>
      <c r="M27" s="726">
        <v>112</v>
      </c>
      <c r="N27" s="723">
        <v>98</v>
      </c>
      <c r="O27" s="747">
        <v>14.285714285714285</v>
      </c>
      <c r="P27" s="749" t="s">
        <v>256</v>
      </c>
    </row>
    <row r="28" spans="1:16" s="707" customFormat="1" ht="12.75" customHeight="1">
      <c r="A28" s="745" t="s">
        <v>256</v>
      </c>
      <c r="B28" s="746" t="s">
        <v>571</v>
      </c>
      <c r="C28" s="722">
        <v>243</v>
      </c>
      <c r="D28" s="723">
        <v>388</v>
      </c>
      <c r="E28" s="747">
        <v>-37.371134020618555</v>
      </c>
      <c r="F28" s="722" t="s">
        <v>1128</v>
      </c>
      <c r="G28" s="723" t="s">
        <v>1128</v>
      </c>
      <c r="H28" s="747" t="s">
        <v>1128</v>
      </c>
      <c r="I28" s="722">
        <v>243</v>
      </c>
      <c r="J28" s="723">
        <v>388</v>
      </c>
      <c r="K28" s="747">
        <v>-37.371134020618555</v>
      </c>
      <c r="L28" s="748" t="s">
        <v>256</v>
      </c>
      <c r="M28" s="726">
        <v>24</v>
      </c>
      <c r="N28" s="723">
        <v>39</v>
      </c>
      <c r="O28" s="865">
        <v>-38.4615384615385</v>
      </c>
      <c r="P28" s="749" t="s">
        <v>256</v>
      </c>
    </row>
    <row r="29" spans="1:16" s="707" customFormat="1" ht="12.75" customHeight="1">
      <c r="A29" s="745" t="s">
        <v>256</v>
      </c>
      <c r="B29" s="746" t="s">
        <v>572</v>
      </c>
      <c r="C29" s="722">
        <v>297</v>
      </c>
      <c r="D29" s="723">
        <v>139</v>
      </c>
      <c r="E29" s="747">
        <v>113.66906474820144</v>
      </c>
      <c r="F29" s="722" t="s">
        <v>1128</v>
      </c>
      <c r="G29" s="723" t="s">
        <v>1128</v>
      </c>
      <c r="H29" s="747" t="s">
        <v>1128</v>
      </c>
      <c r="I29" s="722">
        <v>297</v>
      </c>
      <c r="J29" s="723">
        <v>139</v>
      </c>
      <c r="K29" s="747">
        <v>113.66906474820144</v>
      </c>
      <c r="L29" s="748" t="s">
        <v>256</v>
      </c>
      <c r="M29" s="726">
        <v>30</v>
      </c>
      <c r="N29" s="723">
        <v>14</v>
      </c>
      <c r="O29" s="747">
        <v>114.28571428571428</v>
      </c>
      <c r="P29" s="749" t="s">
        <v>256</v>
      </c>
    </row>
    <row r="30" spans="1:16" s="707" customFormat="1" ht="12.75" customHeight="1">
      <c r="A30" s="745" t="s">
        <v>256</v>
      </c>
      <c r="B30" s="746" t="s">
        <v>784</v>
      </c>
      <c r="C30" s="864" t="s">
        <v>1128</v>
      </c>
      <c r="D30" s="723">
        <v>11</v>
      </c>
      <c r="E30" s="747" t="s">
        <v>1128</v>
      </c>
      <c r="F30" s="722">
        <v>5</v>
      </c>
      <c r="G30" s="723">
        <v>9</v>
      </c>
      <c r="H30" s="747">
        <v>-44.44444444444444</v>
      </c>
      <c r="I30" s="722">
        <v>5</v>
      </c>
      <c r="J30" s="723">
        <v>20</v>
      </c>
      <c r="K30" s="747">
        <v>-75</v>
      </c>
      <c r="L30" s="748" t="s">
        <v>256</v>
      </c>
      <c r="M30" s="726">
        <v>5</v>
      </c>
      <c r="N30" s="723">
        <v>10</v>
      </c>
      <c r="O30" s="747">
        <v>-50</v>
      </c>
      <c r="P30" s="749" t="s">
        <v>256</v>
      </c>
    </row>
    <row r="31" spans="1:16" s="707" customFormat="1" ht="12.75" customHeight="1">
      <c r="A31" s="745" t="s">
        <v>256</v>
      </c>
      <c r="B31" s="746" t="s">
        <v>785</v>
      </c>
      <c r="C31" s="722">
        <v>434</v>
      </c>
      <c r="D31" s="723">
        <v>540</v>
      </c>
      <c r="E31" s="747">
        <v>-19.62962962962963</v>
      </c>
      <c r="F31" s="722">
        <v>4</v>
      </c>
      <c r="G31" s="723" t="s">
        <v>1128</v>
      </c>
      <c r="H31" s="747" t="s">
        <v>1128</v>
      </c>
      <c r="I31" s="722">
        <v>438</v>
      </c>
      <c r="J31" s="723">
        <v>540</v>
      </c>
      <c r="K31" s="747">
        <v>-18.88888888888889</v>
      </c>
      <c r="L31" s="748" t="s">
        <v>256</v>
      </c>
      <c r="M31" s="726">
        <v>47</v>
      </c>
      <c r="N31" s="723">
        <v>54</v>
      </c>
      <c r="O31" s="747">
        <v>-12.962962962962962</v>
      </c>
      <c r="P31" s="749" t="s">
        <v>256</v>
      </c>
    </row>
    <row r="32" spans="1:16" s="707" customFormat="1" ht="12.75" customHeight="1">
      <c r="A32" s="708" t="s">
        <v>256</v>
      </c>
      <c r="B32" s="709" t="s">
        <v>573</v>
      </c>
      <c r="C32" s="755">
        <v>4281</v>
      </c>
      <c r="D32" s="756">
        <v>4219</v>
      </c>
      <c r="E32" s="757">
        <v>1.4695425456269258</v>
      </c>
      <c r="F32" s="755">
        <v>94</v>
      </c>
      <c r="G32" s="756">
        <v>75</v>
      </c>
      <c r="H32" s="757">
        <v>25.333333333333336</v>
      </c>
      <c r="I32" s="755">
        <v>4375</v>
      </c>
      <c r="J32" s="756">
        <v>4294</v>
      </c>
      <c r="K32" s="757">
        <v>1.886353050768514</v>
      </c>
      <c r="L32" s="758" t="s">
        <v>256</v>
      </c>
      <c r="M32" s="759">
        <v>522</v>
      </c>
      <c r="N32" s="756">
        <v>497</v>
      </c>
      <c r="O32" s="757">
        <v>5.030181086519115</v>
      </c>
      <c r="P32" s="760" t="s">
        <v>256</v>
      </c>
    </row>
    <row r="33" spans="1:16" s="707" customFormat="1" ht="12.75" customHeight="1">
      <c r="A33" s="708" t="s">
        <v>256</v>
      </c>
      <c r="B33" s="751" t="s">
        <v>256</v>
      </c>
      <c r="C33" s="714" t="s">
        <v>256</v>
      </c>
      <c r="D33" s="714" t="s">
        <v>256</v>
      </c>
      <c r="E33" s="714" t="s">
        <v>256</v>
      </c>
      <c r="F33" s="714" t="s">
        <v>256</v>
      </c>
      <c r="G33" s="714" t="s">
        <v>256</v>
      </c>
      <c r="H33" s="714" t="s">
        <v>256</v>
      </c>
      <c r="I33" s="714" t="s">
        <v>256</v>
      </c>
      <c r="J33" s="714" t="s">
        <v>256</v>
      </c>
      <c r="K33" s="714" t="s">
        <v>256</v>
      </c>
      <c r="L33" s="714" t="s">
        <v>256</v>
      </c>
      <c r="M33" s="744" t="s">
        <v>256</v>
      </c>
      <c r="N33" s="714" t="s">
        <v>256</v>
      </c>
      <c r="O33" s="714" t="s">
        <v>256</v>
      </c>
      <c r="P33" s="716" t="s">
        <v>256</v>
      </c>
    </row>
    <row r="34" spans="1:16" s="707" customFormat="1" ht="12.75" customHeight="1">
      <c r="A34" s="745" t="s">
        <v>256</v>
      </c>
      <c r="B34" s="746" t="s">
        <v>1140</v>
      </c>
      <c r="C34" s="722">
        <v>198</v>
      </c>
      <c r="D34" s="723">
        <v>261</v>
      </c>
      <c r="E34" s="747">
        <v>-24.137931034482758</v>
      </c>
      <c r="F34" s="722">
        <v>115</v>
      </c>
      <c r="G34" s="723">
        <v>100</v>
      </c>
      <c r="H34" s="747">
        <v>15</v>
      </c>
      <c r="I34" s="722">
        <v>313</v>
      </c>
      <c r="J34" s="723">
        <v>361</v>
      </c>
      <c r="K34" s="747">
        <v>-13.29639889196676</v>
      </c>
      <c r="L34" s="748" t="s">
        <v>256</v>
      </c>
      <c r="M34" s="726">
        <v>135</v>
      </c>
      <c r="N34" s="723">
        <v>126</v>
      </c>
      <c r="O34" s="747">
        <v>7.142857142857142</v>
      </c>
      <c r="P34" s="749" t="s">
        <v>256</v>
      </c>
    </row>
    <row r="35" spans="1:16" s="707" customFormat="1" ht="12.75" customHeight="1">
      <c r="A35" s="745" t="s">
        <v>256</v>
      </c>
      <c r="B35" s="746" t="s">
        <v>786</v>
      </c>
      <c r="C35" s="722">
        <v>190</v>
      </c>
      <c r="D35" s="723">
        <v>232</v>
      </c>
      <c r="E35" s="747">
        <v>-18.103448275862068</v>
      </c>
      <c r="F35" s="722">
        <v>25</v>
      </c>
      <c r="G35" s="723">
        <v>26</v>
      </c>
      <c r="H35" s="747">
        <v>-3.8461538461538463</v>
      </c>
      <c r="I35" s="722">
        <v>215</v>
      </c>
      <c r="J35" s="723">
        <v>258</v>
      </c>
      <c r="K35" s="747">
        <v>-16.666666666666664</v>
      </c>
      <c r="L35" s="748" t="s">
        <v>256</v>
      </c>
      <c r="M35" s="726">
        <v>44</v>
      </c>
      <c r="N35" s="723">
        <v>49</v>
      </c>
      <c r="O35" s="747">
        <v>-10.204081632653061</v>
      </c>
      <c r="P35" s="749" t="s">
        <v>256</v>
      </c>
    </row>
    <row r="36" spans="1:16" s="707" customFormat="1" ht="12.75" customHeight="1">
      <c r="A36" s="745" t="s">
        <v>256</v>
      </c>
      <c r="B36" s="746" t="s">
        <v>1139</v>
      </c>
      <c r="C36" s="722">
        <v>143</v>
      </c>
      <c r="D36" s="723">
        <v>161</v>
      </c>
      <c r="E36" s="747">
        <v>-11.180124223602485</v>
      </c>
      <c r="F36" s="722" t="s">
        <v>1128</v>
      </c>
      <c r="G36" s="723" t="s">
        <v>1128</v>
      </c>
      <c r="H36" s="747" t="s">
        <v>1128</v>
      </c>
      <c r="I36" s="722">
        <v>143</v>
      </c>
      <c r="J36" s="723">
        <v>161</v>
      </c>
      <c r="K36" s="747">
        <v>-11.180124223602485</v>
      </c>
      <c r="L36" s="748" t="s">
        <v>256</v>
      </c>
      <c r="M36" s="726">
        <v>14</v>
      </c>
      <c r="N36" s="723">
        <v>16</v>
      </c>
      <c r="O36" s="747">
        <v>-12.5</v>
      </c>
      <c r="P36" s="749" t="s">
        <v>256</v>
      </c>
    </row>
    <row r="37" spans="1:16" s="707" customFormat="1" ht="12.75" customHeight="1">
      <c r="A37" s="750" t="s">
        <v>256</v>
      </c>
      <c r="B37" s="751" t="s">
        <v>787</v>
      </c>
      <c r="C37" s="755">
        <v>531</v>
      </c>
      <c r="D37" s="756">
        <v>654</v>
      </c>
      <c r="E37" s="757">
        <v>-18.807339449541285</v>
      </c>
      <c r="F37" s="755">
        <v>140</v>
      </c>
      <c r="G37" s="756">
        <v>126</v>
      </c>
      <c r="H37" s="757">
        <v>11.11111111111111</v>
      </c>
      <c r="I37" s="755">
        <v>671</v>
      </c>
      <c r="J37" s="756">
        <v>780</v>
      </c>
      <c r="K37" s="757">
        <v>-13.974358974358974</v>
      </c>
      <c r="L37" s="758" t="s">
        <v>256</v>
      </c>
      <c r="M37" s="759">
        <v>193</v>
      </c>
      <c r="N37" s="756">
        <v>191</v>
      </c>
      <c r="O37" s="757">
        <v>1.0471204188481675</v>
      </c>
      <c r="P37" s="760" t="s">
        <v>256</v>
      </c>
    </row>
    <row r="38" spans="1:16" s="707" customFormat="1" ht="12.75" customHeight="1">
      <c r="A38" s="745" t="s">
        <v>256</v>
      </c>
      <c r="B38" s="751" t="s">
        <v>256</v>
      </c>
      <c r="C38" s="740" t="s">
        <v>256</v>
      </c>
      <c r="D38" s="748" t="s">
        <v>256</v>
      </c>
      <c r="E38" s="748" t="s">
        <v>256</v>
      </c>
      <c r="F38" s="740" t="s">
        <v>256</v>
      </c>
      <c r="G38" s="748" t="s">
        <v>256</v>
      </c>
      <c r="H38" s="748" t="s">
        <v>256</v>
      </c>
      <c r="I38" s="740" t="s">
        <v>256</v>
      </c>
      <c r="J38" s="748" t="s">
        <v>256</v>
      </c>
      <c r="K38" s="748" t="s">
        <v>256</v>
      </c>
      <c r="L38" s="748" t="s">
        <v>256</v>
      </c>
      <c r="M38" s="761" t="s">
        <v>256</v>
      </c>
      <c r="N38" s="748" t="s">
        <v>256</v>
      </c>
      <c r="O38" s="748" t="s">
        <v>256</v>
      </c>
      <c r="P38" s="749" t="s">
        <v>256</v>
      </c>
    </row>
    <row r="39" spans="1:16" s="707" customFormat="1" ht="12.75" customHeight="1">
      <c r="A39" s="708" t="s">
        <v>256</v>
      </c>
      <c r="B39" s="709" t="s">
        <v>574</v>
      </c>
      <c r="C39" s="755">
        <v>4812</v>
      </c>
      <c r="D39" s="756">
        <v>4873</v>
      </c>
      <c r="E39" s="757">
        <v>-1.2517956084547506</v>
      </c>
      <c r="F39" s="755">
        <v>234</v>
      </c>
      <c r="G39" s="756">
        <v>201</v>
      </c>
      <c r="H39" s="757">
        <v>16.417910447761194</v>
      </c>
      <c r="I39" s="755">
        <v>5046</v>
      </c>
      <c r="J39" s="756">
        <v>5074</v>
      </c>
      <c r="K39" s="757">
        <v>-0.5518328734726055</v>
      </c>
      <c r="L39" s="758" t="s">
        <v>256</v>
      </c>
      <c r="M39" s="759">
        <v>715</v>
      </c>
      <c r="N39" s="756">
        <v>688</v>
      </c>
      <c r="O39" s="757">
        <v>3.9244186046511627</v>
      </c>
      <c r="P39" s="760" t="s">
        <v>256</v>
      </c>
    </row>
    <row r="40" spans="1:16" s="707" customFormat="1" ht="12.75" customHeight="1">
      <c r="A40" s="708" t="s">
        <v>256</v>
      </c>
      <c r="B40" s="751" t="s">
        <v>256</v>
      </c>
      <c r="C40" s="714" t="s">
        <v>256</v>
      </c>
      <c r="D40" s="714" t="s">
        <v>256</v>
      </c>
      <c r="E40" s="714" t="s">
        <v>256</v>
      </c>
      <c r="F40" s="714" t="s">
        <v>256</v>
      </c>
      <c r="G40" s="714" t="s">
        <v>256</v>
      </c>
      <c r="H40" s="714" t="s">
        <v>256</v>
      </c>
      <c r="I40" s="714" t="s">
        <v>256</v>
      </c>
      <c r="J40" s="714" t="s">
        <v>256</v>
      </c>
      <c r="K40" s="714" t="s">
        <v>256</v>
      </c>
      <c r="L40" s="714" t="s">
        <v>256</v>
      </c>
      <c r="M40" s="744" t="s">
        <v>256</v>
      </c>
      <c r="N40" s="714" t="s">
        <v>256</v>
      </c>
      <c r="O40" s="714" t="s">
        <v>256</v>
      </c>
      <c r="P40" s="716" t="s">
        <v>256</v>
      </c>
    </row>
    <row r="41" spans="1:16" s="707" customFormat="1" ht="12.75" customHeight="1">
      <c r="A41" s="745" t="s">
        <v>256</v>
      </c>
      <c r="B41" s="746" t="s">
        <v>788</v>
      </c>
      <c r="C41" s="722">
        <v>1799</v>
      </c>
      <c r="D41" s="723">
        <v>1431</v>
      </c>
      <c r="E41" s="747">
        <v>25.716282320055907</v>
      </c>
      <c r="F41" s="722" t="s">
        <v>1128</v>
      </c>
      <c r="G41" s="723" t="s">
        <v>1128</v>
      </c>
      <c r="H41" s="747" t="s">
        <v>1128</v>
      </c>
      <c r="I41" s="722">
        <v>1799</v>
      </c>
      <c r="J41" s="723">
        <v>1431</v>
      </c>
      <c r="K41" s="747">
        <v>25.716282320055907</v>
      </c>
      <c r="L41" s="748" t="s">
        <v>256</v>
      </c>
      <c r="M41" s="726">
        <v>180</v>
      </c>
      <c r="N41" s="723">
        <v>143</v>
      </c>
      <c r="O41" s="747">
        <v>25.874125874125873</v>
      </c>
      <c r="P41" s="749" t="s">
        <v>256</v>
      </c>
    </row>
    <row r="42" spans="1:16" s="707" customFormat="1" ht="12.75" customHeight="1">
      <c r="A42" s="745" t="s">
        <v>256</v>
      </c>
      <c r="B42" s="746" t="s">
        <v>256</v>
      </c>
      <c r="C42" s="740" t="s">
        <v>256</v>
      </c>
      <c r="D42" s="748" t="s">
        <v>256</v>
      </c>
      <c r="E42" s="748" t="s">
        <v>256</v>
      </c>
      <c r="F42" s="740" t="s">
        <v>256</v>
      </c>
      <c r="G42" s="723"/>
      <c r="H42" s="748" t="s">
        <v>256</v>
      </c>
      <c r="I42" s="740" t="s">
        <v>256</v>
      </c>
      <c r="J42" s="748" t="s">
        <v>256</v>
      </c>
      <c r="K42" s="748" t="s">
        <v>256</v>
      </c>
      <c r="L42" s="748" t="s">
        <v>256</v>
      </c>
      <c r="M42" s="761" t="s">
        <v>256</v>
      </c>
      <c r="N42" s="748" t="s">
        <v>256</v>
      </c>
      <c r="O42" s="748" t="s">
        <v>256</v>
      </c>
      <c r="P42" s="749" t="s">
        <v>256</v>
      </c>
    </row>
    <row r="43" spans="1:16" s="707" customFormat="1" ht="12.75" customHeight="1">
      <c r="A43" s="745" t="s">
        <v>256</v>
      </c>
      <c r="B43" s="746" t="s">
        <v>575</v>
      </c>
      <c r="C43" s="722">
        <v>21</v>
      </c>
      <c r="D43" s="723">
        <v>687</v>
      </c>
      <c r="E43" s="747">
        <v>-96.94323144104804</v>
      </c>
      <c r="F43" s="722" t="s">
        <v>1128</v>
      </c>
      <c r="G43" s="723" t="s">
        <v>1128</v>
      </c>
      <c r="H43" s="747" t="s">
        <v>1128</v>
      </c>
      <c r="I43" s="722">
        <v>21</v>
      </c>
      <c r="J43" s="723">
        <v>687</v>
      </c>
      <c r="K43" s="747">
        <v>-96.94323144104804</v>
      </c>
      <c r="L43" s="748" t="s">
        <v>256</v>
      </c>
      <c r="M43" s="726">
        <v>2</v>
      </c>
      <c r="N43" s="723">
        <v>69</v>
      </c>
      <c r="O43" s="747">
        <v>-97.10144927536231</v>
      </c>
      <c r="P43" s="749" t="s">
        <v>256</v>
      </c>
    </row>
    <row r="44" spans="1:16" s="707" customFormat="1" ht="12.75" customHeight="1">
      <c r="A44" s="745" t="s">
        <v>256</v>
      </c>
      <c r="B44" s="746" t="s">
        <v>256</v>
      </c>
      <c r="C44" s="740" t="s">
        <v>256</v>
      </c>
      <c r="D44" s="748" t="s">
        <v>256</v>
      </c>
      <c r="E44" s="748" t="s">
        <v>256</v>
      </c>
      <c r="F44" s="740" t="s">
        <v>256</v>
      </c>
      <c r="G44" s="748" t="s">
        <v>256</v>
      </c>
      <c r="H44" s="748" t="s">
        <v>256</v>
      </c>
      <c r="I44" s="740" t="s">
        <v>256</v>
      </c>
      <c r="J44" s="748" t="s">
        <v>256</v>
      </c>
      <c r="K44" s="748" t="s">
        <v>256</v>
      </c>
      <c r="L44" s="748" t="s">
        <v>256</v>
      </c>
      <c r="M44" s="761" t="s">
        <v>256</v>
      </c>
      <c r="N44" s="748" t="s">
        <v>256</v>
      </c>
      <c r="O44" s="748" t="s">
        <v>256</v>
      </c>
      <c r="P44" s="749" t="s">
        <v>256</v>
      </c>
    </row>
    <row r="45" spans="1:16" s="707" customFormat="1" ht="12.75" customHeight="1">
      <c r="A45" s="708" t="s">
        <v>256</v>
      </c>
      <c r="B45" s="709" t="s">
        <v>1141</v>
      </c>
      <c r="C45" s="755">
        <v>6632</v>
      </c>
      <c r="D45" s="756">
        <v>6991</v>
      </c>
      <c r="E45" s="757">
        <v>-5.1351737948791305</v>
      </c>
      <c r="F45" s="755">
        <v>234</v>
      </c>
      <c r="G45" s="756">
        <v>201</v>
      </c>
      <c r="H45" s="757">
        <v>16.417910447761194</v>
      </c>
      <c r="I45" s="755">
        <v>6866</v>
      </c>
      <c r="J45" s="756">
        <v>7192</v>
      </c>
      <c r="K45" s="757">
        <v>-4.53281423804227</v>
      </c>
      <c r="L45" s="758" t="s">
        <v>256</v>
      </c>
      <c r="M45" s="759">
        <v>897</v>
      </c>
      <c r="N45" s="756">
        <v>900</v>
      </c>
      <c r="O45" s="757">
        <v>-0.33333333333333337</v>
      </c>
      <c r="P45" s="760" t="s">
        <v>256</v>
      </c>
    </row>
    <row r="46" spans="1:16" s="707" customFormat="1" ht="12.75" customHeight="1">
      <c r="A46" s="708" t="s">
        <v>256</v>
      </c>
      <c r="B46" s="751" t="s">
        <v>256</v>
      </c>
      <c r="C46" s="714" t="s">
        <v>256</v>
      </c>
      <c r="D46" s="714" t="s">
        <v>256</v>
      </c>
      <c r="E46" s="714" t="s">
        <v>256</v>
      </c>
      <c r="F46" s="714" t="s">
        <v>256</v>
      </c>
      <c r="G46" s="714" t="s">
        <v>256</v>
      </c>
      <c r="H46" s="714" t="s">
        <v>256</v>
      </c>
      <c r="I46" s="714" t="s">
        <v>256</v>
      </c>
      <c r="J46" s="714" t="s">
        <v>256</v>
      </c>
      <c r="K46" s="714" t="s">
        <v>256</v>
      </c>
      <c r="L46" s="714" t="s">
        <v>256</v>
      </c>
      <c r="M46" s="744" t="s">
        <v>256</v>
      </c>
      <c r="N46" s="714" t="s">
        <v>256</v>
      </c>
      <c r="O46" s="714" t="s">
        <v>256</v>
      </c>
      <c r="P46" s="716" t="s">
        <v>256</v>
      </c>
    </row>
    <row r="47" spans="1:16" s="707" customFormat="1" ht="12.75" customHeight="1">
      <c r="A47" s="708" t="s">
        <v>256</v>
      </c>
      <c r="B47" s="709" t="s">
        <v>789</v>
      </c>
      <c r="C47" s="709" t="s">
        <v>256</v>
      </c>
      <c r="D47" s="709" t="s">
        <v>256</v>
      </c>
      <c r="E47" s="709" t="s">
        <v>256</v>
      </c>
      <c r="F47" s="709" t="s">
        <v>256</v>
      </c>
      <c r="G47" s="709" t="s">
        <v>256</v>
      </c>
      <c r="H47" s="709" t="s">
        <v>256</v>
      </c>
      <c r="I47" s="709" t="s">
        <v>256</v>
      </c>
      <c r="J47" s="709" t="s">
        <v>256</v>
      </c>
      <c r="K47" s="709" t="s">
        <v>256</v>
      </c>
      <c r="L47" s="709" t="s">
        <v>256</v>
      </c>
      <c r="M47" s="708" t="s">
        <v>256</v>
      </c>
      <c r="N47" s="709" t="s">
        <v>256</v>
      </c>
      <c r="O47" s="709" t="s">
        <v>256</v>
      </c>
      <c r="P47" s="762" t="s">
        <v>256</v>
      </c>
    </row>
    <row r="48" spans="1:16" s="707" customFormat="1" ht="12.75" customHeight="1">
      <c r="A48" s="745" t="s">
        <v>256</v>
      </c>
      <c r="B48" s="746" t="s">
        <v>790</v>
      </c>
      <c r="C48" s="722">
        <v>2385</v>
      </c>
      <c r="D48" s="723">
        <v>2543</v>
      </c>
      <c r="E48" s="747">
        <v>-6.213134093590248</v>
      </c>
      <c r="F48" s="722">
        <v>209</v>
      </c>
      <c r="G48" s="723">
        <v>174</v>
      </c>
      <c r="H48" s="747">
        <v>20.114942528735632</v>
      </c>
      <c r="I48" s="722">
        <v>2594</v>
      </c>
      <c r="J48" s="723">
        <v>2717</v>
      </c>
      <c r="K48" s="747">
        <v>-4.5270518954729475</v>
      </c>
      <c r="L48" s="748" t="s">
        <v>256</v>
      </c>
      <c r="M48" s="726">
        <v>448</v>
      </c>
      <c r="N48" s="723">
        <v>428</v>
      </c>
      <c r="O48" s="747">
        <v>4.672897196261682</v>
      </c>
      <c r="P48" s="749" t="s">
        <v>256</v>
      </c>
    </row>
    <row r="49" spans="1:16" s="707" customFormat="1" ht="12.75" customHeight="1">
      <c r="A49" s="745" t="s">
        <v>256</v>
      </c>
      <c r="B49" s="746" t="s">
        <v>791</v>
      </c>
      <c r="C49" s="722">
        <v>2284</v>
      </c>
      <c r="D49" s="723">
        <v>2169</v>
      </c>
      <c r="E49" s="747">
        <v>5.301982480405717</v>
      </c>
      <c r="F49" s="722">
        <v>25</v>
      </c>
      <c r="G49" s="723">
        <v>27</v>
      </c>
      <c r="H49" s="747">
        <v>-7.4074074074074066</v>
      </c>
      <c r="I49" s="722">
        <v>2309</v>
      </c>
      <c r="J49" s="723">
        <v>2196</v>
      </c>
      <c r="K49" s="747">
        <v>5.145719489981785</v>
      </c>
      <c r="L49" s="748" t="s">
        <v>256</v>
      </c>
      <c r="M49" s="726">
        <v>253</v>
      </c>
      <c r="N49" s="723">
        <v>244</v>
      </c>
      <c r="O49" s="747">
        <v>3.6885245901639343</v>
      </c>
      <c r="P49" s="749" t="s">
        <v>256</v>
      </c>
    </row>
    <row r="50" spans="1:16" s="707" customFormat="1" ht="12.75" customHeight="1">
      <c r="A50" s="745" t="s">
        <v>256</v>
      </c>
      <c r="B50" s="746" t="s">
        <v>792</v>
      </c>
      <c r="C50" s="722">
        <v>1820</v>
      </c>
      <c r="D50" s="723">
        <v>2118</v>
      </c>
      <c r="E50" s="747">
        <v>-14.069877242681775</v>
      </c>
      <c r="F50" s="864" t="s">
        <v>1128</v>
      </c>
      <c r="G50" s="747" t="s">
        <v>1128</v>
      </c>
      <c r="H50" s="747" t="s">
        <v>1128</v>
      </c>
      <c r="I50" s="722">
        <v>1820</v>
      </c>
      <c r="J50" s="723">
        <v>2118</v>
      </c>
      <c r="K50" s="747">
        <v>-14.069877242681775</v>
      </c>
      <c r="L50" s="748" t="s">
        <v>256</v>
      </c>
      <c r="M50" s="726">
        <v>182</v>
      </c>
      <c r="N50" s="723">
        <v>212</v>
      </c>
      <c r="O50" s="747">
        <v>-14.150943396226415</v>
      </c>
      <c r="P50" s="749" t="s">
        <v>256</v>
      </c>
    </row>
    <row r="51" spans="1:16" s="707" customFormat="1" ht="12.75" customHeight="1">
      <c r="A51" s="750" t="s">
        <v>256</v>
      </c>
      <c r="B51" s="751" t="s">
        <v>1138</v>
      </c>
      <c r="C51" s="752">
        <v>6489</v>
      </c>
      <c r="D51" s="753">
        <v>6830</v>
      </c>
      <c r="E51" s="733">
        <v>-4.992679355783309</v>
      </c>
      <c r="F51" s="752">
        <v>234</v>
      </c>
      <c r="G51" s="753">
        <v>201</v>
      </c>
      <c r="H51" s="733">
        <v>16.417910447761194</v>
      </c>
      <c r="I51" s="752">
        <v>6723</v>
      </c>
      <c r="J51" s="753">
        <v>7031</v>
      </c>
      <c r="K51" s="733">
        <v>-4.3806001991181915</v>
      </c>
      <c r="L51" s="734" t="s">
        <v>256</v>
      </c>
      <c r="M51" s="754">
        <v>883</v>
      </c>
      <c r="N51" s="753">
        <v>884</v>
      </c>
      <c r="O51" s="733">
        <v>-0.11312217194570137</v>
      </c>
      <c r="P51" s="736" t="s">
        <v>256</v>
      </c>
    </row>
    <row r="52" spans="1:16" s="707" customFormat="1" ht="12.75" customHeight="1">
      <c r="A52" s="745" t="s">
        <v>256</v>
      </c>
      <c r="B52" s="751" t="s">
        <v>256</v>
      </c>
      <c r="C52" s="740" t="s">
        <v>256</v>
      </c>
      <c r="D52" s="748" t="s">
        <v>256</v>
      </c>
      <c r="E52" s="748" t="s">
        <v>256</v>
      </c>
      <c r="F52" s="740" t="s">
        <v>256</v>
      </c>
      <c r="G52" s="748" t="s">
        <v>256</v>
      </c>
      <c r="H52" s="748" t="s">
        <v>256</v>
      </c>
      <c r="I52" s="740" t="s">
        <v>256</v>
      </c>
      <c r="J52" s="748" t="s">
        <v>256</v>
      </c>
      <c r="K52" s="748" t="s">
        <v>256</v>
      </c>
      <c r="L52" s="748" t="s">
        <v>256</v>
      </c>
      <c r="M52" s="761" t="s">
        <v>256</v>
      </c>
      <c r="N52" s="748" t="s">
        <v>256</v>
      </c>
      <c r="O52" s="748" t="s">
        <v>256</v>
      </c>
      <c r="P52" s="749" t="s">
        <v>256</v>
      </c>
    </row>
    <row r="53" spans="1:16" s="707" customFormat="1" ht="12.75" customHeight="1">
      <c r="A53" s="745" t="s">
        <v>256</v>
      </c>
      <c r="B53" s="746" t="s">
        <v>1139</v>
      </c>
      <c r="C53" s="728">
        <v>143</v>
      </c>
      <c r="D53" s="729">
        <v>161</v>
      </c>
      <c r="E53" s="724">
        <v>-11.180124223602485</v>
      </c>
      <c r="F53" s="728" t="s">
        <v>1128</v>
      </c>
      <c r="G53" s="728" t="s">
        <v>1128</v>
      </c>
      <c r="H53" s="724" t="s">
        <v>1128</v>
      </c>
      <c r="I53" s="728">
        <v>143</v>
      </c>
      <c r="J53" s="729">
        <v>161</v>
      </c>
      <c r="K53" s="724">
        <v>-11.180124223602485</v>
      </c>
      <c r="L53" s="763" t="s">
        <v>256</v>
      </c>
      <c r="M53" s="730">
        <v>14</v>
      </c>
      <c r="N53" s="729">
        <v>16</v>
      </c>
      <c r="O53" s="724">
        <v>-12.5</v>
      </c>
      <c r="P53" s="764" t="s">
        <v>256</v>
      </c>
    </row>
    <row r="54" spans="1:16" s="707" customFormat="1" ht="12.75" customHeight="1">
      <c r="A54" s="708" t="s">
        <v>256</v>
      </c>
      <c r="B54" s="709" t="s">
        <v>256</v>
      </c>
      <c r="C54" s="714" t="s">
        <v>256</v>
      </c>
      <c r="D54" s="714" t="s">
        <v>256</v>
      </c>
      <c r="E54" s="714" t="s">
        <v>256</v>
      </c>
      <c r="F54" s="714" t="s">
        <v>256</v>
      </c>
      <c r="G54" s="714" t="s">
        <v>256</v>
      </c>
      <c r="H54" s="714" t="s">
        <v>256</v>
      </c>
      <c r="I54" s="714" t="s">
        <v>256</v>
      </c>
      <c r="J54" s="714" t="s">
        <v>256</v>
      </c>
      <c r="K54" s="714" t="s">
        <v>256</v>
      </c>
      <c r="L54" s="714" t="s">
        <v>256</v>
      </c>
      <c r="M54" s="744" t="s">
        <v>256</v>
      </c>
      <c r="N54" s="714" t="s">
        <v>256</v>
      </c>
      <c r="O54" s="714" t="s">
        <v>256</v>
      </c>
      <c r="P54" s="716" t="s">
        <v>256</v>
      </c>
    </row>
    <row r="55" spans="1:16" s="707" customFormat="1" ht="12.75" customHeight="1">
      <c r="A55" s="708" t="s">
        <v>256</v>
      </c>
      <c r="B55" s="709" t="s">
        <v>1141</v>
      </c>
      <c r="C55" s="755">
        <v>6632</v>
      </c>
      <c r="D55" s="756">
        <v>6991</v>
      </c>
      <c r="E55" s="757">
        <v>-5.1351737948791305</v>
      </c>
      <c r="F55" s="755">
        <v>234</v>
      </c>
      <c r="G55" s="756">
        <v>201</v>
      </c>
      <c r="H55" s="757">
        <v>16.417910447761194</v>
      </c>
      <c r="I55" s="755">
        <v>6866</v>
      </c>
      <c r="J55" s="756">
        <v>7192</v>
      </c>
      <c r="K55" s="757">
        <v>-4.53281423804227</v>
      </c>
      <c r="L55" s="758" t="s">
        <v>256</v>
      </c>
      <c r="M55" s="759">
        <v>897</v>
      </c>
      <c r="N55" s="756">
        <v>900</v>
      </c>
      <c r="O55" s="757">
        <v>-0.33333333333333337</v>
      </c>
      <c r="P55" s="760" t="s">
        <v>256</v>
      </c>
    </row>
    <row r="56" spans="1:16" s="707" customFormat="1" ht="12.75" customHeight="1">
      <c r="A56" s="708" t="s">
        <v>256</v>
      </c>
      <c r="B56" s="751" t="s">
        <v>256</v>
      </c>
      <c r="C56" s="714" t="s">
        <v>256</v>
      </c>
      <c r="D56" s="714" t="s">
        <v>256</v>
      </c>
      <c r="E56" s="714" t="s">
        <v>256</v>
      </c>
      <c r="F56" s="714" t="s">
        <v>256</v>
      </c>
      <c r="G56" s="714" t="s">
        <v>256</v>
      </c>
      <c r="H56" s="714" t="s">
        <v>256</v>
      </c>
      <c r="I56" s="714" t="s">
        <v>256</v>
      </c>
      <c r="J56" s="714" t="s">
        <v>256</v>
      </c>
      <c r="K56" s="714" t="s">
        <v>256</v>
      </c>
      <c r="L56" s="714" t="s">
        <v>256</v>
      </c>
      <c r="M56" s="744" t="s">
        <v>256</v>
      </c>
      <c r="N56" s="714" t="s">
        <v>256</v>
      </c>
      <c r="O56" s="714" t="s">
        <v>256</v>
      </c>
      <c r="P56" s="716" t="s">
        <v>256</v>
      </c>
    </row>
    <row r="57" spans="1:16" s="707" customFormat="1" ht="12.75" customHeight="1">
      <c r="A57" s="708" t="s">
        <v>256</v>
      </c>
      <c r="B57" s="709" t="s">
        <v>576</v>
      </c>
      <c r="C57" s="709" t="s">
        <v>256</v>
      </c>
      <c r="D57" s="709" t="s">
        <v>256</v>
      </c>
      <c r="E57" s="709" t="s">
        <v>256</v>
      </c>
      <c r="F57" s="709" t="s">
        <v>256</v>
      </c>
      <c r="G57" s="709" t="s">
        <v>256</v>
      </c>
      <c r="H57" s="709" t="s">
        <v>256</v>
      </c>
      <c r="I57" s="709" t="s">
        <v>256</v>
      </c>
      <c r="J57" s="709" t="s">
        <v>256</v>
      </c>
      <c r="K57" s="709" t="s">
        <v>256</v>
      </c>
      <c r="L57" s="709" t="s">
        <v>256</v>
      </c>
      <c r="M57" s="708" t="s">
        <v>256</v>
      </c>
      <c r="N57" s="709" t="s">
        <v>256</v>
      </c>
      <c r="O57" s="709" t="s">
        <v>256</v>
      </c>
      <c r="P57" s="762" t="s">
        <v>256</v>
      </c>
    </row>
    <row r="58" spans="1:16" s="707" customFormat="1" ht="12.75" customHeight="1">
      <c r="A58" s="745" t="s">
        <v>256</v>
      </c>
      <c r="B58" s="746" t="s">
        <v>1142</v>
      </c>
      <c r="C58" s="722">
        <v>573</v>
      </c>
      <c r="D58" s="723">
        <v>633</v>
      </c>
      <c r="E58" s="747">
        <v>-9.47867298578199</v>
      </c>
      <c r="F58" s="722" t="s">
        <v>1128</v>
      </c>
      <c r="G58" s="723" t="s">
        <v>1128</v>
      </c>
      <c r="H58" s="747" t="s">
        <v>1128</v>
      </c>
      <c r="I58" s="722">
        <v>573</v>
      </c>
      <c r="J58" s="723">
        <v>633</v>
      </c>
      <c r="K58" s="747">
        <v>-9.47867298578199</v>
      </c>
      <c r="L58" s="748" t="s">
        <v>256</v>
      </c>
      <c r="M58" s="726">
        <v>57</v>
      </c>
      <c r="N58" s="723">
        <v>63</v>
      </c>
      <c r="O58" s="747">
        <v>-9.523809523809524</v>
      </c>
      <c r="P58" s="749" t="s">
        <v>256</v>
      </c>
    </row>
    <row r="59" spans="1:16" s="707" customFormat="1" ht="12.75" customHeight="1">
      <c r="A59" s="745" t="s">
        <v>256</v>
      </c>
      <c r="B59" s="746" t="s">
        <v>1143</v>
      </c>
      <c r="C59" s="722">
        <v>446</v>
      </c>
      <c r="D59" s="723">
        <v>510</v>
      </c>
      <c r="E59" s="747">
        <v>-12.549019607843137</v>
      </c>
      <c r="F59" s="722" t="s">
        <v>1128</v>
      </c>
      <c r="G59" s="723" t="s">
        <v>1128</v>
      </c>
      <c r="H59" s="747" t="s">
        <v>1128</v>
      </c>
      <c r="I59" s="722">
        <v>446</v>
      </c>
      <c r="J59" s="723">
        <v>510</v>
      </c>
      <c r="K59" s="747">
        <v>-12.549019607843137</v>
      </c>
      <c r="L59" s="748" t="s">
        <v>256</v>
      </c>
      <c r="M59" s="726">
        <v>45</v>
      </c>
      <c r="N59" s="723">
        <v>51</v>
      </c>
      <c r="O59" s="747">
        <v>-11.76470588235294</v>
      </c>
      <c r="P59" s="749" t="s">
        <v>256</v>
      </c>
    </row>
    <row r="60" spans="1:16" s="707" customFormat="1" ht="12.75" customHeight="1">
      <c r="A60" s="745" t="s">
        <v>256</v>
      </c>
      <c r="B60" s="746" t="s">
        <v>1144</v>
      </c>
      <c r="C60" s="722">
        <v>4554</v>
      </c>
      <c r="D60" s="723">
        <v>3517</v>
      </c>
      <c r="E60" s="747">
        <v>29.48535683821439</v>
      </c>
      <c r="F60" s="722" t="s">
        <v>1128</v>
      </c>
      <c r="G60" s="723" t="s">
        <v>1128</v>
      </c>
      <c r="H60" s="747" t="s">
        <v>1128</v>
      </c>
      <c r="I60" s="722">
        <v>4554</v>
      </c>
      <c r="J60" s="723">
        <v>3517</v>
      </c>
      <c r="K60" s="747">
        <v>29.48535683821439</v>
      </c>
      <c r="L60" s="748" t="s">
        <v>256</v>
      </c>
      <c r="M60" s="726">
        <v>455</v>
      </c>
      <c r="N60" s="723">
        <v>352</v>
      </c>
      <c r="O60" s="747">
        <v>29.261363636363637</v>
      </c>
      <c r="P60" s="749" t="s">
        <v>256</v>
      </c>
    </row>
    <row r="61" spans="1:16" s="707" customFormat="1" ht="12.75" customHeight="1">
      <c r="A61" s="745" t="s">
        <v>256</v>
      </c>
      <c r="B61" s="746" t="s">
        <v>547</v>
      </c>
      <c r="C61" s="722">
        <v>7</v>
      </c>
      <c r="D61" s="723">
        <v>7</v>
      </c>
      <c r="E61" s="747">
        <v>0</v>
      </c>
      <c r="F61" s="722">
        <v>19</v>
      </c>
      <c r="G61" s="723">
        <v>16</v>
      </c>
      <c r="H61" s="747">
        <v>18.75</v>
      </c>
      <c r="I61" s="722">
        <v>26</v>
      </c>
      <c r="J61" s="723">
        <v>23</v>
      </c>
      <c r="K61" s="747">
        <v>13.043478260869565</v>
      </c>
      <c r="L61" s="748" t="s">
        <v>256</v>
      </c>
      <c r="M61" s="726">
        <v>20</v>
      </c>
      <c r="N61" s="723">
        <v>17</v>
      </c>
      <c r="O61" s="747">
        <v>17.647058823529413</v>
      </c>
      <c r="P61" s="749" t="s">
        <v>256</v>
      </c>
    </row>
    <row r="62" spans="1:16" s="707" customFormat="1" ht="12.75" customHeight="1">
      <c r="A62" s="708" t="s">
        <v>256</v>
      </c>
      <c r="B62" s="709" t="s">
        <v>1145</v>
      </c>
      <c r="C62" s="752">
        <v>5580</v>
      </c>
      <c r="D62" s="753">
        <v>4667</v>
      </c>
      <c r="E62" s="733">
        <v>19.562888365116777</v>
      </c>
      <c r="F62" s="752">
        <v>19</v>
      </c>
      <c r="G62" s="752">
        <v>16</v>
      </c>
      <c r="H62" s="733">
        <v>18.75</v>
      </c>
      <c r="I62" s="752">
        <v>5599</v>
      </c>
      <c r="J62" s="753">
        <v>4683</v>
      </c>
      <c r="K62" s="733">
        <v>19.56011103993167</v>
      </c>
      <c r="L62" s="765" t="s">
        <v>256</v>
      </c>
      <c r="M62" s="754">
        <v>577</v>
      </c>
      <c r="N62" s="753">
        <v>483</v>
      </c>
      <c r="O62" s="733">
        <v>19.461697722567287</v>
      </c>
      <c r="P62" s="766" t="s">
        <v>256</v>
      </c>
    </row>
    <row r="63" spans="1:16" s="707" customFormat="1" ht="12.75" customHeight="1">
      <c r="A63" s="745" t="s">
        <v>256</v>
      </c>
      <c r="B63" s="746" t="s">
        <v>1146</v>
      </c>
      <c r="C63" s="722">
        <v>408</v>
      </c>
      <c r="D63" s="723">
        <v>422</v>
      </c>
      <c r="E63" s="747">
        <v>-3.3175355450236967</v>
      </c>
      <c r="F63" s="722" t="s">
        <v>1128</v>
      </c>
      <c r="G63" s="723" t="s">
        <v>1128</v>
      </c>
      <c r="H63" s="747" t="s">
        <v>1128</v>
      </c>
      <c r="I63" s="722">
        <v>408</v>
      </c>
      <c r="J63" s="723">
        <v>422</v>
      </c>
      <c r="K63" s="747">
        <v>-3.3175355450236967</v>
      </c>
      <c r="L63" s="748" t="s">
        <v>256</v>
      </c>
      <c r="M63" s="726">
        <v>41</v>
      </c>
      <c r="N63" s="723">
        <v>42</v>
      </c>
      <c r="O63" s="747">
        <v>-2.380952380952381</v>
      </c>
      <c r="P63" s="749" t="s">
        <v>256</v>
      </c>
    </row>
    <row r="64" spans="1:16" s="707" customFormat="1" ht="12.75" customHeight="1">
      <c r="A64" s="745" t="s">
        <v>256</v>
      </c>
      <c r="B64" s="746" t="s">
        <v>1147</v>
      </c>
      <c r="C64" s="722">
        <v>527</v>
      </c>
      <c r="D64" s="723">
        <v>402</v>
      </c>
      <c r="E64" s="747">
        <v>31.094527363184078</v>
      </c>
      <c r="F64" s="722" t="s">
        <v>1128</v>
      </c>
      <c r="G64" s="723" t="s">
        <v>1128</v>
      </c>
      <c r="H64" s="747" t="s">
        <v>1128</v>
      </c>
      <c r="I64" s="722">
        <v>527</v>
      </c>
      <c r="J64" s="723">
        <v>402</v>
      </c>
      <c r="K64" s="747">
        <v>31.094527363184078</v>
      </c>
      <c r="L64" s="748" t="s">
        <v>256</v>
      </c>
      <c r="M64" s="726">
        <v>53</v>
      </c>
      <c r="N64" s="723">
        <v>40</v>
      </c>
      <c r="O64" s="747">
        <v>32.5</v>
      </c>
      <c r="P64" s="749" t="s">
        <v>256</v>
      </c>
    </row>
    <row r="65" spans="1:16" s="707" customFormat="1" ht="12.75" customHeight="1">
      <c r="A65" s="744" t="s">
        <v>256</v>
      </c>
      <c r="B65" s="709" t="s">
        <v>1148</v>
      </c>
      <c r="C65" s="767">
        <v>6515</v>
      </c>
      <c r="D65" s="768">
        <v>5491</v>
      </c>
      <c r="E65" s="769">
        <v>18.648697869240575</v>
      </c>
      <c r="F65" s="767">
        <v>19</v>
      </c>
      <c r="G65" s="768">
        <v>16</v>
      </c>
      <c r="H65" s="769">
        <v>18.75</v>
      </c>
      <c r="I65" s="767">
        <v>6534</v>
      </c>
      <c r="J65" s="768">
        <v>5507</v>
      </c>
      <c r="K65" s="769">
        <v>18.648992191755948</v>
      </c>
      <c r="L65" s="770" t="s">
        <v>256</v>
      </c>
      <c r="M65" s="771">
        <v>671</v>
      </c>
      <c r="N65" s="768">
        <v>565</v>
      </c>
      <c r="O65" s="769">
        <v>18.761061946902654</v>
      </c>
      <c r="P65" s="772" t="s">
        <v>256</v>
      </c>
    </row>
    <row r="66" spans="1:16" s="707" customFormat="1" ht="12.75" customHeight="1">
      <c r="A66" s="744" t="s">
        <v>256</v>
      </c>
      <c r="B66" s="714" t="s">
        <v>256</v>
      </c>
      <c r="C66" s="773" t="s">
        <v>256</v>
      </c>
      <c r="D66" s="774" t="s">
        <v>256</v>
      </c>
      <c r="E66" s="774" t="s">
        <v>256</v>
      </c>
      <c r="F66" s="773" t="s">
        <v>256</v>
      </c>
      <c r="G66" s="774" t="s">
        <v>256</v>
      </c>
      <c r="H66" s="774" t="s">
        <v>256</v>
      </c>
      <c r="I66" s="773" t="s">
        <v>256</v>
      </c>
      <c r="J66" s="774" t="s">
        <v>256</v>
      </c>
      <c r="K66" s="774" t="s">
        <v>256</v>
      </c>
      <c r="L66" s="774" t="s">
        <v>256</v>
      </c>
      <c r="M66" s="775" t="s">
        <v>256</v>
      </c>
      <c r="N66" s="774" t="s">
        <v>256</v>
      </c>
      <c r="O66" s="774" t="s">
        <v>256</v>
      </c>
      <c r="P66" s="776" t="s">
        <v>256</v>
      </c>
    </row>
    <row r="67" spans="1:16" s="707" customFormat="1" ht="12.75" customHeight="1">
      <c r="A67" s="708" t="s">
        <v>256</v>
      </c>
      <c r="B67" s="709" t="s">
        <v>577</v>
      </c>
      <c r="C67" s="709" t="s">
        <v>256</v>
      </c>
      <c r="D67" s="709" t="s">
        <v>256</v>
      </c>
      <c r="E67" s="709" t="s">
        <v>256</v>
      </c>
      <c r="F67" s="709" t="s">
        <v>256</v>
      </c>
      <c r="G67" s="709" t="s">
        <v>256</v>
      </c>
      <c r="H67" s="709" t="s">
        <v>256</v>
      </c>
      <c r="I67" s="709" t="s">
        <v>256</v>
      </c>
      <c r="J67" s="709" t="s">
        <v>256</v>
      </c>
      <c r="K67" s="709" t="s">
        <v>256</v>
      </c>
      <c r="L67" s="709" t="s">
        <v>256</v>
      </c>
      <c r="M67" s="708" t="s">
        <v>256</v>
      </c>
      <c r="N67" s="709" t="s">
        <v>256</v>
      </c>
      <c r="O67" s="709" t="s">
        <v>256</v>
      </c>
      <c r="P67" s="762" t="s">
        <v>256</v>
      </c>
    </row>
    <row r="68" spans="1:16" s="707" customFormat="1" ht="12.75" customHeight="1">
      <c r="A68" s="745" t="s">
        <v>256</v>
      </c>
      <c r="B68" s="746" t="s">
        <v>578</v>
      </c>
      <c r="C68" s="722">
        <v>72</v>
      </c>
      <c r="D68" s="723">
        <v>26</v>
      </c>
      <c r="E68" s="747">
        <v>176.9230769230769</v>
      </c>
      <c r="F68" s="722">
        <v>40</v>
      </c>
      <c r="G68" s="723">
        <v>35</v>
      </c>
      <c r="H68" s="747">
        <v>14.285714285714285</v>
      </c>
      <c r="I68" s="722">
        <v>112</v>
      </c>
      <c r="J68" s="723">
        <v>61</v>
      </c>
      <c r="K68" s="747">
        <v>83.60655737704919</v>
      </c>
      <c r="L68" s="748" t="s">
        <v>256</v>
      </c>
      <c r="M68" s="726">
        <v>47</v>
      </c>
      <c r="N68" s="723">
        <v>38</v>
      </c>
      <c r="O68" s="747">
        <v>23.684210526315788</v>
      </c>
      <c r="P68" s="749" t="s">
        <v>256</v>
      </c>
    </row>
    <row r="69" spans="1:16" s="707" customFormat="1" ht="12.75" customHeight="1">
      <c r="A69" s="745" t="s">
        <v>256</v>
      </c>
      <c r="B69" s="746" t="s">
        <v>665</v>
      </c>
      <c r="C69" s="722">
        <v>501</v>
      </c>
      <c r="D69" s="723">
        <v>325</v>
      </c>
      <c r="E69" s="747">
        <v>54.15384615384615</v>
      </c>
      <c r="F69" s="722">
        <v>117</v>
      </c>
      <c r="G69" s="723">
        <v>95</v>
      </c>
      <c r="H69" s="747">
        <v>23.157894736842106</v>
      </c>
      <c r="I69" s="722">
        <v>618</v>
      </c>
      <c r="J69" s="723">
        <v>420</v>
      </c>
      <c r="K69" s="747">
        <v>47.14285714285714</v>
      </c>
      <c r="L69" s="748" t="s">
        <v>256</v>
      </c>
      <c r="M69" s="726">
        <v>167</v>
      </c>
      <c r="N69" s="723">
        <v>128</v>
      </c>
      <c r="O69" s="747">
        <v>30.46875</v>
      </c>
      <c r="P69" s="749" t="s">
        <v>256</v>
      </c>
    </row>
    <row r="70" spans="1:16" s="707" customFormat="1" ht="12.75" customHeight="1">
      <c r="A70" s="745" t="s">
        <v>256</v>
      </c>
      <c r="B70" s="746" t="s">
        <v>579</v>
      </c>
      <c r="C70" s="722">
        <v>26</v>
      </c>
      <c r="D70" s="723">
        <v>20</v>
      </c>
      <c r="E70" s="747">
        <v>30</v>
      </c>
      <c r="F70" s="722">
        <v>177</v>
      </c>
      <c r="G70" s="723">
        <v>106</v>
      </c>
      <c r="H70" s="747">
        <v>66.98113207547169</v>
      </c>
      <c r="I70" s="722">
        <v>203</v>
      </c>
      <c r="J70" s="723">
        <v>126</v>
      </c>
      <c r="K70" s="747">
        <v>61.111111111111114</v>
      </c>
      <c r="L70" s="748" t="s">
        <v>256</v>
      </c>
      <c r="M70" s="726">
        <v>180</v>
      </c>
      <c r="N70" s="723">
        <v>108</v>
      </c>
      <c r="O70" s="747">
        <v>66.66666666666666</v>
      </c>
      <c r="P70" s="749" t="s">
        <v>256</v>
      </c>
    </row>
    <row r="71" spans="1:16" s="707" customFormat="1" ht="12.75" customHeight="1">
      <c r="A71" s="745" t="s">
        <v>256</v>
      </c>
      <c r="B71" s="746" t="s">
        <v>813</v>
      </c>
      <c r="C71" s="722">
        <v>118</v>
      </c>
      <c r="D71" s="723">
        <v>28</v>
      </c>
      <c r="E71" s="747">
        <v>321.42857142857144</v>
      </c>
      <c r="F71" s="722">
        <v>109</v>
      </c>
      <c r="G71" s="723">
        <v>66</v>
      </c>
      <c r="H71" s="747">
        <v>65.15151515151516</v>
      </c>
      <c r="I71" s="722">
        <v>227</v>
      </c>
      <c r="J71" s="723">
        <v>94</v>
      </c>
      <c r="K71" s="747">
        <v>141.48936170212767</v>
      </c>
      <c r="L71" s="748" t="s">
        <v>256</v>
      </c>
      <c r="M71" s="726">
        <v>121</v>
      </c>
      <c r="N71" s="723">
        <v>69</v>
      </c>
      <c r="O71" s="747">
        <v>75.36231884057972</v>
      </c>
      <c r="P71" s="749" t="s">
        <v>256</v>
      </c>
    </row>
    <row r="72" spans="1:16" s="707" customFormat="1" ht="12.75" customHeight="1">
      <c r="A72" s="745" t="s">
        <v>256</v>
      </c>
      <c r="B72" s="746" t="s">
        <v>814</v>
      </c>
      <c r="C72" s="722">
        <v>122</v>
      </c>
      <c r="D72" s="723">
        <v>62</v>
      </c>
      <c r="E72" s="747">
        <v>96.7741935483871</v>
      </c>
      <c r="F72" s="722">
        <v>22</v>
      </c>
      <c r="G72" s="723">
        <v>6</v>
      </c>
      <c r="H72" s="747">
        <v>266.66666666666663</v>
      </c>
      <c r="I72" s="722">
        <v>144</v>
      </c>
      <c r="J72" s="723">
        <v>68</v>
      </c>
      <c r="K72" s="747">
        <v>111.76470588235294</v>
      </c>
      <c r="L72" s="748" t="s">
        <v>256</v>
      </c>
      <c r="M72" s="726">
        <v>34</v>
      </c>
      <c r="N72" s="723">
        <v>12</v>
      </c>
      <c r="O72" s="747">
        <v>183.33333333333331</v>
      </c>
      <c r="P72" s="749" t="s">
        <v>256</v>
      </c>
    </row>
    <row r="73" spans="1:16" s="707" customFormat="1" ht="12.75" customHeight="1">
      <c r="A73" s="745" t="s">
        <v>256</v>
      </c>
      <c r="B73" s="746" t="s">
        <v>815</v>
      </c>
      <c r="C73" s="722">
        <v>179</v>
      </c>
      <c r="D73" s="723">
        <v>97</v>
      </c>
      <c r="E73" s="747">
        <v>84.5360824742268</v>
      </c>
      <c r="F73" s="722">
        <v>241</v>
      </c>
      <c r="G73" s="723">
        <v>197</v>
      </c>
      <c r="H73" s="747">
        <v>22.33502538071066</v>
      </c>
      <c r="I73" s="722">
        <v>420</v>
      </c>
      <c r="J73" s="723">
        <v>294</v>
      </c>
      <c r="K73" s="747">
        <v>42.857142857142854</v>
      </c>
      <c r="L73" s="748" t="s">
        <v>256</v>
      </c>
      <c r="M73" s="726">
        <v>259</v>
      </c>
      <c r="N73" s="723">
        <v>207</v>
      </c>
      <c r="O73" s="747">
        <v>25.120772946859905</v>
      </c>
      <c r="P73" s="749" t="s">
        <v>256</v>
      </c>
    </row>
    <row r="74" spans="1:16" s="707" customFormat="1" ht="12.75" customHeight="1">
      <c r="A74" s="745" t="s">
        <v>256</v>
      </c>
      <c r="B74" s="746" t="s">
        <v>816</v>
      </c>
      <c r="C74" s="722">
        <v>41</v>
      </c>
      <c r="D74" s="723">
        <v>4</v>
      </c>
      <c r="E74" s="747">
        <v>925</v>
      </c>
      <c r="F74" s="722">
        <v>78</v>
      </c>
      <c r="G74" s="723">
        <v>71</v>
      </c>
      <c r="H74" s="747">
        <v>9.859154929577464</v>
      </c>
      <c r="I74" s="722">
        <v>119</v>
      </c>
      <c r="J74" s="723">
        <v>75</v>
      </c>
      <c r="K74" s="747">
        <v>58.666666666666664</v>
      </c>
      <c r="L74" s="748" t="s">
        <v>256</v>
      </c>
      <c r="M74" s="726">
        <v>82</v>
      </c>
      <c r="N74" s="723">
        <v>71</v>
      </c>
      <c r="O74" s="747">
        <v>15.492957746478872</v>
      </c>
      <c r="P74" s="749" t="s">
        <v>256</v>
      </c>
    </row>
    <row r="75" spans="1:16" s="707" customFormat="1" ht="12.75" customHeight="1">
      <c r="A75" s="745" t="s">
        <v>256</v>
      </c>
      <c r="B75" s="746" t="s">
        <v>818</v>
      </c>
      <c r="C75" s="722">
        <v>593</v>
      </c>
      <c r="D75" s="723">
        <v>347</v>
      </c>
      <c r="E75" s="747">
        <v>70.89337175792507</v>
      </c>
      <c r="F75" s="722">
        <v>67</v>
      </c>
      <c r="G75" s="723">
        <v>70</v>
      </c>
      <c r="H75" s="747">
        <v>-4.285714285714286</v>
      </c>
      <c r="I75" s="722">
        <v>660</v>
      </c>
      <c r="J75" s="723">
        <v>417</v>
      </c>
      <c r="K75" s="747">
        <v>58.27338129496403</v>
      </c>
      <c r="L75" s="748" t="s">
        <v>256</v>
      </c>
      <c r="M75" s="726">
        <v>126</v>
      </c>
      <c r="N75" s="723">
        <v>105</v>
      </c>
      <c r="O75" s="747">
        <v>20</v>
      </c>
      <c r="P75" s="749" t="s">
        <v>256</v>
      </c>
    </row>
    <row r="76" spans="1:16" s="707" customFormat="1" ht="12.75" customHeight="1">
      <c r="A76" s="745" t="s">
        <v>256</v>
      </c>
      <c r="B76" s="746" t="s">
        <v>400</v>
      </c>
      <c r="C76" s="722">
        <v>132</v>
      </c>
      <c r="D76" s="723">
        <v>84</v>
      </c>
      <c r="E76" s="747">
        <v>57.14285714285714</v>
      </c>
      <c r="F76" s="722">
        <v>218</v>
      </c>
      <c r="G76" s="723">
        <v>127</v>
      </c>
      <c r="H76" s="747">
        <v>71.65354330708661</v>
      </c>
      <c r="I76" s="722">
        <v>350</v>
      </c>
      <c r="J76" s="723">
        <v>211</v>
      </c>
      <c r="K76" s="747">
        <v>65.87677725118483</v>
      </c>
      <c r="L76" s="748" t="s">
        <v>256</v>
      </c>
      <c r="M76" s="726">
        <v>231</v>
      </c>
      <c r="N76" s="723">
        <v>135</v>
      </c>
      <c r="O76" s="747">
        <v>71.11111111111111</v>
      </c>
      <c r="P76" s="749" t="s">
        <v>256</v>
      </c>
    </row>
    <row r="77" spans="1:16" s="707" customFormat="1" ht="12.75" customHeight="1">
      <c r="A77" s="745" t="s">
        <v>256</v>
      </c>
      <c r="B77" s="746" t="s">
        <v>580</v>
      </c>
      <c r="C77" s="722">
        <v>36</v>
      </c>
      <c r="D77" s="723">
        <v>15</v>
      </c>
      <c r="E77" s="747">
        <v>140</v>
      </c>
      <c r="F77" s="722">
        <v>55</v>
      </c>
      <c r="G77" s="723">
        <v>35</v>
      </c>
      <c r="H77" s="747">
        <v>57.14285714285714</v>
      </c>
      <c r="I77" s="722">
        <v>91</v>
      </c>
      <c r="J77" s="723">
        <v>50</v>
      </c>
      <c r="K77" s="747">
        <v>82</v>
      </c>
      <c r="L77" s="748" t="s">
        <v>256</v>
      </c>
      <c r="M77" s="726">
        <v>59</v>
      </c>
      <c r="N77" s="723">
        <v>37</v>
      </c>
      <c r="O77" s="747">
        <v>59.45945945945946</v>
      </c>
      <c r="P77" s="749" t="s">
        <v>256</v>
      </c>
    </row>
    <row r="78" spans="1:16" s="707" customFormat="1" ht="12.75" customHeight="1">
      <c r="A78" s="708" t="s">
        <v>256</v>
      </c>
      <c r="B78" s="709" t="s">
        <v>1149</v>
      </c>
      <c r="C78" s="755">
        <v>1820</v>
      </c>
      <c r="D78" s="756">
        <v>1008</v>
      </c>
      <c r="E78" s="757">
        <v>80.55555555555556</v>
      </c>
      <c r="F78" s="755">
        <v>1124</v>
      </c>
      <c r="G78" s="756">
        <v>808</v>
      </c>
      <c r="H78" s="757">
        <v>39.10891089108911</v>
      </c>
      <c r="I78" s="755">
        <v>2944</v>
      </c>
      <c r="J78" s="756">
        <v>1816</v>
      </c>
      <c r="K78" s="757">
        <v>62.11453744493392</v>
      </c>
      <c r="L78" s="758" t="s">
        <v>256</v>
      </c>
      <c r="M78" s="759">
        <v>1306</v>
      </c>
      <c r="N78" s="756">
        <v>909</v>
      </c>
      <c r="O78" s="757">
        <v>43.67436743674367</v>
      </c>
      <c r="P78" s="760" t="s">
        <v>256</v>
      </c>
    </row>
    <row r="79" spans="1:16" s="707" customFormat="1" ht="12.75" customHeight="1">
      <c r="A79" s="708" t="s">
        <v>256</v>
      </c>
      <c r="B79" s="709" t="s">
        <v>256</v>
      </c>
      <c r="C79" s="706" t="s">
        <v>256</v>
      </c>
      <c r="D79" s="734" t="s">
        <v>256</v>
      </c>
      <c r="E79" s="734" t="s">
        <v>256</v>
      </c>
      <c r="F79" s="706" t="s">
        <v>256</v>
      </c>
      <c r="G79" s="734" t="s">
        <v>256</v>
      </c>
      <c r="H79" s="734" t="s">
        <v>256</v>
      </c>
      <c r="I79" s="706" t="s">
        <v>256</v>
      </c>
      <c r="J79" s="734" t="s">
        <v>256</v>
      </c>
      <c r="K79" s="734" t="s">
        <v>256</v>
      </c>
      <c r="L79" s="734" t="s">
        <v>256</v>
      </c>
      <c r="M79" s="720" t="s">
        <v>256</v>
      </c>
      <c r="N79" s="734" t="s">
        <v>256</v>
      </c>
      <c r="O79" s="734" t="s">
        <v>256</v>
      </c>
      <c r="P79" s="736" t="s">
        <v>256</v>
      </c>
    </row>
    <row r="80" spans="1:16" s="707" customFormat="1" ht="12.75" customHeight="1">
      <c r="A80" s="750" t="s">
        <v>256</v>
      </c>
      <c r="B80" s="751" t="s">
        <v>774</v>
      </c>
      <c r="C80" s="755">
        <v>14967</v>
      </c>
      <c r="D80" s="756">
        <v>13490</v>
      </c>
      <c r="E80" s="757">
        <v>10.948851000741291</v>
      </c>
      <c r="F80" s="755">
        <v>1377</v>
      </c>
      <c r="G80" s="756">
        <v>1025</v>
      </c>
      <c r="H80" s="757">
        <v>34.34146341463415</v>
      </c>
      <c r="I80" s="755">
        <v>16344</v>
      </c>
      <c r="J80" s="756">
        <v>14515</v>
      </c>
      <c r="K80" s="757">
        <v>12.600757836720632</v>
      </c>
      <c r="L80" s="758" t="s">
        <v>256</v>
      </c>
      <c r="M80" s="759">
        <v>2874</v>
      </c>
      <c r="N80" s="756">
        <v>2374</v>
      </c>
      <c r="O80" s="757">
        <v>21.061499578770007</v>
      </c>
      <c r="P80" s="760" t="s">
        <v>256</v>
      </c>
    </row>
    <row r="81" spans="1:16" s="707" customFormat="1" ht="12.75" customHeight="1">
      <c r="A81" s="777" t="s">
        <v>256</v>
      </c>
      <c r="B81" s="778" t="s">
        <v>256</v>
      </c>
      <c r="C81" s="737" t="s">
        <v>256</v>
      </c>
      <c r="D81" s="758" t="s">
        <v>256</v>
      </c>
      <c r="E81" s="758" t="s">
        <v>256</v>
      </c>
      <c r="F81" s="737" t="s">
        <v>256</v>
      </c>
      <c r="G81" s="758" t="s">
        <v>256</v>
      </c>
      <c r="H81" s="758" t="s">
        <v>256</v>
      </c>
      <c r="I81" s="737" t="s">
        <v>256</v>
      </c>
      <c r="J81" s="758" t="s">
        <v>256</v>
      </c>
      <c r="K81" s="758" t="s">
        <v>256</v>
      </c>
      <c r="L81" s="758" t="s">
        <v>256</v>
      </c>
      <c r="M81" s="738" t="s">
        <v>256</v>
      </c>
      <c r="N81" s="758" t="s">
        <v>256</v>
      </c>
      <c r="O81" s="758" t="s">
        <v>256</v>
      </c>
      <c r="P81" s="760" t="s">
        <v>256</v>
      </c>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8">
    <mergeCell ref="B13:P13"/>
    <mergeCell ref="M14:P14"/>
    <mergeCell ref="A1:P1"/>
    <mergeCell ref="A2:P2"/>
    <mergeCell ref="A3:P3"/>
    <mergeCell ref="C4:E4"/>
    <mergeCell ref="K4:L4"/>
    <mergeCell ref="M4:P4"/>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64" r:id="rId1"/>
</worksheet>
</file>

<file path=xl/worksheets/sheet29.xml><?xml version="1.0" encoding="utf-8"?>
<worksheet xmlns="http://schemas.openxmlformats.org/spreadsheetml/2006/main" xmlns:r="http://schemas.openxmlformats.org/officeDocument/2006/relationships">
  <sheetPr>
    <pageSetUpPr fitToPage="1"/>
  </sheetPr>
  <dimension ref="A1:P88"/>
  <sheetViews>
    <sheetView view="pageBreakPreview" zoomScale="60" zoomScaleNormal="75" workbookViewId="0" topLeftCell="A1">
      <selection activeCell="A59" sqref="A59"/>
    </sheetView>
  </sheetViews>
  <sheetFormatPr defaultColWidth="9.00390625" defaultRowHeight="14.25"/>
  <cols>
    <col min="1" max="1" width="3.00390625" style="502" customWidth="1"/>
    <col min="2" max="2" width="34.375" style="502" customWidth="1"/>
    <col min="3" max="8" width="7.25390625" style="502" customWidth="1"/>
    <col min="9" max="9" width="7.875" style="502" bestFit="1" customWidth="1"/>
    <col min="10" max="10" width="7.25390625" style="502" customWidth="1"/>
    <col min="11" max="11" width="6.625" style="502" customWidth="1"/>
    <col min="12" max="12" width="0.875" style="502" customWidth="1"/>
    <col min="13" max="14" width="8.125" style="502" customWidth="1"/>
    <col min="15" max="15" width="7.25390625" style="502" customWidth="1"/>
    <col min="16" max="16" width="0.875" style="502" customWidth="1"/>
    <col min="17" max="16384" width="8.75390625" style="502" customWidth="1"/>
  </cols>
  <sheetData>
    <row r="1" spans="1:16" ht="15" customHeight="1">
      <c r="A1" s="1888" t="s">
        <v>1032</v>
      </c>
      <c r="B1" s="1889"/>
      <c r="C1" s="1889"/>
      <c r="D1" s="1889"/>
      <c r="E1" s="1889"/>
      <c r="F1" s="1889"/>
      <c r="G1" s="1889"/>
      <c r="H1" s="1889"/>
      <c r="I1" s="1889"/>
      <c r="J1" s="1889"/>
      <c r="K1" s="1889"/>
      <c r="L1" s="1889"/>
      <c r="M1" s="1889"/>
      <c r="N1" s="1889"/>
      <c r="O1" s="1889"/>
      <c r="P1" s="1889"/>
    </row>
    <row r="2" spans="1:16" ht="16.5" customHeight="1">
      <c r="A2" s="1890" t="s">
        <v>255</v>
      </c>
      <c r="B2" s="1891"/>
      <c r="C2" s="1891"/>
      <c r="D2" s="1891"/>
      <c r="E2" s="1891"/>
      <c r="F2" s="1891"/>
      <c r="G2" s="1891"/>
      <c r="H2" s="1891"/>
      <c r="I2" s="1891"/>
      <c r="J2" s="1891"/>
      <c r="K2" s="1891"/>
      <c r="L2" s="1891"/>
      <c r="M2" s="1891"/>
      <c r="N2" s="1891"/>
      <c r="O2" s="1891"/>
      <c r="P2" s="1892"/>
    </row>
    <row r="3" spans="1:16" ht="17.25" customHeight="1">
      <c r="A3" s="1893" t="s">
        <v>770</v>
      </c>
      <c r="B3" s="1889"/>
      <c r="C3" s="1889"/>
      <c r="D3" s="1889"/>
      <c r="E3" s="1889"/>
      <c r="F3" s="1889"/>
      <c r="G3" s="1889"/>
      <c r="H3" s="1889"/>
      <c r="I3" s="1889"/>
      <c r="J3" s="1889"/>
      <c r="K3" s="1889"/>
      <c r="L3" s="1889"/>
      <c r="M3" s="1889"/>
      <c r="N3" s="1889"/>
      <c r="O3" s="1889"/>
      <c r="P3" s="1889"/>
    </row>
    <row r="4" spans="1:16" ht="12.75" customHeight="1">
      <c r="A4" s="779" t="s">
        <v>256</v>
      </c>
      <c r="B4" s="704" t="s">
        <v>256</v>
      </c>
      <c r="C4" s="1894" t="s">
        <v>524</v>
      </c>
      <c r="D4" s="1886"/>
      <c r="E4" s="1886"/>
      <c r="F4" s="704" t="s">
        <v>256</v>
      </c>
      <c r="G4" s="706" t="s">
        <v>581</v>
      </c>
      <c r="H4" s="704" t="s">
        <v>256</v>
      </c>
      <c r="I4" s="704" t="s">
        <v>256</v>
      </c>
      <c r="J4" s="705" t="s">
        <v>582</v>
      </c>
      <c r="K4" s="1895" t="s">
        <v>256</v>
      </c>
      <c r="L4" s="1886"/>
      <c r="M4" s="1885" t="s">
        <v>1070</v>
      </c>
      <c r="N4" s="1886"/>
      <c r="O4" s="1886"/>
      <c r="P4" s="1887"/>
    </row>
    <row r="5" spans="1:16" ht="12.75" customHeight="1">
      <c r="A5" s="780" t="s">
        <v>256</v>
      </c>
      <c r="B5" s="709" t="s">
        <v>256</v>
      </c>
      <c r="C5" s="710" t="s">
        <v>256</v>
      </c>
      <c r="D5" s="710" t="s">
        <v>256</v>
      </c>
      <c r="E5" s="710" t="s">
        <v>256</v>
      </c>
      <c r="F5" s="710" t="s">
        <v>256</v>
      </c>
      <c r="G5" s="710" t="s">
        <v>256</v>
      </c>
      <c r="H5" s="710" t="s">
        <v>256</v>
      </c>
      <c r="I5" s="710" t="s">
        <v>256</v>
      </c>
      <c r="J5" s="710" t="s">
        <v>256</v>
      </c>
      <c r="K5" s="710" t="s">
        <v>256</v>
      </c>
      <c r="L5" s="710" t="s">
        <v>256</v>
      </c>
      <c r="M5" s="711" t="s">
        <v>256</v>
      </c>
      <c r="N5" s="710" t="s">
        <v>256</v>
      </c>
      <c r="O5" s="710" t="s">
        <v>256</v>
      </c>
      <c r="P5" s="712" t="s">
        <v>256</v>
      </c>
    </row>
    <row r="6" spans="1:16" ht="15" customHeight="1">
      <c r="A6" s="780" t="s">
        <v>256</v>
      </c>
      <c r="B6" s="709" t="s">
        <v>256</v>
      </c>
      <c r="C6" s="713" t="s">
        <v>259</v>
      </c>
      <c r="D6" s="713" t="s">
        <v>771</v>
      </c>
      <c r="E6" s="713" t="s">
        <v>772</v>
      </c>
      <c r="F6" s="713" t="s">
        <v>259</v>
      </c>
      <c r="G6" s="713" t="s">
        <v>771</v>
      </c>
      <c r="H6" s="713" t="s">
        <v>772</v>
      </c>
      <c r="I6" s="713" t="s">
        <v>259</v>
      </c>
      <c r="J6" s="713" t="s">
        <v>771</v>
      </c>
      <c r="K6" s="713" t="s">
        <v>772</v>
      </c>
      <c r="L6" s="714" t="s">
        <v>256</v>
      </c>
      <c r="M6" s="715" t="s">
        <v>259</v>
      </c>
      <c r="N6" s="713" t="s">
        <v>771</v>
      </c>
      <c r="O6" s="713" t="s">
        <v>772</v>
      </c>
      <c r="P6" s="716" t="s">
        <v>256</v>
      </c>
    </row>
    <row r="7" spans="1:16" ht="12.75" customHeight="1">
      <c r="A7" s="781" t="s">
        <v>256</v>
      </c>
      <c r="B7" s="718" t="s">
        <v>256</v>
      </c>
      <c r="C7" s="713" t="s">
        <v>245</v>
      </c>
      <c r="D7" s="713" t="s">
        <v>245</v>
      </c>
      <c r="E7" s="713" t="s">
        <v>256</v>
      </c>
      <c r="F7" s="713" t="s">
        <v>245</v>
      </c>
      <c r="G7" s="713" t="s">
        <v>245</v>
      </c>
      <c r="H7" s="713" t="s">
        <v>256</v>
      </c>
      <c r="I7" s="713" t="s">
        <v>245</v>
      </c>
      <c r="J7" s="713" t="s">
        <v>245</v>
      </c>
      <c r="K7" s="713" t="s">
        <v>256</v>
      </c>
      <c r="L7" s="713" t="s">
        <v>256</v>
      </c>
      <c r="M7" s="715" t="s">
        <v>245</v>
      </c>
      <c r="N7" s="713" t="s">
        <v>245</v>
      </c>
      <c r="O7" s="713" t="s">
        <v>256</v>
      </c>
      <c r="P7" s="719" t="s">
        <v>256</v>
      </c>
    </row>
    <row r="8" spans="1:16" ht="12.75" customHeight="1">
      <c r="A8" s="779" t="s">
        <v>256</v>
      </c>
      <c r="B8" s="704" t="s">
        <v>256</v>
      </c>
      <c r="C8" s="706" t="s">
        <v>256</v>
      </c>
      <c r="D8" s="706" t="s">
        <v>256</v>
      </c>
      <c r="E8" s="706" t="s">
        <v>256</v>
      </c>
      <c r="F8" s="706" t="s">
        <v>256</v>
      </c>
      <c r="G8" s="706" t="s">
        <v>256</v>
      </c>
      <c r="H8" s="706" t="s">
        <v>256</v>
      </c>
      <c r="I8" s="706" t="s">
        <v>256</v>
      </c>
      <c r="J8" s="706" t="s">
        <v>256</v>
      </c>
      <c r="K8" s="706" t="s">
        <v>256</v>
      </c>
      <c r="L8" s="706" t="s">
        <v>256</v>
      </c>
      <c r="M8" s="720" t="s">
        <v>256</v>
      </c>
      <c r="N8" s="706" t="s">
        <v>256</v>
      </c>
      <c r="O8" s="706" t="s">
        <v>256</v>
      </c>
      <c r="P8" s="721" t="s">
        <v>256</v>
      </c>
    </row>
    <row r="9" spans="1:16" ht="12.75" customHeight="1">
      <c r="A9" s="782" t="s">
        <v>256</v>
      </c>
      <c r="B9" s="709" t="s">
        <v>773</v>
      </c>
      <c r="C9" s="722">
        <v>6866</v>
      </c>
      <c r="D9" s="723">
        <v>7192</v>
      </c>
      <c r="E9" s="724">
        <v>-4.53281423804227</v>
      </c>
      <c r="F9" s="722">
        <v>6534</v>
      </c>
      <c r="G9" s="723">
        <v>5981</v>
      </c>
      <c r="H9" s="724">
        <v>9.245945494064538</v>
      </c>
      <c r="I9" s="722">
        <v>2944</v>
      </c>
      <c r="J9" s="723">
        <v>1921</v>
      </c>
      <c r="K9" s="724">
        <v>53.25351379489849</v>
      </c>
      <c r="L9" s="725" t="s">
        <v>256</v>
      </c>
      <c r="M9" s="726">
        <v>16344</v>
      </c>
      <c r="N9" s="723">
        <v>15094</v>
      </c>
      <c r="O9" s="724">
        <v>8.281436332317476</v>
      </c>
      <c r="P9" s="727" t="s">
        <v>256</v>
      </c>
    </row>
    <row r="10" spans="1:16" ht="12.75" customHeight="1">
      <c r="A10" s="782" t="s">
        <v>256</v>
      </c>
      <c r="B10" s="709" t="s">
        <v>260</v>
      </c>
      <c r="C10" s="728">
        <v>14745</v>
      </c>
      <c r="D10" s="729">
        <v>13486</v>
      </c>
      <c r="E10" s="724">
        <v>9.335607296455583</v>
      </c>
      <c r="F10" s="728">
        <v>60</v>
      </c>
      <c r="G10" s="729" t="s">
        <v>1128</v>
      </c>
      <c r="H10" s="724" t="s">
        <v>1128</v>
      </c>
      <c r="I10" s="728">
        <v>38954</v>
      </c>
      <c r="J10" s="729">
        <v>20408</v>
      </c>
      <c r="K10" s="724">
        <v>90.87612700901607</v>
      </c>
      <c r="L10" s="725" t="s">
        <v>256</v>
      </c>
      <c r="M10" s="730">
        <v>53759</v>
      </c>
      <c r="N10" s="729">
        <v>33894</v>
      </c>
      <c r="O10" s="724">
        <v>58.60919336755768</v>
      </c>
      <c r="P10" s="727" t="s">
        <v>256</v>
      </c>
    </row>
    <row r="11" spans="1:16" ht="12.75" customHeight="1">
      <c r="A11" s="782" t="s">
        <v>256</v>
      </c>
      <c r="B11" s="709" t="s">
        <v>256</v>
      </c>
      <c r="C11" s="731">
        <v>21611</v>
      </c>
      <c r="D11" s="732">
        <v>20678</v>
      </c>
      <c r="E11" s="733">
        <v>4.51204178353806</v>
      </c>
      <c r="F11" s="731">
        <v>6594</v>
      </c>
      <c r="G11" s="732">
        <v>5981</v>
      </c>
      <c r="H11" s="733">
        <v>10.249122220364487</v>
      </c>
      <c r="I11" s="731">
        <v>41898</v>
      </c>
      <c r="J11" s="732">
        <v>22329</v>
      </c>
      <c r="K11" s="733">
        <v>87.63939271799006</v>
      </c>
      <c r="L11" s="734" t="s">
        <v>256</v>
      </c>
      <c r="M11" s="735">
        <v>70103</v>
      </c>
      <c r="N11" s="732">
        <v>48988</v>
      </c>
      <c r="O11" s="733">
        <v>43.10239242263412</v>
      </c>
      <c r="P11" s="736" t="s">
        <v>256</v>
      </c>
    </row>
    <row r="12" spans="1:16" ht="12.75" customHeight="1">
      <c r="A12" s="783" t="s">
        <v>256</v>
      </c>
      <c r="B12" s="718" t="s">
        <v>256</v>
      </c>
      <c r="C12" s="737" t="s">
        <v>256</v>
      </c>
      <c r="D12" s="737" t="s">
        <v>256</v>
      </c>
      <c r="E12" s="737" t="s">
        <v>256</v>
      </c>
      <c r="F12" s="737" t="s">
        <v>256</v>
      </c>
      <c r="G12" s="737" t="s">
        <v>256</v>
      </c>
      <c r="H12" s="737" t="s">
        <v>256</v>
      </c>
      <c r="I12" s="737" t="s">
        <v>256</v>
      </c>
      <c r="J12" s="737" t="s">
        <v>256</v>
      </c>
      <c r="K12" s="737" t="s">
        <v>256</v>
      </c>
      <c r="L12" s="737" t="s">
        <v>256</v>
      </c>
      <c r="M12" s="738" t="s">
        <v>256</v>
      </c>
      <c r="N12" s="737" t="s">
        <v>256</v>
      </c>
      <c r="O12" s="737" t="s">
        <v>256</v>
      </c>
      <c r="P12" s="739" t="s">
        <v>256</v>
      </c>
    </row>
    <row r="13" spans="1:16" ht="15" customHeight="1">
      <c r="A13" s="503" t="s">
        <v>256</v>
      </c>
      <c r="B13" s="1883" t="s">
        <v>775</v>
      </c>
      <c r="C13" s="1884"/>
      <c r="D13" s="1884"/>
      <c r="E13" s="1884"/>
      <c r="F13" s="1884"/>
      <c r="G13" s="1884"/>
      <c r="H13" s="1884"/>
      <c r="I13" s="1884"/>
      <c r="J13" s="1884"/>
      <c r="K13" s="1884"/>
      <c r="L13" s="1884"/>
      <c r="M13" s="1884"/>
      <c r="N13" s="1884"/>
      <c r="O13" s="1884"/>
      <c r="P13" s="1884"/>
    </row>
    <row r="14" spans="1:16" ht="12.75" customHeight="1">
      <c r="A14" s="779" t="s">
        <v>256</v>
      </c>
      <c r="B14" s="704" t="s">
        <v>256</v>
      </c>
      <c r="C14" s="704" t="s">
        <v>256</v>
      </c>
      <c r="D14" s="705" t="s">
        <v>765</v>
      </c>
      <c r="E14" s="704" t="s">
        <v>256</v>
      </c>
      <c r="F14" s="704" t="s">
        <v>256</v>
      </c>
      <c r="G14" s="705" t="s">
        <v>766</v>
      </c>
      <c r="H14" s="704" t="s">
        <v>256</v>
      </c>
      <c r="I14" s="704" t="s">
        <v>256</v>
      </c>
      <c r="J14" s="705" t="s">
        <v>1070</v>
      </c>
      <c r="K14" s="704" t="s">
        <v>256</v>
      </c>
      <c r="L14" s="704" t="s">
        <v>256</v>
      </c>
      <c r="M14" s="1885" t="s">
        <v>261</v>
      </c>
      <c r="N14" s="1886"/>
      <c r="O14" s="1886"/>
      <c r="P14" s="1887"/>
    </row>
    <row r="15" spans="1:16" ht="12.75" customHeight="1">
      <c r="A15" s="780" t="s">
        <v>256</v>
      </c>
      <c r="B15" s="709" t="s">
        <v>256</v>
      </c>
      <c r="C15" s="710" t="s">
        <v>256</v>
      </c>
      <c r="D15" s="710" t="s">
        <v>256</v>
      </c>
      <c r="E15" s="710" t="s">
        <v>256</v>
      </c>
      <c r="F15" s="710" t="s">
        <v>256</v>
      </c>
      <c r="G15" s="710" t="s">
        <v>256</v>
      </c>
      <c r="H15" s="710" t="s">
        <v>256</v>
      </c>
      <c r="I15" s="710" t="s">
        <v>256</v>
      </c>
      <c r="J15" s="710" t="s">
        <v>256</v>
      </c>
      <c r="K15" s="710" t="s">
        <v>256</v>
      </c>
      <c r="L15" s="710" t="s">
        <v>256</v>
      </c>
      <c r="M15" s="711" t="s">
        <v>256</v>
      </c>
      <c r="N15" s="710" t="s">
        <v>256</v>
      </c>
      <c r="O15" s="710" t="s">
        <v>256</v>
      </c>
      <c r="P15" s="712" t="s">
        <v>256</v>
      </c>
    </row>
    <row r="16" spans="1:16" ht="12.75" customHeight="1">
      <c r="A16" s="780" t="s">
        <v>256</v>
      </c>
      <c r="B16" s="709" t="s">
        <v>256</v>
      </c>
      <c r="C16" s="713" t="s">
        <v>259</v>
      </c>
      <c r="D16" s="713" t="s">
        <v>771</v>
      </c>
      <c r="E16" s="713" t="s">
        <v>772</v>
      </c>
      <c r="F16" s="713" t="s">
        <v>259</v>
      </c>
      <c r="G16" s="713" t="s">
        <v>771</v>
      </c>
      <c r="H16" s="713" t="s">
        <v>772</v>
      </c>
      <c r="I16" s="713" t="s">
        <v>259</v>
      </c>
      <c r="J16" s="713" t="s">
        <v>771</v>
      </c>
      <c r="K16" s="713" t="s">
        <v>772</v>
      </c>
      <c r="L16" s="714" t="s">
        <v>256</v>
      </c>
      <c r="M16" s="715" t="s">
        <v>259</v>
      </c>
      <c r="N16" s="713" t="s">
        <v>771</v>
      </c>
      <c r="O16" s="713" t="s">
        <v>772</v>
      </c>
      <c r="P16" s="716" t="s">
        <v>256</v>
      </c>
    </row>
    <row r="17" spans="1:16" ht="12.75" customHeight="1">
      <c r="A17" s="781" t="s">
        <v>256</v>
      </c>
      <c r="B17" s="718" t="s">
        <v>256</v>
      </c>
      <c r="C17" s="741" t="s">
        <v>245</v>
      </c>
      <c r="D17" s="741" t="s">
        <v>245</v>
      </c>
      <c r="E17" s="741" t="s">
        <v>256</v>
      </c>
      <c r="F17" s="741" t="s">
        <v>245</v>
      </c>
      <c r="G17" s="741" t="s">
        <v>245</v>
      </c>
      <c r="H17" s="741" t="s">
        <v>256</v>
      </c>
      <c r="I17" s="741" t="s">
        <v>245</v>
      </c>
      <c r="J17" s="741" t="s">
        <v>245</v>
      </c>
      <c r="K17" s="741" t="s">
        <v>256</v>
      </c>
      <c r="L17" s="741" t="s">
        <v>256</v>
      </c>
      <c r="M17" s="742" t="s">
        <v>245</v>
      </c>
      <c r="N17" s="741" t="s">
        <v>245</v>
      </c>
      <c r="O17" s="741" t="s">
        <v>256</v>
      </c>
      <c r="P17" s="743" t="s">
        <v>256</v>
      </c>
    </row>
    <row r="18" spans="1:16" ht="12.75" customHeight="1">
      <c r="A18" s="780" t="s">
        <v>256</v>
      </c>
      <c r="B18" s="709" t="s">
        <v>797</v>
      </c>
      <c r="C18" s="714" t="s">
        <v>256</v>
      </c>
      <c r="D18" s="714" t="s">
        <v>256</v>
      </c>
      <c r="E18" s="714" t="s">
        <v>256</v>
      </c>
      <c r="F18" s="714" t="s">
        <v>256</v>
      </c>
      <c r="G18" s="714" t="s">
        <v>256</v>
      </c>
      <c r="H18" s="714" t="s">
        <v>256</v>
      </c>
      <c r="I18" s="714" t="s">
        <v>256</v>
      </c>
      <c r="J18" s="714" t="s">
        <v>256</v>
      </c>
      <c r="K18" s="714" t="s">
        <v>256</v>
      </c>
      <c r="L18" s="714" t="s">
        <v>256</v>
      </c>
      <c r="M18" s="744" t="s">
        <v>256</v>
      </c>
      <c r="N18" s="714" t="s">
        <v>256</v>
      </c>
      <c r="O18" s="714" t="s">
        <v>256</v>
      </c>
      <c r="P18" s="716" t="s">
        <v>256</v>
      </c>
    </row>
    <row r="19" spans="1:16" ht="12.75" customHeight="1">
      <c r="A19" s="780" t="s">
        <v>256</v>
      </c>
      <c r="B19" s="709" t="s">
        <v>779</v>
      </c>
      <c r="C19" s="714" t="s">
        <v>256</v>
      </c>
      <c r="D19" s="714" t="s">
        <v>256</v>
      </c>
      <c r="E19" s="714" t="s">
        <v>256</v>
      </c>
      <c r="F19" s="714" t="s">
        <v>256</v>
      </c>
      <c r="G19" s="714" t="s">
        <v>256</v>
      </c>
      <c r="H19" s="714" t="s">
        <v>256</v>
      </c>
      <c r="I19" s="714" t="s">
        <v>256</v>
      </c>
      <c r="J19" s="714" t="s">
        <v>256</v>
      </c>
      <c r="K19" s="714" t="s">
        <v>256</v>
      </c>
      <c r="L19" s="714" t="s">
        <v>256</v>
      </c>
      <c r="M19" s="744" t="s">
        <v>256</v>
      </c>
      <c r="N19" s="714" t="s">
        <v>256</v>
      </c>
      <c r="O19" s="714" t="s">
        <v>256</v>
      </c>
      <c r="P19" s="716" t="s">
        <v>256</v>
      </c>
    </row>
    <row r="20" spans="1:16" ht="12.75" customHeight="1">
      <c r="A20" s="504" t="s">
        <v>256</v>
      </c>
      <c r="B20" s="746" t="s">
        <v>570</v>
      </c>
      <c r="C20" s="722">
        <v>1399</v>
      </c>
      <c r="D20" s="723">
        <v>1341</v>
      </c>
      <c r="E20" s="747">
        <v>4.325130499627144</v>
      </c>
      <c r="F20" s="722" t="s">
        <v>1128</v>
      </c>
      <c r="G20" s="723" t="s">
        <v>1128</v>
      </c>
      <c r="H20" s="747" t="s">
        <v>1128</v>
      </c>
      <c r="I20" s="722">
        <v>1399</v>
      </c>
      <c r="J20" s="723">
        <v>1341</v>
      </c>
      <c r="K20" s="747">
        <v>4.325130499627144</v>
      </c>
      <c r="L20" s="748" t="s">
        <v>256</v>
      </c>
      <c r="M20" s="726">
        <v>140</v>
      </c>
      <c r="N20" s="723">
        <v>134</v>
      </c>
      <c r="O20" s="747">
        <v>4.477611940298507</v>
      </c>
      <c r="P20" s="749" t="s">
        <v>256</v>
      </c>
    </row>
    <row r="21" spans="1:16" ht="12.75" customHeight="1">
      <c r="A21" s="504" t="s">
        <v>256</v>
      </c>
      <c r="B21" s="746" t="s">
        <v>780</v>
      </c>
      <c r="C21" s="722">
        <v>842</v>
      </c>
      <c r="D21" s="723">
        <v>780</v>
      </c>
      <c r="E21" s="747">
        <v>7.948717948717948</v>
      </c>
      <c r="F21" s="722" t="s">
        <v>1128</v>
      </c>
      <c r="G21" s="723" t="s">
        <v>1128</v>
      </c>
      <c r="H21" s="747" t="s">
        <v>1128</v>
      </c>
      <c r="I21" s="722">
        <v>842</v>
      </c>
      <c r="J21" s="723">
        <v>780</v>
      </c>
      <c r="K21" s="747">
        <v>7.948717948717948</v>
      </c>
      <c r="L21" s="748" t="s">
        <v>256</v>
      </c>
      <c r="M21" s="726">
        <v>84</v>
      </c>
      <c r="N21" s="723">
        <v>78</v>
      </c>
      <c r="O21" s="747">
        <v>7.6923076923076925</v>
      </c>
      <c r="P21" s="749" t="s">
        <v>256</v>
      </c>
    </row>
    <row r="22" spans="1:16" ht="12.75" customHeight="1">
      <c r="A22" s="504" t="s">
        <v>256</v>
      </c>
      <c r="B22" s="746" t="s">
        <v>781</v>
      </c>
      <c r="C22" s="722">
        <v>589</v>
      </c>
      <c r="D22" s="723">
        <v>592</v>
      </c>
      <c r="E22" s="747">
        <v>-0.5067567567567568</v>
      </c>
      <c r="F22" s="722" t="s">
        <v>1128</v>
      </c>
      <c r="G22" s="723" t="s">
        <v>1128</v>
      </c>
      <c r="H22" s="747" t="s">
        <v>1128</v>
      </c>
      <c r="I22" s="722">
        <v>589</v>
      </c>
      <c r="J22" s="723">
        <v>592</v>
      </c>
      <c r="K22" s="747">
        <v>-0.5067567567567568</v>
      </c>
      <c r="L22" s="748" t="s">
        <v>256</v>
      </c>
      <c r="M22" s="726">
        <v>59</v>
      </c>
      <c r="N22" s="723">
        <v>59</v>
      </c>
      <c r="O22" s="747">
        <v>0</v>
      </c>
      <c r="P22" s="749" t="s">
        <v>256</v>
      </c>
    </row>
    <row r="23" spans="1:16" ht="12.75" customHeight="1">
      <c r="A23" s="505" t="s">
        <v>256</v>
      </c>
      <c r="B23" s="751" t="s">
        <v>782</v>
      </c>
      <c r="C23" s="752">
        <v>2830</v>
      </c>
      <c r="D23" s="753">
        <v>2713</v>
      </c>
      <c r="E23" s="733">
        <v>4.312569111684482</v>
      </c>
      <c r="F23" s="752" t="s">
        <v>1128</v>
      </c>
      <c r="G23" s="753" t="s">
        <v>1128</v>
      </c>
      <c r="H23" s="733" t="s">
        <v>1128</v>
      </c>
      <c r="I23" s="752">
        <v>2830</v>
      </c>
      <c r="J23" s="753">
        <v>2713</v>
      </c>
      <c r="K23" s="733">
        <v>4.312569111684482</v>
      </c>
      <c r="L23" s="734" t="s">
        <v>256</v>
      </c>
      <c r="M23" s="754">
        <v>283</v>
      </c>
      <c r="N23" s="753">
        <v>271</v>
      </c>
      <c r="O23" s="733">
        <v>4.428044280442804</v>
      </c>
      <c r="P23" s="736" t="s">
        <v>256</v>
      </c>
    </row>
    <row r="24" spans="1:16" ht="12.75" customHeight="1">
      <c r="A24" s="780" t="s">
        <v>256</v>
      </c>
      <c r="B24" s="709" t="s">
        <v>256</v>
      </c>
      <c r="C24" s="714" t="s">
        <v>256</v>
      </c>
      <c r="D24" s="714" t="s">
        <v>256</v>
      </c>
      <c r="E24" s="714" t="s">
        <v>256</v>
      </c>
      <c r="F24" s="714" t="s">
        <v>256</v>
      </c>
      <c r="G24" s="714" t="s">
        <v>256</v>
      </c>
      <c r="H24" s="714" t="s">
        <v>256</v>
      </c>
      <c r="I24" s="714" t="s">
        <v>256</v>
      </c>
      <c r="J24" s="714" t="s">
        <v>256</v>
      </c>
      <c r="K24" s="714" t="s">
        <v>256</v>
      </c>
      <c r="L24" s="714" t="s">
        <v>256</v>
      </c>
      <c r="M24" s="744" t="s">
        <v>256</v>
      </c>
      <c r="N24" s="714" t="s">
        <v>256</v>
      </c>
      <c r="O24" s="714" t="s">
        <v>256</v>
      </c>
      <c r="P24" s="716" t="s">
        <v>256</v>
      </c>
    </row>
    <row r="25" spans="1:16" ht="12.75" customHeight="1">
      <c r="A25" s="504" t="s">
        <v>256</v>
      </c>
      <c r="B25" s="746" t="s">
        <v>783</v>
      </c>
      <c r="C25" s="722">
        <v>156</v>
      </c>
      <c r="D25" s="723">
        <v>89</v>
      </c>
      <c r="E25" s="747">
        <v>75.28089887640449</v>
      </c>
      <c r="F25" s="722" t="s">
        <v>1128</v>
      </c>
      <c r="G25" s="723" t="s">
        <v>1128</v>
      </c>
      <c r="H25" s="747" t="s">
        <v>1128</v>
      </c>
      <c r="I25" s="722">
        <v>156</v>
      </c>
      <c r="J25" s="723">
        <v>89</v>
      </c>
      <c r="K25" s="747">
        <v>75.28089887640449</v>
      </c>
      <c r="L25" s="748" t="s">
        <v>256</v>
      </c>
      <c r="M25" s="726">
        <v>16</v>
      </c>
      <c r="N25" s="723">
        <v>9</v>
      </c>
      <c r="O25" s="747">
        <v>77.77777777777779</v>
      </c>
      <c r="P25" s="749" t="s">
        <v>256</v>
      </c>
    </row>
    <row r="26" spans="1:16" ht="12.75" customHeight="1">
      <c r="A26" s="504" t="s">
        <v>256</v>
      </c>
      <c r="B26" s="746" t="s">
        <v>1136</v>
      </c>
      <c r="C26" s="722">
        <v>38</v>
      </c>
      <c r="D26" s="723">
        <v>21</v>
      </c>
      <c r="E26" s="747">
        <v>80.95238095238095</v>
      </c>
      <c r="F26" s="722">
        <v>1</v>
      </c>
      <c r="G26" s="723" t="s">
        <v>1128</v>
      </c>
      <c r="H26" s="747" t="s">
        <v>1128</v>
      </c>
      <c r="I26" s="722">
        <v>39</v>
      </c>
      <c r="J26" s="723">
        <v>21</v>
      </c>
      <c r="K26" s="747">
        <v>85.71428571428571</v>
      </c>
      <c r="L26" s="748" t="s">
        <v>256</v>
      </c>
      <c r="M26" s="726">
        <v>5</v>
      </c>
      <c r="N26" s="723">
        <v>2</v>
      </c>
      <c r="O26" s="747">
        <v>150</v>
      </c>
      <c r="P26" s="749" t="s">
        <v>256</v>
      </c>
    </row>
    <row r="27" spans="1:16" ht="12.75" customHeight="1">
      <c r="A27" s="504" t="s">
        <v>256</v>
      </c>
      <c r="B27" s="746" t="s">
        <v>1140</v>
      </c>
      <c r="C27" s="722">
        <v>283</v>
      </c>
      <c r="D27" s="723">
        <v>318</v>
      </c>
      <c r="E27" s="747">
        <v>-11.0062893081761</v>
      </c>
      <c r="F27" s="722">
        <v>84</v>
      </c>
      <c r="G27" s="723">
        <v>66</v>
      </c>
      <c r="H27" s="747">
        <v>27.27272727272727</v>
      </c>
      <c r="I27" s="722">
        <v>367</v>
      </c>
      <c r="J27" s="723">
        <v>384</v>
      </c>
      <c r="K27" s="747">
        <v>-4.427083333333334</v>
      </c>
      <c r="L27" s="748" t="s">
        <v>256</v>
      </c>
      <c r="M27" s="726">
        <v>112</v>
      </c>
      <c r="N27" s="723">
        <v>98</v>
      </c>
      <c r="O27" s="747">
        <v>14.285714285714285</v>
      </c>
      <c r="P27" s="749" t="s">
        <v>256</v>
      </c>
    </row>
    <row r="28" spans="1:16" ht="12.75" customHeight="1">
      <c r="A28" s="504" t="s">
        <v>256</v>
      </c>
      <c r="B28" s="746" t="s">
        <v>571</v>
      </c>
      <c r="C28" s="722">
        <v>243</v>
      </c>
      <c r="D28" s="723">
        <v>388</v>
      </c>
      <c r="E28" s="747">
        <v>-37.371134020618555</v>
      </c>
      <c r="F28" s="722" t="s">
        <v>1128</v>
      </c>
      <c r="G28" s="723" t="s">
        <v>1128</v>
      </c>
      <c r="H28" s="747" t="s">
        <v>1128</v>
      </c>
      <c r="I28" s="722">
        <v>243</v>
      </c>
      <c r="J28" s="723">
        <v>388</v>
      </c>
      <c r="K28" s="747">
        <v>-37.371134020618555</v>
      </c>
      <c r="L28" s="748" t="s">
        <v>256</v>
      </c>
      <c r="M28" s="726">
        <v>24</v>
      </c>
      <c r="N28" s="723">
        <v>39</v>
      </c>
      <c r="O28" s="747">
        <v>-38.46153846153847</v>
      </c>
      <c r="P28" s="749" t="s">
        <v>256</v>
      </c>
    </row>
    <row r="29" spans="1:16" ht="12.75" customHeight="1">
      <c r="A29" s="504" t="s">
        <v>256</v>
      </c>
      <c r="B29" s="746" t="s">
        <v>572</v>
      </c>
      <c r="C29" s="722">
        <v>297</v>
      </c>
      <c r="D29" s="723">
        <v>139</v>
      </c>
      <c r="E29" s="747">
        <v>113.66906474820144</v>
      </c>
      <c r="F29" s="722" t="s">
        <v>1128</v>
      </c>
      <c r="G29" s="723" t="s">
        <v>1128</v>
      </c>
      <c r="H29" s="747" t="s">
        <v>1128</v>
      </c>
      <c r="I29" s="722">
        <v>297</v>
      </c>
      <c r="J29" s="723">
        <v>139</v>
      </c>
      <c r="K29" s="747">
        <v>113.66906474820144</v>
      </c>
      <c r="L29" s="748" t="s">
        <v>256</v>
      </c>
      <c r="M29" s="726">
        <v>30</v>
      </c>
      <c r="N29" s="723">
        <v>14</v>
      </c>
      <c r="O29" s="747">
        <v>114.28571428571428</v>
      </c>
      <c r="P29" s="749" t="s">
        <v>256</v>
      </c>
    </row>
    <row r="30" spans="1:16" ht="12.75" customHeight="1">
      <c r="A30" s="504" t="s">
        <v>256</v>
      </c>
      <c r="B30" s="746" t="s">
        <v>784</v>
      </c>
      <c r="C30" s="864" t="s">
        <v>1128</v>
      </c>
      <c r="D30" s="723">
        <v>11</v>
      </c>
      <c r="E30" s="747" t="s">
        <v>1128</v>
      </c>
      <c r="F30" s="722">
        <v>5</v>
      </c>
      <c r="G30" s="723">
        <v>9</v>
      </c>
      <c r="H30" s="747">
        <v>-44.44444444444444</v>
      </c>
      <c r="I30" s="722">
        <v>5</v>
      </c>
      <c r="J30" s="723">
        <v>20</v>
      </c>
      <c r="K30" s="747">
        <v>-75</v>
      </c>
      <c r="L30" s="748" t="s">
        <v>256</v>
      </c>
      <c r="M30" s="726">
        <v>5</v>
      </c>
      <c r="N30" s="723">
        <v>10</v>
      </c>
      <c r="O30" s="747">
        <v>-50</v>
      </c>
      <c r="P30" s="749" t="s">
        <v>256</v>
      </c>
    </row>
    <row r="31" spans="1:16" ht="12.75" customHeight="1">
      <c r="A31" s="504" t="s">
        <v>256</v>
      </c>
      <c r="B31" s="746" t="s">
        <v>785</v>
      </c>
      <c r="C31" s="722">
        <v>434</v>
      </c>
      <c r="D31" s="723">
        <v>540</v>
      </c>
      <c r="E31" s="747">
        <v>-19.62962962962963</v>
      </c>
      <c r="F31" s="722">
        <v>4</v>
      </c>
      <c r="G31" s="723" t="s">
        <v>1128</v>
      </c>
      <c r="H31" s="747" t="s">
        <v>1128</v>
      </c>
      <c r="I31" s="722">
        <v>438</v>
      </c>
      <c r="J31" s="723">
        <v>540</v>
      </c>
      <c r="K31" s="747">
        <v>-18.88888888888889</v>
      </c>
      <c r="L31" s="748" t="s">
        <v>256</v>
      </c>
      <c r="M31" s="726">
        <v>47</v>
      </c>
      <c r="N31" s="723">
        <v>54</v>
      </c>
      <c r="O31" s="747">
        <v>-12.962962962962962</v>
      </c>
      <c r="P31" s="749" t="s">
        <v>256</v>
      </c>
    </row>
    <row r="32" spans="1:16" ht="12.75" customHeight="1">
      <c r="A32" s="782" t="s">
        <v>256</v>
      </c>
      <c r="B32" s="709" t="s">
        <v>573</v>
      </c>
      <c r="C32" s="755">
        <v>4281</v>
      </c>
      <c r="D32" s="756">
        <v>4219</v>
      </c>
      <c r="E32" s="757">
        <v>1.4695425456269258</v>
      </c>
      <c r="F32" s="755">
        <v>94</v>
      </c>
      <c r="G32" s="756">
        <v>75</v>
      </c>
      <c r="H32" s="757">
        <v>25.333333333333336</v>
      </c>
      <c r="I32" s="755">
        <v>4375</v>
      </c>
      <c r="J32" s="756">
        <v>4294</v>
      </c>
      <c r="K32" s="757">
        <v>1.886353050768514</v>
      </c>
      <c r="L32" s="758" t="s">
        <v>256</v>
      </c>
      <c r="M32" s="759">
        <v>522</v>
      </c>
      <c r="N32" s="756">
        <v>497</v>
      </c>
      <c r="O32" s="757">
        <v>5.030181086519115</v>
      </c>
      <c r="P32" s="760" t="s">
        <v>256</v>
      </c>
    </row>
    <row r="33" spans="1:16" ht="12.75" customHeight="1">
      <c r="A33" s="780" t="s">
        <v>256</v>
      </c>
      <c r="B33" s="751" t="s">
        <v>256</v>
      </c>
      <c r="C33" s="714" t="s">
        <v>256</v>
      </c>
      <c r="D33" s="714" t="s">
        <v>256</v>
      </c>
      <c r="E33" s="714" t="s">
        <v>256</v>
      </c>
      <c r="F33" s="714" t="s">
        <v>256</v>
      </c>
      <c r="G33" s="714" t="s">
        <v>256</v>
      </c>
      <c r="H33" s="714" t="s">
        <v>256</v>
      </c>
      <c r="I33" s="714" t="s">
        <v>256</v>
      </c>
      <c r="J33" s="714" t="s">
        <v>256</v>
      </c>
      <c r="K33" s="714" t="s">
        <v>256</v>
      </c>
      <c r="L33" s="714" t="s">
        <v>256</v>
      </c>
      <c r="M33" s="744" t="s">
        <v>256</v>
      </c>
      <c r="N33" s="714" t="s">
        <v>256</v>
      </c>
      <c r="O33" s="714" t="s">
        <v>256</v>
      </c>
      <c r="P33" s="716" t="s">
        <v>256</v>
      </c>
    </row>
    <row r="34" spans="1:16" ht="12.75" customHeight="1">
      <c r="A34" s="504" t="s">
        <v>256</v>
      </c>
      <c r="B34" s="746" t="s">
        <v>1140</v>
      </c>
      <c r="C34" s="722">
        <v>198</v>
      </c>
      <c r="D34" s="723">
        <v>261</v>
      </c>
      <c r="E34" s="747">
        <v>-24.137931034482758</v>
      </c>
      <c r="F34" s="722">
        <v>115</v>
      </c>
      <c r="G34" s="723">
        <v>100</v>
      </c>
      <c r="H34" s="747">
        <v>15</v>
      </c>
      <c r="I34" s="722">
        <v>313</v>
      </c>
      <c r="J34" s="723">
        <v>361</v>
      </c>
      <c r="K34" s="747">
        <v>-13.29639889196676</v>
      </c>
      <c r="L34" s="748" t="s">
        <v>256</v>
      </c>
      <c r="M34" s="726">
        <v>135</v>
      </c>
      <c r="N34" s="723">
        <v>126</v>
      </c>
      <c r="O34" s="747">
        <v>7.142857142857142</v>
      </c>
      <c r="P34" s="749" t="s">
        <v>256</v>
      </c>
    </row>
    <row r="35" spans="1:16" ht="12.75" customHeight="1">
      <c r="A35" s="504" t="s">
        <v>256</v>
      </c>
      <c r="B35" s="746" t="s">
        <v>786</v>
      </c>
      <c r="C35" s="722">
        <v>190</v>
      </c>
      <c r="D35" s="723">
        <v>232</v>
      </c>
      <c r="E35" s="747">
        <v>-18.103448275862068</v>
      </c>
      <c r="F35" s="722">
        <v>25</v>
      </c>
      <c r="G35" s="723">
        <v>26</v>
      </c>
      <c r="H35" s="747">
        <v>-3.8461538461538463</v>
      </c>
      <c r="I35" s="722">
        <v>215</v>
      </c>
      <c r="J35" s="723">
        <v>258</v>
      </c>
      <c r="K35" s="747">
        <v>-16.666666666666664</v>
      </c>
      <c r="L35" s="748" t="s">
        <v>256</v>
      </c>
      <c r="M35" s="726">
        <v>44</v>
      </c>
      <c r="N35" s="723">
        <v>49</v>
      </c>
      <c r="O35" s="747">
        <v>-10.204081632653061</v>
      </c>
      <c r="P35" s="749" t="s">
        <v>256</v>
      </c>
    </row>
    <row r="36" spans="1:16" ht="12.75" customHeight="1">
      <c r="A36" s="504" t="s">
        <v>256</v>
      </c>
      <c r="B36" s="746" t="s">
        <v>1139</v>
      </c>
      <c r="C36" s="722">
        <v>143</v>
      </c>
      <c r="D36" s="723">
        <v>161</v>
      </c>
      <c r="E36" s="747">
        <v>-11.180124223602485</v>
      </c>
      <c r="F36" s="722" t="s">
        <v>1128</v>
      </c>
      <c r="G36" s="723" t="s">
        <v>1128</v>
      </c>
      <c r="H36" s="747" t="s">
        <v>1128</v>
      </c>
      <c r="I36" s="722">
        <v>143</v>
      </c>
      <c r="J36" s="723">
        <v>161</v>
      </c>
      <c r="K36" s="747">
        <v>-11.180124223602485</v>
      </c>
      <c r="L36" s="748" t="s">
        <v>256</v>
      </c>
      <c r="M36" s="726">
        <v>14</v>
      </c>
      <c r="N36" s="723">
        <v>16</v>
      </c>
      <c r="O36" s="747">
        <v>-12.5</v>
      </c>
      <c r="P36" s="749" t="s">
        <v>256</v>
      </c>
    </row>
    <row r="37" spans="1:16" ht="12.75" customHeight="1">
      <c r="A37" s="782" t="s">
        <v>256</v>
      </c>
      <c r="B37" s="709" t="s">
        <v>787</v>
      </c>
      <c r="C37" s="755">
        <v>531</v>
      </c>
      <c r="D37" s="756">
        <v>654</v>
      </c>
      <c r="E37" s="757">
        <v>-18.807339449541285</v>
      </c>
      <c r="F37" s="755">
        <v>140</v>
      </c>
      <c r="G37" s="756">
        <v>126</v>
      </c>
      <c r="H37" s="757">
        <v>11.11111111111111</v>
      </c>
      <c r="I37" s="755">
        <v>671</v>
      </c>
      <c r="J37" s="756">
        <v>780</v>
      </c>
      <c r="K37" s="757">
        <v>-13.974358974358974</v>
      </c>
      <c r="L37" s="758" t="s">
        <v>256</v>
      </c>
      <c r="M37" s="759">
        <v>193</v>
      </c>
      <c r="N37" s="756">
        <v>191</v>
      </c>
      <c r="O37" s="757">
        <v>1.0471204188481675</v>
      </c>
      <c r="P37" s="760" t="s">
        <v>256</v>
      </c>
    </row>
    <row r="38" spans="1:16" ht="12.75" customHeight="1">
      <c r="A38" s="504" t="s">
        <v>256</v>
      </c>
      <c r="B38" s="751" t="s">
        <v>256</v>
      </c>
      <c r="C38" s="740" t="s">
        <v>256</v>
      </c>
      <c r="D38" s="748" t="s">
        <v>256</v>
      </c>
      <c r="E38" s="748" t="s">
        <v>256</v>
      </c>
      <c r="F38" s="740" t="s">
        <v>256</v>
      </c>
      <c r="G38" s="748" t="s">
        <v>256</v>
      </c>
      <c r="H38" s="748" t="s">
        <v>256</v>
      </c>
      <c r="I38" s="740" t="s">
        <v>256</v>
      </c>
      <c r="J38" s="748" t="s">
        <v>256</v>
      </c>
      <c r="K38" s="748" t="s">
        <v>256</v>
      </c>
      <c r="L38" s="748" t="s">
        <v>256</v>
      </c>
      <c r="M38" s="761" t="s">
        <v>256</v>
      </c>
      <c r="N38" s="748" t="s">
        <v>256</v>
      </c>
      <c r="O38" s="748" t="s">
        <v>256</v>
      </c>
      <c r="P38" s="749" t="s">
        <v>256</v>
      </c>
    </row>
    <row r="39" spans="1:16" ht="12.75" customHeight="1">
      <c r="A39" s="782" t="s">
        <v>256</v>
      </c>
      <c r="B39" s="709" t="s">
        <v>574</v>
      </c>
      <c r="C39" s="755">
        <v>4812</v>
      </c>
      <c r="D39" s="756">
        <v>4873</v>
      </c>
      <c r="E39" s="757">
        <v>-1.2517956084547506</v>
      </c>
      <c r="F39" s="755">
        <v>234</v>
      </c>
      <c r="G39" s="756">
        <v>201</v>
      </c>
      <c r="H39" s="757">
        <v>16.417910447761194</v>
      </c>
      <c r="I39" s="755">
        <v>5046</v>
      </c>
      <c r="J39" s="756">
        <v>5074</v>
      </c>
      <c r="K39" s="757">
        <v>-0.5518328734726055</v>
      </c>
      <c r="L39" s="758" t="s">
        <v>256</v>
      </c>
      <c r="M39" s="759">
        <v>715</v>
      </c>
      <c r="N39" s="756">
        <v>688</v>
      </c>
      <c r="O39" s="757">
        <v>3.9244186046511627</v>
      </c>
      <c r="P39" s="760" t="s">
        <v>256</v>
      </c>
    </row>
    <row r="40" spans="1:16" ht="12.75" customHeight="1">
      <c r="A40" s="780" t="s">
        <v>256</v>
      </c>
      <c r="B40" s="751" t="s">
        <v>256</v>
      </c>
      <c r="C40" s="714" t="s">
        <v>256</v>
      </c>
      <c r="D40" s="714" t="s">
        <v>256</v>
      </c>
      <c r="E40" s="714" t="s">
        <v>256</v>
      </c>
      <c r="F40" s="714" t="s">
        <v>256</v>
      </c>
      <c r="G40" s="714" t="s">
        <v>256</v>
      </c>
      <c r="H40" s="714" t="s">
        <v>256</v>
      </c>
      <c r="I40" s="714" t="s">
        <v>256</v>
      </c>
      <c r="J40" s="714" t="s">
        <v>256</v>
      </c>
      <c r="K40" s="714" t="s">
        <v>256</v>
      </c>
      <c r="L40" s="714" t="s">
        <v>256</v>
      </c>
      <c r="M40" s="744" t="s">
        <v>256</v>
      </c>
      <c r="N40" s="714" t="s">
        <v>256</v>
      </c>
      <c r="O40" s="714" t="s">
        <v>256</v>
      </c>
      <c r="P40" s="716" t="s">
        <v>256</v>
      </c>
    </row>
    <row r="41" spans="1:16" ht="12.75" customHeight="1">
      <c r="A41" s="504" t="s">
        <v>256</v>
      </c>
      <c r="B41" s="746" t="s">
        <v>788</v>
      </c>
      <c r="C41" s="722">
        <v>1799</v>
      </c>
      <c r="D41" s="723">
        <v>1431</v>
      </c>
      <c r="E41" s="747">
        <v>25.716282320055907</v>
      </c>
      <c r="F41" s="722" t="s">
        <v>1128</v>
      </c>
      <c r="G41" s="723" t="s">
        <v>1128</v>
      </c>
      <c r="H41" s="747" t="s">
        <v>1128</v>
      </c>
      <c r="I41" s="722">
        <v>1799</v>
      </c>
      <c r="J41" s="723">
        <v>1431</v>
      </c>
      <c r="K41" s="747">
        <v>25.716282320055907</v>
      </c>
      <c r="L41" s="748" t="s">
        <v>256</v>
      </c>
      <c r="M41" s="726">
        <v>180</v>
      </c>
      <c r="N41" s="723">
        <v>143</v>
      </c>
      <c r="O41" s="747">
        <v>25.874125874125873</v>
      </c>
      <c r="P41" s="749" t="s">
        <v>256</v>
      </c>
    </row>
    <row r="42" spans="1:16" ht="12.75" customHeight="1">
      <c r="A42" s="504" t="s">
        <v>256</v>
      </c>
      <c r="B42" s="746" t="s">
        <v>256</v>
      </c>
      <c r="C42" s="740" t="s">
        <v>256</v>
      </c>
      <c r="D42" s="748" t="s">
        <v>256</v>
      </c>
      <c r="E42" s="748" t="s">
        <v>256</v>
      </c>
      <c r="F42" s="722"/>
      <c r="G42" s="723"/>
      <c r="H42" s="748" t="s">
        <v>256</v>
      </c>
      <c r="I42" s="740" t="s">
        <v>256</v>
      </c>
      <c r="J42" s="748" t="s">
        <v>256</v>
      </c>
      <c r="K42" s="748" t="s">
        <v>256</v>
      </c>
      <c r="L42" s="748" t="s">
        <v>256</v>
      </c>
      <c r="M42" s="761" t="s">
        <v>256</v>
      </c>
      <c r="N42" s="748" t="s">
        <v>256</v>
      </c>
      <c r="O42" s="748" t="s">
        <v>256</v>
      </c>
      <c r="P42" s="749" t="s">
        <v>256</v>
      </c>
    </row>
    <row r="43" spans="1:16" ht="12.75" customHeight="1">
      <c r="A43" s="504" t="s">
        <v>256</v>
      </c>
      <c r="B43" s="746" t="s">
        <v>575</v>
      </c>
      <c r="C43" s="722">
        <v>21</v>
      </c>
      <c r="D43" s="723">
        <v>687</v>
      </c>
      <c r="E43" s="747">
        <v>-96.94323144104804</v>
      </c>
      <c r="F43" s="722" t="s">
        <v>1128</v>
      </c>
      <c r="G43" s="723" t="s">
        <v>1128</v>
      </c>
      <c r="H43" s="747" t="s">
        <v>1128</v>
      </c>
      <c r="I43" s="722">
        <v>21</v>
      </c>
      <c r="J43" s="723">
        <v>687</v>
      </c>
      <c r="K43" s="747">
        <v>-96.94323144104804</v>
      </c>
      <c r="L43" s="748" t="s">
        <v>256</v>
      </c>
      <c r="M43" s="726">
        <v>2</v>
      </c>
      <c r="N43" s="723">
        <v>69</v>
      </c>
      <c r="O43" s="747">
        <v>-97.10144927536231</v>
      </c>
      <c r="P43" s="749" t="s">
        <v>256</v>
      </c>
    </row>
    <row r="44" spans="1:16" ht="12.75" customHeight="1">
      <c r="A44" s="504" t="s">
        <v>256</v>
      </c>
      <c r="B44" s="746" t="s">
        <v>256</v>
      </c>
      <c r="C44" s="740" t="s">
        <v>256</v>
      </c>
      <c r="D44" s="748" t="s">
        <v>256</v>
      </c>
      <c r="E44" s="748" t="s">
        <v>256</v>
      </c>
      <c r="F44" s="740" t="s">
        <v>256</v>
      </c>
      <c r="G44" s="748" t="s">
        <v>256</v>
      </c>
      <c r="H44" s="748" t="s">
        <v>256</v>
      </c>
      <c r="I44" s="740" t="s">
        <v>256</v>
      </c>
      <c r="J44" s="748" t="s">
        <v>256</v>
      </c>
      <c r="K44" s="748" t="s">
        <v>256</v>
      </c>
      <c r="L44" s="748" t="s">
        <v>256</v>
      </c>
      <c r="M44" s="761" t="s">
        <v>256</v>
      </c>
      <c r="N44" s="748" t="s">
        <v>256</v>
      </c>
      <c r="O44" s="748" t="s">
        <v>256</v>
      </c>
      <c r="P44" s="749" t="s">
        <v>256</v>
      </c>
    </row>
    <row r="45" spans="1:16" ht="12.75" customHeight="1">
      <c r="A45" s="782" t="s">
        <v>256</v>
      </c>
      <c r="B45" s="709" t="s">
        <v>1141</v>
      </c>
      <c r="C45" s="755">
        <v>6632</v>
      </c>
      <c r="D45" s="756">
        <v>6991</v>
      </c>
      <c r="E45" s="757">
        <v>-5.1351737948791305</v>
      </c>
      <c r="F45" s="755">
        <v>234</v>
      </c>
      <c r="G45" s="756">
        <v>201</v>
      </c>
      <c r="H45" s="757">
        <v>16.417910447761194</v>
      </c>
      <c r="I45" s="755">
        <v>6866</v>
      </c>
      <c r="J45" s="756">
        <v>7192</v>
      </c>
      <c r="K45" s="757">
        <v>-4.53281423804227</v>
      </c>
      <c r="L45" s="758" t="s">
        <v>256</v>
      </c>
      <c r="M45" s="759">
        <v>897</v>
      </c>
      <c r="N45" s="756">
        <v>900</v>
      </c>
      <c r="O45" s="757">
        <v>-0.33333333333333337</v>
      </c>
      <c r="P45" s="760" t="s">
        <v>256</v>
      </c>
    </row>
    <row r="46" spans="1:16" ht="12.75" customHeight="1">
      <c r="A46" s="780" t="s">
        <v>256</v>
      </c>
      <c r="B46" s="751" t="s">
        <v>256</v>
      </c>
      <c r="C46" s="714" t="s">
        <v>256</v>
      </c>
      <c r="D46" s="714" t="s">
        <v>256</v>
      </c>
      <c r="E46" s="714" t="s">
        <v>256</v>
      </c>
      <c r="F46" s="714" t="s">
        <v>256</v>
      </c>
      <c r="G46" s="714" t="s">
        <v>256</v>
      </c>
      <c r="H46" s="714" t="s">
        <v>256</v>
      </c>
      <c r="I46" s="714" t="s">
        <v>256</v>
      </c>
      <c r="J46" s="714" t="s">
        <v>256</v>
      </c>
      <c r="K46" s="714" t="s">
        <v>256</v>
      </c>
      <c r="L46" s="714" t="s">
        <v>256</v>
      </c>
      <c r="M46" s="744" t="s">
        <v>256</v>
      </c>
      <c r="N46" s="714" t="s">
        <v>256</v>
      </c>
      <c r="O46" s="714" t="s">
        <v>256</v>
      </c>
      <c r="P46" s="716" t="s">
        <v>256</v>
      </c>
    </row>
    <row r="47" spans="1:16" ht="12.75" customHeight="1">
      <c r="A47" s="780" t="s">
        <v>256</v>
      </c>
      <c r="B47" s="709" t="s">
        <v>789</v>
      </c>
      <c r="C47" s="709" t="s">
        <v>256</v>
      </c>
      <c r="D47" s="709" t="s">
        <v>256</v>
      </c>
      <c r="E47" s="709" t="s">
        <v>256</v>
      </c>
      <c r="F47" s="709" t="s">
        <v>256</v>
      </c>
      <c r="G47" s="709" t="s">
        <v>256</v>
      </c>
      <c r="H47" s="709" t="s">
        <v>256</v>
      </c>
      <c r="I47" s="709" t="s">
        <v>256</v>
      </c>
      <c r="J47" s="709" t="s">
        <v>256</v>
      </c>
      <c r="K47" s="709" t="s">
        <v>256</v>
      </c>
      <c r="L47" s="709" t="s">
        <v>256</v>
      </c>
      <c r="M47" s="708" t="s">
        <v>256</v>
      </c>
      <c r="N47" s="709" t="s">
        <v>256</v>
      </c>
      <c r="O47" s="709" t="s">
        <v>256</v>
      </c>
      <c r="P47" s="762" t="s">
        <v>256</v>
      </c>
    </row>
    <row r="48" spans="1:16" ht="12.75" customHeight="1">
      <c r="A48" s="504" t="s">
        <v>256</v>
      </c>
      <c r="B48" s="746" t="s">
        <v>790</v>
      </c>
      <c r="C48" s="722">
        <v>2385</v>
      </c>
      <c r="D48" s="723">
        <v>2543</v>
      </c>
      <c r="E48" s="747">
        <v>-6.213134093590248</v>
      </c>
      <c r="F48" s="722">
        <v>209</v>
      </c>
      <c r="G48" s="723">
        <v>174</v>
      </c>
      <c r="H48" s="747">
        <v>20.114942528735632</v>
      </c>
      <c r="I48" s="722">
        <v>2594</v>
      </c>
      <c r="J48" s="723">
        <v>2717</v>
      </c>
      <c r="K48" s="747">
        <v>-4.5270518954729475</v>
      </c>
      <c r="L48" s="748" t="s">
        <v>256</v>
      </c>
      <c r="M48" s="726">
        <v>448</v>
      </c>
      <c r="N48" s="723">
        <v>428</v>
      </c>
      <c r="O48" s="747">
        <v>4.672897196261682</v>
      </c>
      <c r="P48" s="749" t="s">
        <v>256</v>
      </c>
    </row>
    <row r="49" spans="1:16" ht="12.75" customHeight="1">
      <c r="A49" s="504" t="s">
        <v>256</v>
      </c>
      <c r="B49" s="746" t="s">
        <v>791</v>
      </c>
      <c r="C49" s="722">
        <v>2284</v>
      </c>
      <c r="D49" s="723">
        <v>2169</v>
      </c>
      <c r="E49" s="747">
        <v>5.301982480405717</v>
      </c>
      <c r="F49" s="722">
        <v>25</v>
      </c>
      <c r="G49" s="723">
        <v>27</v>
      </c>
      <c r="H49" s="747">
        <v>-7.4074074074074066</v>
      </c>
      <c r="I49" s="722">
        <v>2309</v>
      </c>
      <c r="J49" s="723">
        <v>2196</v>
      </c>
      <c r="K49" s="747">
        <v>5.145719489981785</v>
      </c>
      <c r="L49" s="748" t="s">
        <v>256</v>
      </c>
      <c r="M49" s="726">
        <v>253</v>
      </c>
      <c r="N49" s="723">
        <v>244</v>
      </c>
      <c r="O49" s="747">
        <v>3.6885245901639343</v>
      </c>
      <c r="P49" s="749" t="s">
        <v>256</v>
      </c>
    </row>
    <row r="50" spans="1:16" ht="12.75" customHeight="1">
      <c r="A50" s="504" t="s">
        <v>256</v>
      </c>
      <c r="B50" s="746" t="s">
        <v>792</v>
      </c>
      <c r="C50" s="722">
        <v>1820</v>
      </c>
      <c r="D50" s="723">
        <v>2118</v>
      </c>
      <c r="E50" s="747">
        <v>-14.069877242681775</v>
      </c>
      <c r="F50" s="722" t="s">
        <v>1128</v>
      </c>
      <c r="G50" s="723" t="s">
        <v>1128</v>
      </c>
      <c r="H50" s="747" t="s">
        <v>1128</v>
      </c>
      <c r="I50" s="722">
        <v>1820</v>
      </c>
      <c r="J50" s="723">
        <v>2118</v>
      </c>
      <c r="K50" s="747">
        <v>-14.069877242681775</v>
      </c>
      <c r="L50" s="748" t="s">
        <v>256</v>
      </c>
      <c r="M50" s="726">
        <v>182</v>
      </c>
      <c r="N50" s="723">
        <v>212</v>
      </c>
      <c r="O50" s="747">
        <v>-14.150943396226415</v>
      </c>
      <c r="P50" s="749" t="s">
        <v>256</v>
      </c>
    </row>
    <row r="51" spans="1:16" ht="12.75" customHeight="1">
      <c r="A51" s="505" t="s">
        <v>256</v>
      </c>
      <c r="B51" s="751" t="s">
        <v>1138</v>
      </c>
      <c r="C51" s="752">
        <v>6489</v>
      </c>
      <c r="D51" s="753">
        <v>6830</v>
      </c>
      <c r="E51" s="733">
        <v>-4.992679355783309</v>
      </c>
      <c r="F51" s="752">
        <v>234</v>
      </c>
      <c r="G51" s="753">
        <v>201</v>
      </c>
      <c r="H51" s="733">
        <v>16.417910447761194</v>
      </c>
      <c r="I51" s="752">
        <v>6723</v>
      </c>
      <c r="J51" s="753">
        <v>7031</v>
      </c>
      <c r="K51" s="733">
        <v>-4.3806001991181915</v>
      </c>
      <c r="L51" s="734" t="s">
        <v>256</v>
      </c>
      <c r="M51" s="754">
        <v>883</v>
      </c>
      <c r="N51" s="753">
        <v>884</v>
      </c>
      <c r="O51" s="733">
        <v>-0.11312217194570137</v>
      </c>
      <c r="P51" s="736" t="s">
        <v>256</v>
      </c>
    </row>
    <row r="52" spans="1:16" ht="12.75" customHeight="1">
      <c r="A52" s="504" t="s">
        <v>256</v>
      </c>
      <c r="B52" s="751" t="s">
        <v>256</v>
      </c>
      <c r="C52" s="740" t="s">
        <v>256</v>
      </c>
      <c r="D52" s="748" t="s">
        <v>256</v>
      </c>
      <c r="E52" s="748" t="s">
        <v>256</v>
      </c>
      <c r="F52" s="740" t="s">
        <v>256</v>
      </c>
      <c r="G52" s="748" t="s">
        <v>256</v>
      </c>
      <c r="H52" s="748" t="s">
        <v>256</v>
      </c>
      <c r="I52" s="740" t="s">
        <v>256</v>
      </c>
      <c r="J52" s="748" t="s">
        <v>256</v>
      </c>
      <c r="K52" s="748" t="s">
        <v>256</v>
      </c>
      <c r="L52" s="748" t="s">
        <v>256</v>
      </c>
      <c r="M52" s="761" t="s">
        <v>256</v>
      </c>
      <c r="N52" s="748" t="s">
        <v>256</v>
      </c>
      <c r="O52" s="748" t="s">
        <v>256</v>
      </c>
      <c r="P52" s="749" t="s">
        <v>256</v>
      </c>
    </row>
    <row r="53" spans="1:16" ht="12.75" customHeight="1">
      <c r="A53" s="504" t="s">
        <v>256</v>
      </c>
      <c r="B53" s="746" t="s">
        <v>1139</v>
      </c>
      <c r="C53" s="722">
        <v>143</v>
      </c>
      <c r="D53" s="723">
        <v>161</v>
      </c>
      <c r="E53" s="747">
        <v>-11.180124223602485</v>
      </c>
      <c r="F53" s="722" t="s">
        <v>1128</v>
      </c>
      <c r="G53" s="723" t="s">
        <v>1128</v>
      </c>
      <c r="H53" s="747" t="s">
        <v>1128</v>
      </c>
      <c r="I53" s="722">
        <v>143</v>
      </c>
      <c r="J53" s="723">
        <v>161</v>
      </c>
      <c r="K53" s="747">
        <v>-11.180124223602485</v>
      </c>
      <c r="L53" s="748" t="s">
        <v>256</v>
      </c>
      <c r="M53" s="726">
        <v>14</v>
      </c>
      <c r="N53" s="723">
        <v>16</v>
      </c>
      <c r="O53" s="747">
        <v>-12.5</v>
      </c>
      <c r="P53" s="764" t="s">
        <v>256</v>
      </c>
    </row>
    <row r="54" spans="1:16" ht="12.75" customHeight="1">
      <c r="A54" s="780" t="s">
        <v>256</v>
      </c>
      <c r="B54" s="709" t="s">
        <v>256</v>
      </c>
      <c r="C54" s="714" t="s">
        <v>256</v>
      </c>
      <c r="D54" s="714" t="s">
        <v>256</v>
      </c>
      <c r="E54" s="714" t="s">
        <v>256</v>
      </c>
      <c r="F54" s="714" t="s">
        <v>256</v>
      </c>
      <c r="G54" s="714" t="s">
        <v>256</v>
      </c>
      <c r="H54" s="714" t="s">
        <v>256</v>
      </c>
      <c r="I54" s="714" t="s">
        <v>256</v>
      </c>
      <c r="J54" s="714" t="s">
        <v>256</v>
      </c>
      <c r="K54" s="714" t="s">
        <v>256</v>
      </c>
      <c r="L54" s="714" t="s">
        <v>256</v>
      </c>
      <c r="M54" s="744" t="s">
        <v>256</v>
      </c>
      <c r="N54" s="714" t="s">
        <v>256</v>
      </c>
      <c r="O54" s="714" t="s">
        <v>256</v>
      </c>
      <c r="P54" s="716" t="s">
        <v>256</v>
      </c>
    </row>
    <row r="55" spans="1:16" ht="12.75" customHeight="1">
      <c r="A55" s="782" t="s">
        <v>256</v>
      </c>
      <c r="B55" s="709" t="s">
        <v>1141</v>
      </c>
      <c r="C55" s="755">
        <v>6632</v>
      </c>
      <c r="D55" s="756">
        <v>6991</v>
      </c>
      <c r="E55" s="757">
        <v>-5.1351737948791305</v>
      </c>
      <c r="F55" s="755">
        <v>234</v>
      </c>
      <c r="G55" s="756">
        <v>201</v>
      </c>
      <c r="H55" s="757">
        <v>16.417910447761194</v>
      </c>
      <c r="I55" s="755">
        <v>6866</v>
      </c>
      <c r="J55" s="756">
        <v>7192</v>
      </c>
      <c r="K55" s="757">
        <v>-4.53281423804227</v>
      </c>
      <c r="L55" s="758" t="s">
        <v>256</v>
      </c>
      <c r="M55" s="759">
        <v>897</v>
      </c>
      <c r="N55" s="756">
        <v>900</v>
      </c>
      <c r="O55" s="757">
        <v>-0.33333333333333337</v>
      </c>
      <c r="P55" s="760" t="s">
        <v>256</v>
      </c>
    </row>
    <row r="56" spans="1:16" ht="12.75" customHeight="1">
      <c r="A56" s="780" t="s">
        <v>256</v>
      </c>
      <c r="B56" s="751" t="s">
        <v>256</v>
      </c>
      <c r="C56" s="714" t="s">
        <v>256</v>
      </c>
      <c r="D56" s="714" t="s">
        <v>256</v>
      </c>
      <c r="E56" s="714" t="s">
        <v>256</v>
      </c>
      <c r="F56" s="714" t="s">
        <v>256</v>
      </c>
      <c r="G56" s="714" t="s">
        <v>256</v>
      </c>
      <c r="H56" s="714" t="s">
        <v>256</v>
      </c>
      <c r="I56" s="714" t="s">
        <v>256</v>
      </c>
      <c r="J56" s="714" t="s">
        <v>256</v>
      </c>
      <c r="K56" s="714" t="s">
        <v>256</v>
      </c>
      <c r="L56" s="714" t="s">
        <v>256</v>
      </c>
      <c r="M56" s="744" t="s">
        <v>256</v>
      </c>
      <c r="N56" s="714" t="s">
        <v>256</v>
      </c>
      <c r="O56" s="714" t="s">
        <v>256</v>
      </c>
      <c r="P56" s="716" t="s">
        <v>256</v>
      </c>
    </row>
    <row r="57" spans="1:16" ht="12.75" customHeight="1">
      <c r="A57" s="782" t="s">
        <v>256</v>
      </c>
      <c r="B57" s="709" t="s">
        <v>583</v>
      </c>
      <c r="C57" s="709" t="s">
        <v>256</v>
      </c>
      <c r="D57" s="709" t="s">
        <v>256</v>
      </c>
      <c r="E57" s="709" t="s">
        <v>256</v>
      </c>
      <c r="F57" s="709" t="s">
        <v>256</v>
      </c>
      <c r="G57" s="709" t="s">
        <v>256</v>
      </c>
      <c r="H57" s="709" t="s">
        <v>256</v>
      </c>
      <c r="I57" s="709" t="s">
        <v>256</v>
      </c>
      <c r="J57" s="709" t="s">
        <v>256</v>
      </c>
      <c r="K57" s="709" t="s">
        <v>256</v>
      </c>
      <c r="L57" s="709" t="s">
        <v>256</v>
      </c>
      <c r="M57" s="708" t="s">
        <v>256</v>
      </c>
      <c r="N57" s="709" t="s">
        <v>256</v>
      </c>
      <c r="O57" s="709" t="s">
        <v>256</v>
      </c>
      <c r="P57" s="762" t="s">
        <v>256</v>
      </c>
    </row>
    <row r="58" spans="1:16" ht="12.75" customHeight="1">
      <c r="A58" s="504" t="s">
        <v>256</v>
      </c>
      <c r="B58" s="746" t="s">
        <v>1142</v>
      </c>
      <c r="C58" s="722">
        <v>573</v>
      </c>
      <c r="D58" s="723">
        <v>688</v>
      </c>
      <c r="E58" s="747">
        <v>-16.71511627906977</v>
      </c>
      <c r="F58" s="722" t="s">
        <v>1128</v>
      </c>
      <c r="G58" s="723" t="s">
        <v>1128</v>
      </c>
      <c r="H58" s="747" t="s">
        <v>1128</v>
      </c>
      <c r="I58" s="722">
        <v>573</v>
      </c>
      <c r="J58" s="723">
        <v>688</v>
      </c>
      <c r="K58" s="747">
        <v>-16.71511627906977</v>
      </c>
      <c r="L58" s="748" t="s">
        <v>256</v>
      </c>
      <c r="M58" s="726">
        <v>57</v>
      </c>
      <c r="N58" s="723">
        <v>69</v>
      </c>
      <c r="O58" s="747">
        <v>-17.391304347826086</v>
      </c>
      <c r="P58" s="749" t="s">
        <v>256</v>
      </c>
    </row>
    <row r="59" spans="1:16" ht="12.75" customHeight="1">
      <c r="A59" s="504" t="s">
        <v>256</v>
      </c>
      <c r="B59" s="746" t="s">
        <v>1143</v>
      </c>
      <c r="C59" s="722">
        <v>446</v>
      </c>
      <c r="D59" s="723">
        <v>554</v>
      </c>
      <c r="E59" s="747">
        <v>-19.494584837545126</v>
      </c>
      <c r="F59" s="722" t="s">
        <v>1128</v>
      </c>
      <c r="G59" s="723" t="s">
        <v>1128</v>
      </c>
      <c r="H59" s="747" t="s">
        <v>1128</v>
      </c>
      <c r="I59" s="722">
        <v>446</v>
      </c>
      <c r="J59" s="723">
        <v>554</v>
      </c>
      <c r="K59" s="747">
        <v>-19.494584837545126</v>
      </c>
      <c r="L59" s="748" t="s">
        <v>256</v>
      </c>
      <c r="M59" s="726">
        <v>45</v>
      </c>
      <c r="N59" s="723">
        <v>55</v>
      </c>
      <c r="O59" s="747">
        <v>-18.181818181818183</v>
      </c>
      <c r="P59" s="749" t="s">
        <v>256</v>
      </c>
    </row>
    <row r="60" spans="1:16" ht="12.75" customHeight="1">
      <c r="A60" s="504" t="s">
        <v>256</v>
      </c>
      <c r="B60" s="746" t="s">
        <v>1144</v>
      </c>
      <c r="C60" s="722">
        <v>4554</v>
      </c>
      <c r="D60" s="723">
        <v>3819</v>
      </c>
      <c r="E60" s="747">
        <v>19.2458758837392</v>
      </c>
      <c r="F60" s="722" t="s">
        <v>1128</v>
      </c>
      <c r="G60" s="723" t="s">
        <v>1128</v>
      </c>
      <c r="H60" s="747" t="s">
        <v>1128</v>
      </c>
      <c r="I60" s="722">
        <v>4554</v>
      </c>
      <c r="J60" s="723">
        <v>3819</v>
      </c>
      <c r="K60" s="747">
        <v>19.2458758837392</v>
      </c>
      <c r="L60" s="748" t="s">
        <v>256</v>
      </c>
      <c r="M60" s="726">
        <v>455</v>
      </c>
      <c r="N60" s="723">
        <v>382</v>
      </c>
      <c r="O60" s="747">
        <v>19.10994764397906</v>
      </c>
      <c r="P60" s="749" t="s">
        <v>256</v>
      </c>
    </row>
    <row r="61" spans="1:16" ht="12.75" customHeight="1">
      <c r="A61" s="504" t="s">
        <v>256</v>
      </c>
      <c r="B61" s="746" t="s">
        <v>547</v>
      </c>
      <c r="C61" s="722">
        <v>7</v>
      </c>
      <c r="D61" s="723">
        <v>8</v>
      </c>
      <c r="E61" s="747">
        <v>-12.5</v>
      </c>
      <c r="F61" s="722">
        <v>19</v>
      </c>
      <c r="G61" s="723">
        <v>17</v>
      </c>
      <c r="H61" s="747">
        <v>11.76470588235294</v>
      </c>
      <c r="I61" s="722">
        <v>26</v>
      </c>
      <c r="J61" s="723">
        <v>25</v>
      </c>
      <c r="K61" s="747">
        <v>4</v>
      </c>
      <c r="L61" s="748" t="s">
        <v>256</v>
      </c>
      <c r="M61" s="726">
        <v>20</v>
      </c>
      <c r="N61" s="723">
        <v>18</v>
      </c>
      <c r="O61" s="747">
        <v>11.11111111111111</v>
      </c>
      <c r="P61" s="749" t="s">
        <v>256</v>
      </c>
    </row>
    <row r="62" spans="1:16" ht="12.75" customHeight="1">
      <c r="A62" s="782" t="s">
        <v>256</v>
      </c>
      <c r="B62" s="709" t="s">
        <v>1145</v>
      </c>
      <c r="C62" s="752">
        <v>5580</v>
      </c>
      <c r="D62" s="753">
        <v>5069</v>
      </c>
      <c r="E62" s="733">
        <v>10.08088380351154</v>
      </c>
      <c r="F62" s="752">
        <v>19</v>
      </c>
      <c r="G62" s="752">
        <v>17</v>
      </c>
      <c r="H62" s="733">
        <v>11.76470588235294</v>
      </c>
      <c r="I62" s="752">
        <v>5599</v>
      </c>
      <c r="J62" s="753">
        <v>5086</v>
      </c>
      <c r="K62" s="733">
        <v>10.08651199370822</v>
      </c>
      <c r="L62" s="765" t="s">
        <v>256</v>
      </c>
      <c r="M62" s="754">
        <v>577</v>
      </c>
      <c r="N62" s="753">
        <v>524</v>
      </c>
      <c r="O62" s="733">
        <v>10.114503816793894</v>
      </c>
      <c r="P62" s="766" t="s">
        <v>256</v>
      </c>
    </row>
    <row r="63" spans="1:16" ht="12.75" customHeight="1">
      <c r="A63" s="504" t="s">
        <v>256</v>
      </c>
      <c r="B63" s="746" t="s">
        <v>1146</v>
      </c>
      <c r="C63" s="722">
        <v>408</v>
      </c>
      <c r="D63" s="723">
        <v>458</v>
      </c>
      <c r="E63" s="747">
        <v>-10.91703056768559</v>
      </c>
      <c r="F63" s="722" t="s">
        <v>1128</v>
      </c>
      <c r="G63" s="723" t="s">
        <v>1128</v>
      </c>
      <c r="H63" s="747" t="s">
        <v>1128</v>
      </c>
      <c r="I63" s="722">
        <v>408</v>
      </c>
      <c r="J63" s="723">
        <v>458</v>
      </c>
      <c r="K63" s="747">
        <v>-10.91703056768559</v>
      </c>
      <c r="L63" s="748" t="s">
        <v>256</v>
      </c>
      <c r="M63" s="726">
        <v>41</v>
      </c>
      <c r="N63" s="723">
        <v>46</v>
      </c>
      <c r="O63" s="747">
        <v>-10.869565217391305</v>
      </c>
      <c r="P63" s="749" t="s">
        <v>256</v>
      </c>
    </row>
    <row r="64" spans="1:16" ht="12.75" customHeight="1">
      <c r="A64" s="504" t="s">
        <v>256</v>
      </c>
      <c r="B64" s="746" t="s">
        <v>1147</v>
      </c>
      <c r="C64" s="722">
        <v>527</v>
      </c>
      <c r="D64" s="723">
        <v>437</v>
      </c>
      <c r="E64" s="747">
        <v>20.59496567505721</v>
      </c>
      <c r="F64" s="722" t="s">
        <v>1128</v>
      </c>
      <c r="G64" s="723" t="s">
        <v>1128</v>
      </c>
      <c r="H64" s="747" t="s">
        <v>1128</v>
      </c>
      <c r="I64" s="722">
        <v>527</v>
      </c>
      <c r="J64" s="723">
        <v>437</v>
      </c>
      <c r="K64" s="747">
        <v>20.59496567505721</v>
      </c>
      <c r="L64" s="748" t="s">
        <v>256</v>
      </c>
      <c r="M64" s="726">
        <v>53</v>
      </c>
      <c r="N64" s="723">
        <v>44</v>
      </c>
      <c r="O64" s="747">
        <v>20.454545454545457</v>
      </c>
      <c r="P64" s="749" t="s">
        <v>256</v>
      </c>
    </row>
    <row r="65" spans="1:16" ht="12.75" customHeight="1">
      <c r="A65" s="744" t="s">
        <v>256</v>
      </c>
      <c r="B65" s="709" t="s">
        <v>1148</v>
      </c>
      <c r="C65" s="767">
        <v>6515</v>
      </c>
      <c r="D65" s="768">
        <v>5964</v>
      </c>
      <c r="E65" s="769">
        <v>9.238765928906775</v>
      </c>
      <c r="F65" s="767">
        <v>19</v>
      </c>
      <c r="G65" s="768">
        <v>17</v>
      </c>
      <c r="H65" s="769">
        <v>11.76470588235294</v>
      </c>
      <c r="I65" s="767">
        <v>6534</v>
      </c>
      <c r="J65" s="768">
        <v>5981</v>
      </c>
      <c r="K65" s="769">
        <v>9.245945494064538</v>
      </c>
      <c r="L65" s="770" t="s">
        <v>256</v>
      </c>
      <c r="M65" s="771">
        <v>671</v>
      </c>
      <c r="N65" s="768">
        <v>613</v>
      </c>
      <c r="O65" s="769">
        <v>9.461663947797716</v>
      </c>
      <c r="P65" s="772" t="s">
        <v>256</v>
      </c>
    </row>
    <row r="66" spans="1:16" ht="12.75" customHeight="1">
      <c r="A66" s="744" t="s">
        <v>256</v>
      </c>
      <c r="B66" s="714" t="s">
        <v>256</v>
      </c>
      <c r="C66" s="773" t="s">
        <v>256</v>
      </c>
      <c r="D66" s="774" t="s">
        <v>256</v>
      </c>
      <c r="E66" s="774" t="s">
        <v>256</v>
      </c>
      <c r="F66" s="773" t="s">
        <v>256</v>
      </c>
      <c r="G66" s="774" t="s">
        <v>256</v>
      </c>
      <c r="H66" s="774" t="s">
        <v>256</v>
      </c>
      <c r="I66" s="773" t="s">
        <v>256</v>
      </c>
      <c r="J66" s="774" t="s">
        <v>256</v>
      </c>
      <c r="K66" s="774" t="s">
        <v>256</v>
      </c>
      <c r="L66" s="774" t="s">
        <v>256</v>
      </c>
      <c r="M66" s="775" t="s">
        <v>256</v>
      </c>
      <c r="N66" s="774" t="s">
        <v>256</v>
      </c>
      <c r="O66" s="774" t="s">
        <v>256</v>
      </c>
      <c r="P66" s="776" t="s">
        <v>256</v>
      </c>
    </row>
    <row r="67" spans="1:16" ht="12.75" customHeight="1">
      <c r="A67" s="782" t="s">
        <v>256</v>
      </c>
      <c r="B67" s="709" t="s">
        <v>584</v>
      </c>
      <c r="C67" s="709" t="s">
        <v>256</v>
      </c>
      <c r="D67" s="709" t="s">
        <v>256</v>
      </c>
      <c r="E67" s="709" t="s">
        <v>256</v>
      </c>
      <c r="F67" s="709" t="s">
        <v>256</v>
      </c>
      <c r="G67" s="709" t="s">
        <v>256</v>
      </c>
      <c r="H67" s="709" t="s">
        <v>256</v>
      </c>
      <c r="I67" s="709" t="s">
        <v>256</v>
      </c>
      <c r="J67" s="709" t="s">
        <v>256</v>
      </c>
      <c r="K67" s="709" t="s">
        <v>256</v>
      </c>
      <c r="L67" s="709" t="s">
        <v>256</v>
      </c>
      <c r="M67" s="708" t="s">
        <v>256</v>
      </c>
      <c r="N67" s="709" t="s">
        <v>256</v>
      </c>
      <c r="O67" s="709" t="s">
        <v>256</v>
      </c>
      <c r="P67" s="762" t="s">
        <v>256</v>
      </c>
    </row>
    <row r="68" spans="1:16" ht="12.75" customHeight="1">
      <c r="A68" s="504" t="s">
        <v>256</v>
      </c>
      <c r="B68" s="746" t="s">
        <v>578</v>
      </c>
      <c r="C68" s="722">
        <v>72</v>
      </c>
      <c r="D68" s="723">
        <v>27</v>
      </c>
      <c r="E68" s="747">
        <v>166.66666666666669</v>
      </c>
      <c r="F68" s="722">
        <v>40</v>
      </c>
      <c r="G68" s="723">
        <v>36</v>
      </c>
      <c r="H68" s="747">
        <v>11.11111111111111</v>
      </c>
      <c r="I68" s="722">
        <v>112</v>
      </c>
      <c r="J68" s="723">
        <v>63</v>
      </c>
      <c r="K68" s="747">
        <v>77.77777777777779</v>
      </c>
      <c r="L68" s="748" t="s">
        <v>256</v>
      </c>
      <c r="M68" s="726">
        <v>47</v>
      </c>
      <c r="N68" s="723">
        <v>39</v>
      </c>
      <c r="O68" s="747">
        <v>20.51282051282051</v>
      </c>
      <c r="P68" s="749" t="s">
        <v>256</v>
      </c>
    </row>
    <row r="69" spans="1:16" ht="12.75" customHeight="1">
      <c r="A69" s="504" t="s">
        <v>256</v>
      </c>
      <c r="B69" s="746" t="s">
        <v>665</v>
      </c>
      <c r="C69" s="722">
        <v>501</v>
      </c>
      <c r="D69" s="723">
        <v>355</v>
      </c>
      <c r="E69" s="747">
        <v>41.12676056338028</v>
      </c>
      <c r="F69" s="722">
        <v>117</v>
      </c>
      <c r="G69" s="723">
        <v>103</v>
      </c>
      <c r="H69" s="747">
        <v>13.592233009708737</v>
      </c>
      <c r="I69" s="722">
        <v>618</v>
      </c>
      <c r="J69" s="723">
        <v>458</v>
      </c>
      <c r="K69" s="747">
        <v>34.93449781659388</v>
      </c>
      <c r="L69" s="748" t="s">
        <v>256</v>
      </c>
      <c r="M69" s="726">
        <v>167</v>
      </c>
      <c r="N69" s="723">
        <v>139</v>
      </c>
      <c r="O69" s="747">
        <v>20.14388489208633</v>
      </c>
      <c r="P69" s="749" t="s">
        <v>256</v>
      </c>
    </row>
    <row r="70" spans="1:16" ht="12.75" customHeight="1">
      <c r="A70" s="504" t="s">
        <v>256</v>
      </c>
      <c r="B70" s="746" t="s">
        <v>579</v>
      </c>
      <c r="C70" s="722">
        <v>26</v>
      </c>
      <c r="D70" s="723">
        <v>20</v>
      </c>
      <c r="E70" s="747">
        <v>30</v>
      </c>
      <c r="F70" s="722">
        <v>177</v>
      </c>
      <c r="G70" s="723">
        <v>105</v>
      </c>
      <c r="H70" s="747">
        <v>68.57142857142857</v>
      </c>
      <c r="I70" s="722">
        <v>203</v>
      </c>
      <c r="J70" s="723">
        <v>125</v>
      </c>
      <c r="K70" s="747">
        <v>62.4</v>
      </c>
      <c r="L70" s="748" t="s">
        <v>256</v>
      </c>
      <c r="M70" s="726">
        <v>180</v>
      </c>
      <c r="N70" s="723">
        <v>107</v>
      </c>
      <c r="O70" s="747">
        <v>68.22429906542055</v>
      </c>
      <c r="P70" s="749" t="s">
        <v>256</v>
      </c>
    </row>
    <row r="71" spans="1:16" ht="12.75" customHeight="1">
      <c r="A71" s="504" t="s">
        <v>256</v>
      </c>
      <c r="B71" s="746" t="s">
        <v>813</v>
      </c>
      <c r="C71" s="722">
        <v>118</v>
      </c>
      <c r="D71" s="723">
        <v>31</v>
      </c>
      <c r="E71" s="747">
        <v>280.6451612903226</v>
      </c>
      <c r="F71" s="722">
        <v>109</v>
      </c>
      <c r="G71" s="723">
        <v>71</v>
      </c>
      <c r="H71" s="747">
        <v>53.52112676056338</v>
      </c>
      <c r="I71" s="722">
        <v>227</v>
      </c>
      <c r="J71" s="723">
        <v>102</v>
      </c>
      <c r="K71" s="747">
        <v>122.54901960784315</v>
      </c>
      <c r="L71" s="748" t="s">
        <v>256</v>
      </c>
      <c r="M71" s="726">
        <v>121</v>
      </c>
      <c r="N71" s="723">
        <v>74</v>
      </c>
      <c r="O71" s="747">
        <v>63.51351351351351</v>
      </c>
      <c r="P71" s="749" t="s">
        <v>256</v>
      </c>
    </row>
    <row r="72" spans="1:16" ht="12.75" customHeight="1">
      <c r="A72" s="504" t="s">
        <v>256</v>
      </c>
      <c r="B72" s="746" t="s">
        <v>814</v>
      </c>
      <c r="C72" s="722">
        <v>122</v>
      </c>
      <c r="D72" s="723">
        <v>68</v>
      </c>
      <c r="E72" s="747">
        <v>79.41176470588235</v>
      </c>
      <c r="F72" s="722">
        <v>22</v>
      </c>
      <c r="G72" s="723">
        <v>7</v>
      </c>
      <c r="H72" s="747">
        <v>214.28571428571428</v>
      </c>
      <c r="I72" s="722">
        <v>144</v>
      </c>
      <c r="J72" s="723">
        <v>75</v>
      </c>
      <c r="K72" s="747">
        <v>92</v>
      </c>
      <c r="L72" s="748" t="s">
        <v>256</v>
      </c>
      <c r="M72" s="726">
        <v>34</v>
      </c>
      <c r="N72" s="723">
        <v>14</v>
      </c>
      <c r="O72" s="747">
        <v>142.85714285714286</v>
      </c>
      <c r="P72" s="749" t="s">
        <v>256</v>
      </c>
    </row>
    <row r="73" spans="1:16" ht="12.75" customHeight="1">
      <c r="A73" s="504" t="s">
        <v>256</v>
      </c>
      <c r="B73" s="746" t="s">
        <v>815</v>
      </c>
      <c r="C73" s="722">
        <v>179</v>
      </c>
      <c r="D73" s="723">
        <v>103</v>
      </c>
      <c r="E73" s="747">
        <v>73.7864077669903</v>
      </c>
      <c r="F73" s="722">
        <v>241</v>
      </c>
      <c r="G73" s="723">
        <v>208</v>
      </c>
      <c r="H73" s="747">
        <v>15.865384615384615</v>
      </c>
      <c r="I73" s="722">
        <v>420</v>
      </c>
      <c r="J73" s="723">
        <v>311</v>
      </c>
      <c r="K73" s="747">
        <v>35.048231511254016</v>
      </c>
      <c r="L73" s="748" t="s">
        <v>256</v>
      </c>
      <c r="M73" s="726">
        <v>259</v>
      </c>
      <c r="N73" s="723">
        <v>218</v>
      </c>
      <c r="O73" s="747">
        <v>18.807339449541285</v>
      </c>
      <c r="P73" s="749" t="s">
        <v>256</v>
      </c>
    </row>
    <row r="74" spans="1:16" ht="12.75" customHeight="1">
      <c r="A74" s="504" t="s">
        <v>256</v>
      </c>
      <c r="B74" s="746" t="s">
        <v>816</v>
      </c>
      <c r="C74" s="722">
        <v>41</v>
      </c>
      <c r="D74" s="723">
        <v>4</v>
      </c>
      <c r="E74" s="747">
        <v>925</v>
      </c>
      <c r="F74" s="722">
        <v>78</v>
      </c>
      <c r="G74" s="723">
        <v>72</v>
      </c>
      <c r="H74" s="747">
        <v>8.333333333333332</v>
      </c>
      <c r="I74" s="722">
        <v>119</v>
      </c>
      <c r="J74" s="723">
        <v>76</v>
      </c>
      <c r="K74" s="747">
        <v>56.57894736842105</v>
      </c>
      <c r="L74" s="748" t="s">
        <v>256</v>
      </c>
      <c r="M74" s="726">
        <v>82</v>
      </c>
      <c r="N74" s="723">
        <v>72</v>
      </c>
      <c r="O74" s="747">
        <v>13.88888888888889</v>
      </c>
      <c r="P74" s="749" t="s">
        <v>256</v>
      </c>
    </row>
    <row r="75" spans="1:16" ht="12.75" customHeight="1">
      <c r="A75" s="504" t="s">
        <v>256</v>
      </c>
      <c r="B75" s="746" t="s">
        <v>818</v>
      </c>
      <c r="C75" s="722">
        <v>593</v>
      </c>
      <c r="D75" s="723">
        <v>357</v>
      </c>
      <c r="E75" s="747">
        <v>66.1064425770308</v>
      </c>
      <c r="F75" s="722">
        <v>67</v>
      </c>
      <c r="G75" s="723">
        <v>72</v>
      </c>
      <c r="H75" s="747">
        <v>-6.944444444444445</v>
      </c>
      <c r="I75" s="722">
        <v>660</v>
      </c>
      <c r="J75" s="723">
        <v>429</v>
      </c>
      <c r="K75" s="747">
        <v>53.84615384615385</v>
      </c>
      <c r="L75" s="748" t="s">
        <v>256</v>
      </c>
      <c r="M75" s="726">
        <v>126</v>
      </c>
      <c r="N75" s="723">
        <v>108</v>
      </c>
      <c r="O75" s="747">
        <v>16.666666666666664</v>
      </c>
      <c r="P75" s="749" t="s">
        <v>256</v>
      </c>
    </row>
    <row r="76" spans="1:16" ht="12.75" customHeight="1">
      <c r="A76" s="504" t="s">
        <v>256</v>
      </c>
      <c r="B76" s="746" t="s">
        <v>400</v>
      </c>
      <c r="C76" s="722">
        <v>132</v>
      </c>
      <c r="D76" s="723">
        <v>92</v>
      </c>
      <c r="E76" s="747">
        <v>43.47826086956522</v>
      </c>
      <c r="F76" s="722">
        <v>218</v>
      </c>
      <c r="G76" s="723">
        <v>139</v>
      </c>
      <c r="H76" s="747">
        <v>56.83453237410072</v>
      </c>
      <c r="I76" s="722">
        <v>350</v>
      </c>
      <c r="J76" s="723">
        <v>231</v>
      </c>
      <c r="K76" s="747">
        <v>51.515151515151516</v>
      </c>
      <c r="L76" s="748" t="s">
        <v>256</v>
      </c>
      <c r="M76" s="726">
        <v>231</v>
      </c>
      <c r="N76" s="723">
        <v>148</v>
      </c>
      <c r="O76" s="747">
        <v>56.08108108108109</v>
      </c>
      <c r="P76" s="749" t="s">
        <v>256</v>
      </c>
    </row>
    <row r="77" spans="1:16" ht="12.75" customHeight="1">
      <c r="A77" s="504" t="s">
        <v>256</v>
      </c>
      <c r="B77" s="746" t="s">
        <v>580</v>
      </c>
      <c r="C77" s="722">
        <v>36</v>
      </c>
      <c r="D77" s="723">
        <v>15</v>
      </c>
      <c r="E77" s="747">
        <v>140</v>
      </c>
      <c r="F77" s="722">
        <v>55</v>
      </c>
      <c r="G77" s="723">
        <v>36</v>
      </c>
      <c r="H77" s="747">
        <v>52.77777777777778</v>
      </c>
      <c r="I77" s="722">
        <v>91</v>
      </c>
      <c r="J77" s="723">
        <v>51</v>
      </c>
      <c r="K77" s="747">
        <v>78.43137254901961</v>
      </c>
      <c r="L77" s="748" t="s">
        <v>256</v>
      </c>
      <c r="M77" s="726">
        <v>59</v>
      </c>
      <c r="N77" s="723">
        <v>38</v>
      </c>
      <c r="O77" s="747">
        <v>55.26315789473685</v>
      </c>
      <c r="P77" s="749" t="s">
        <v>256</v>
      </c>
    </row>
    <row r="78" spans="1:16" ht="12.75" customHeight="1">
      <c r="A78" s="782" t="s">
        <v>256</v>
      </c>
      <c r="B78" s="709" t="s">
        <v>1149</v>
      </c>
      <c r="C78" s="755">
        <v>1820</v>
      </c>
      <c r="D78" s="756">
        <v>1072</v>
      </c>
      <c r="E78" s="757">
        <v>69.77611940298507</v>
      </c>
      <c r="F78" s="755">
        <v>1124</v>
      </c>
      <c r="G78" s="756">
        <v>849</v>
      </c>
      <c r="H78" s="757">
        <v>32.391048292108366</v>
      </c>
      <c r="I78" s="755">
        <v>2944</v>
      </c>
      <c r="J78" s="756">
        <v>1921</v>
      </c>
      <c r="K78" s="757">
        <v>53.25351379489849</v>
      </c>
      <c r="L78" s="758" t="s">
        <v>256</v>
      </c>
      <c r="M78" s="759">
        <v>1306</v>
      </c>
      <c r="N78" s="756">
        <v>956</v>
      </c>
      <c r="O78" s="757">
        <v>36.61087866108787</v>
      </c>
      <c r="P78" s="760" t="s">
        <v>256</v>
      </c>
    </row>
    <row r="79" spans="1:16" ht="12.75" customHeight="1">
      <c r="A79" s="782" t="s">
        <v>256</v>
      </c>
      <c r="B79" s="709" t="s">
        <v>256</v>
      </c>
      <c r="C79" s="706" t="s">
        <v>256</v>
      </c>
      <c r="D79" s="734" t="s">
        <v>256</v>
      </c>
      <c r="E79" s="734" t="s">
        <v>256</v>
      </c>
      <c r="F79" s="706" t="s">
        <v>256</v>
      </c>
      <c r="G79" s="734" t="s">
        <v>256</v>
      </c>
      <c r="H79" s="734" t="s">
        <v>256</v>
      </c>
      <c r="I79" s="706" t="s">
        <v>256</v>
      </c>
      <c r="J79" s="734" t="s">
        <v>256</v>
      </c>
      <c r="K79" s="734" t="s">
        <v>256</v>
      </c>
      <c r="L79" s="734" t="s">
        <v>256</v>
      </c>
      <c r="M79" s="720" t="s">
        <v>256</v>
      </c>
      <c r="N79" s="734" t="s">
        <v>256</v>
      </c>
      <c r="O79" s="734" t="s">
        <v>256</v>
      </c>
      <c r="P79" s="736" t="s">
        <v>256</v>
      </c>
    </row>
    <row r="80" spans="1:16" ht="12.75" customHeight="1">
      <c r="A80" s="782" t="s">
        <v>256</v>
      </c>
      <c r="B80" s="709" t="s">
        <v>774</v>
      </c>
      <c r="C80" s="755">
        <v>14967</v>
      </c>
      <c r="D80" s="756">
        <v>14027</v>
      </c>
      <c r="E80" s="757">
        <v>6.701361659656377</v>
      </c>
      <c r="F80" s="755">
        <v>1377</v>
      </c>
      <c r="G80" s="756">
        <v>1067</v>
      </c>
      <c r="H80" s="757">
        <v>29.053420805998126</v>
      </c>
      <c r="I80" s="755">
        <v>16344</v>
      </c>
      <c r="J80" s="756">
        <v>15094</v>
      </c>
      <c r="K80" s="757">
        <v>8.281436332317476</v>
      </c>
      <c r="L80" s="758" t="s">
        <v>256</v>
      </c>
      <c r="M80" s="759">
        <v>2874</v>
      </c>
      <c r="N80" s="756">
        <v>2470</v>
      </c>
      <c r="O80" s="757">
        <v>16.356275303643724</v>
      </c>
      <c r="P80" s="760" t="s">
        <v>256</v>
      </c>
    </row>
    <row r="81" spans="1:16" ht="12.75" customHeight="1">
      <c r="A81" s="511" t="s">
        <v>256</v>
      </c>
      <c r="B81" s="778" t="s">
        <v>256</v>
      </c>
      <c r="C81" s="737" t="s">
        <v>256</v>
      </c>
      <c r="D81" s="758" t="s">
        <v>256</v>
      </c>
      <c r="E81" s="758" t="s">
        <v>256</v>
      </c>
      <c r="F81" s="737" t="s">
        <v>256</v>
      </c>
      <c r="G81" s="758" t="s">
        <v>256</v>
      </c>
      <c r="H81" s="758" t="s">
        <v>256</v>
      </c>
      <c r="I81" s="737" t="s">
        <v>256</v>
      </c>
      <c r="J81" s="758" t="s">
        <v>256</v>
      </c>
      <c r="K81" s="758" t="s">
        <v>256</v>
      </c>
      <c r="L81" s="758" t="s">
        <v>256</v>
      </c>
      <c r="M81" s="738" t="s">
        <v>256</v>
      </c>
      <c r="N81" s="758" t="s">
        <v>256</v>
      </c>
      <c r="O81" s="758" t="s">
        <v>256</v>
      </c>
      <c r="P81" s="760" t="s">
        <v>256</v>
      </c>
    </row>
    <row r="82" spans="2:16" ht="12.75">
      <c r="B82" s="707"/>
      <c r="C82" s="707"/>
      <c r="D82" s="707"/>
      <c r="E82" s="707"/>
      <c r="F82" s="707"/>
      <c r="G82" s="707"/>
      <c r="H82" s="707"/>
      <c r="I82" s="707"/>
      <c r="J82" s="707"/>
      <c r="K82" s="707"/>
      <c r="L82" s="707"/>
      <c r="M82" s="707"/>
      <c r="N82" s="707"/>
      <c r="O82" s="707"/>
      <c r="P82" s="707"/>
    </row>
    <row r="83" spans="2:16" ht="12.75">
      <c r="B83" s="707"/>
      <c r="C83" s="707"/>
      <c r="D83" s="707"/>
      <c r="E83" s="707"/>
      <c r="F83" s="707"/>
      <c r="G83" s="707"/>
      <c r="H83" s="707"/>
      <c r="I83" s="707"/>
      <c r="J83" s="707"/>
      <c r="K83" s="707"/>
      <c r="L83" s="707"/>
      <c r="M83" s="707"/>
      <c r="N83" s="707"/>
      <c r="O83" s="707"/>
      <c r="P83" s="707"/>
    </row>
    <row r="84" spans="2:16" ht="12.75">
      <c r="B84" s="707"/>
      <c r="C84" s="707"/>
      <c r="D84" s="707"/>
      <c r="E84" s="707"/>
      <c r="F84" s="707"/>
      <c r="G84" s="707"/>
      <c r="H84" s="707"/>
      <c r="I84" s="707"/>
      <c r="J84" s="707"/>
      <c r="K84" s="707"/>
      <c r="L84" s="707"/>
      <c r="M84" s="707"/>
      <c r="N84" s="707"/>
      <c r="O84" s="707"/>
      <c r="P84" s="707"/>
    </row>
    <row r="85" spans="2:16" ht="12.75">
      <c r="B85" s="707"/>
      <c r="C85" s="707"/>
      <c r="D85" s="707"/>
      <c r="E85" s="707"/>
      <c r="F85" s="707"/>
      <c r="G85" s="707"/>
      <c r="H85" s="707"/>
      <c r="I85" s="707"/>
      <c r="J85" s="707"/>
      <c r="K85" s="707"/>
      <c r="L85" s="707"/>
      <c r="M85" s="707"/>
      <c r="N85" s="707"/>
      <c r="O85" s="707"/>
      <c r="P85" s="707"/>
    </row>
    <row r="86" spans="2:16" ht="12.75">
      <c r="B86" s="707"/>
      <c r="C86" s="707"/>
      <c r="D86" s="707"/>
      <c r="E86" s="707"/>
      <c r="F86" s="707"/>
      <c r="G86" s="707"/>
      <c r="H86" s="707"/>
      <c r="I86" s="707"/>
      <c r="J86" s="707"/>
      <c r="K86" s="707"/>
      <c r="L86" s="707"/>
      <c r="M86" s="707"/>
      <c r="N86" s="707"/>
      <c r="O86" s="707"/>
      <c r="P86" s="707"/>
    </row>
    <row r="87" spans="2:16" ht="12.75">
      <c r="B87" s="707"/>
      <c r="C87" s="707"/>
      <c r="D87" s="707"/>
      <c r="E87" s="707"/>
      <c r="F87" s="707"/>
      <c r="G87" s="707"/>
      <c r="H87" s="707"/>
      <c r="I87" s="707"/>
      <c r="J87" s="707"/>
      <c r="K87" s="707"/>
      <c r="L87" s="707"/>
      <c r="M87" s="707"/>
      <c r="N87" s="707"/>
      <c r="O87" s="707"/>
      <c r="P87" s="707"/>
    </row>
    <row r="88" spans="2:16" ht="12.75">
      <c r="B88" s="707"/>
      <c r="C88" s="707"/>
      <c r="D88" s="707"/>
      <c r="E88" s="707"/>
      <c r="F88" s="707"/>
      <c r="G88" s="707"/>
      <c r="H88" s="707"/>
      <c r="I88" s="707"/>
      <c r="J88" s="707"/>
      <c r="K88" s="707"/>
      <c r="L88" s="707"/>
      <c r="M88" s="707"/>
      <c r="N88" s="707"/>
      <c r="O88" s="707"/>
      <c r="P88" s="707"/>
    </row>
  </sheetData>
  <mergeCells count="8">
    <mergeCell ref="B13:P13"/>
    <mergeCell ref="M14:P14"/>
    <mergeCell ref="A1:P1"/>
    <mergeCell ref="A2:P2"/>
    <mergeCell ref="A3:P3"/>
    <mergeCell ref="C4:E4"/>
    <mergeCell ref="K4:L4"/>
    <mergeCell ref="M4:P4"/>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O32"/>
  <sheetViews>
    <sheetView showGridLines="0" view="pageBreakPreview" zoomScale="75" zoomScaleNormal="75" zoomScaleSheetLayoutView="75" workbookViewId="0" topLeftCell="A1">
      <selection activeCell="A59" sqref="A59"/>
    </sheetView>
  </sheetViews>
  <sheetFormatPr defaultColWidth="9.00390625" defaultRowHeight="14.25"/>
  <cols>
    <col min="1" max="1" width="4.75390625" style="9" customWidth="1"/>
    <col min="2" max="2" width="63.00390625" style="4" customWidth="1"/>
    <col min="3" max="3" width="11.625" style="4" customWidth="1"/>
    <col min="4" max="4" width="10.375" style="4" customWidth="1"/>
    <col min="5" max="5" width="11.875" style="4" customWidth="1"/>
    <col min="6" max="6" width="12.25390625" style="4" customWidth="1"/>
    <col min="7" max="7" width="12.875" style="4" customWidth="1"/>
    <col min="8" max="8" width="13.125" style="4" customWidth="1"/>
    <col min="9" max="9" width="15.125" style="4" customWidth="1"/>
    <col min="10" max="10" width="11.375" style="4" customWidth="1"/>
    <col min="11" max="13" width="11.75390625" style="4" customWidth="1"/>
    <col min="14" max="14" width="12.125" style="4" customWidth="1"/>
    <col min="15" max="15" width="13.25390625" style="4" customWidth="1"/>
    <col min="16" max="16384" width="8.00390625" style="4" customWidth="1"/>
  </cols>
  <sheetData>
    <row r="1" spans="1:9" ht="13.5">
      <c r="A1" s="22" t="s">
        <v>688</v>
      </c>
      <c r="H1" s="1786" t="s">
        <v>252</v>
      </c>
      <c r="I1" s="1757"/>
    </row>
    <row r="2" spans="1:9" ht="12.75">
      <c r="A2" s="22"/>
      <c r="I2" s="23"/>
    </row>
    <row r="3" spans="1:8" ht="13.5">
      <c r="A3" s="8" t="s">
        <v>1131</v>
      </c>
      <c r="B3" s="21"/>
      <c r="C3" s="21"/>
      <c r="D3" s="21"/>
      <c r="E3" s="21"/>
      <c r="F3" s="26"/>
      <c r="G3" s="26"/>
      <c r="H3" s="26"/>
    </row>
    <row r="4" spans="1:8" ht="13.5">
      <c r="A4" s="27"/>
      <c r="B4" s="21"/>
      <c r="C4" s="21"/>
      <c r="D4" s="21"/>
      <c r="E4" s="21"/>
      <c r="F4" s="26"/>
      <c r="G4" s="26"/>
      <c r="H4" s="26"/>
    </row>
    <row r="5" spans="1:2" ht="20.25" customHeight="1">
      <c r="A5" s="29" t="s">
        <v>238</v>
      </c>
      <c r="B5" s="21"/>
    </row>
    <row r="6" spans="1:2" ht="12.75">
      <c r="A6" s="29"/>
      <c r="B6" s="21"/>
    </row>
    <row r="7" spans="1:2" ht="12.75">
      <c r="A7" s="1758">
        <v>2006</v>
      </c>
      <c r="B7" s="1758"/>
    </row>
    <row r="9" spans="3:9" ht="39">
      <c r="C9" s="30" t="s">
        <v>239</v>
      </c>
      <c r="D9" s="31" t="s">
        <v>706</v>
      </c>
      <c r="E9" s="31" t="s">
        <v>240</v>
      </c>
      <c r="F9" s="31" t="s">
        <v>707</v>
      </c>
      <c r="G9" s="31" t="s">
        <v>242</v>
      </c>
      <c r="H9" s="31" t="s">
        <v>703</v>
      </c>
      <c r="I9" s="31" t="s">
        <v>533</v>
      </c>
    </row>
    <row r="10" spans="1:9" ht="15" customHeight="1">
      <c r="A10" s="32" t="s">
        <v>705</v>
      </c>
      <c r="B10" s="33"/>
      <c r="C10" s="33"/>
      <c r="D10" s="34" t="s">
        <v>245</v>
      </c>
      <c r="E10" s="34" t="s">
        <v>245</v>
      </c>
      <c r="F10" s="34" t="s">
        <v>245</v>
      </c>
      <c r="G10" s="34" t="s">
        <v>245</v>
      </c>
      <c r="H10" s="34" t="s">
        <v>245</v>
      </c>
      <c r="I10" s="34" t="s">
        <v>246</v>
      </c>
    </row>
    <row r="11" spans="4:8" ht="7.5" customHeight="1">
      <c r="D11" s="35"/>
      <c r="E11" s="35"/>
      <c r="F11" s="35"/>
      <c r="G11" s="35"/>
      <c r="H11" s="35"/>
    </row>
    <row r="12" spans="1:9" ht="29.25" customHeight="1">
      <c r="A12" s="1783" t="s">
        <v>625</v>
      </c>
      <c r="B12" s="1784"/>
      <c r="C12" s="37">
        <v>3</v>
      </c>
      <c r="D12" s="1376">
        <v>2133</v>
      </c>
      <c r="E12" s="1377">
        <v>-634</v>
      </c>
      <c r="F12" s="1376">
        <f>+D12+E12</f>
        <v>1499</v>
      </c>
      <c r="G12" s="1378">
        <v>-1</v>
      </c>
      <c r="H12" s="1376">
        <f>+F12+G12</f>
        <v>1498</v>
      </c>
      <c r="I12" s="577">
        <v>62.1</v>
      </c>
    </row>
    <row r="13" spans="1:9" ht="7.5" customHeight="1">
      <c r="A13" s="492"/>
      <c r="B13" s="19"/>
      <c r="C13" s="37"/>
      <c r="D13" s="1379"/>
      <c r="E13" s="1379"/>
      <c r="F13" s="1379"/>
      <c r="G13" s="1380"/>
      <c r="H13" s="1379"/>
      <c r="I13" s="318"/>
    </row>
    <row r="14" spans="1:9" ht="28.5" customHeight="1">
      <c r="A14" s="1783" t="s">
        <v>247</v>
      </c>
      <c r="B14" s="1784"/>
      <c r="C14" s="37">
        <v>6</v>
      </c>
      <c r="D14" s="1376">
        <v>738</v>
      </c>
      <c r="E14" s="1377">
        <v>-212</v>
      </c>
      <c r="F14" s="1376">
        <f>+D14+E14</f>
        <v>526</v>
      </c>
      <c r="G14" s="1377">
        <v>-2</v>
      </c>
      <c r="H14" s="1376">
        <f>+F14+G14</f>
        <v>524</v>
      </c>
      <c r="I14" s="577">
        <v>21.8</v>
      </c>
    </row>
    <row r="15" spans="1:9" ht="6" customHeight="1">
      <c r="A15" s="1783"/>
      <c r="B15" s="1784"/>
      <c r="C15" s="37"/>
      <c r="D15" s="1376"/>
      <c r="E15" s="1377"/>
      <c r="F15" s="1376"/>
      <c r="G15" s="1378"/>
      <c r="H15" s="1376"/>
      <c r="I15" s="55"/>
    </row>
    <row r="16" spans="1:9" ht="27" customHeight="1">
      <c r="A16" s="1783" t="s">
        <v>438</v>
      </c>
      <c r="B16" s="1784"/>
      <c r="C16" s="578">
        <v>6</v>
      </c>
      <c r="D16" s="1379">
        <v>85</v>
      </c>
      <c r="E16" s="1381">
        <v>0</v>
      </c>
      <c r="F16" s="1379">
        <f>+D16+E16</f>
        <v>85</v>
      </c>
      <c r="G16" s="1382">
        <v>0</v>
      </c>
      <c r="H16" s="1379">
        <f>+F16+G16</f>
        <v>85</v>
      </c>
      <c r="I16" s="579">
        <v>3.5</v>
      </c>
    </row>
    <row r="17" spans="1:9" ht="6" customHeight="1">
      <c r="A17" s="492"/>
      <c r="B17" s="19"/>
      <c r="C17" s="37"/>
      <c r="D17" s="1376"/>
      <c r="E17" s="1377"/>
      <c r="F17" s="1376"/>
      <c r="G17" s="1377"/>
      <c r="H17" s="1376"/>
      <c r="I17" s="55"/>
    </row>
    <row r="18" spans="1:9" ht="28.5" customHeight="1">
      <c r="A18" s="1783" t="s">
        <v>753</v>
      </c>
      <c r="B18" s="1784"/>
      <c r="C18" s="37">
        <v>6</v>
      </c>
      <c r="D18" s="1376">
        <v>207</v>
      </c>
      <c r="E18" s="1377">
        <v>-62</v>
      </c>
      <c r="F18" s="1376">
        <f>+D18+E18</f>
        <v>145</v>
      </c>
      <c r="G18" s="1377">
        <v>0</v>
      </c>
      <c r="H18" s="1376">
        <f>+F18+G18</f>
        <v>145</v>
      </c>
      <c r="I18" s="577">
        <v>6</v>
      </c>
    </row>
    <row r="19" spans="1:9" ht="9" customHeight="1">
      <c r="A19" s="1783"/>
      <c r="B19" s="1784"/>
      <c r="C19" s="37"/>
      <c r="D19" s="1376"/>
      <c r="E19" s="1377"/>
      <c r="F19" s="1376"/>
      <c r="G19" s="1377"/>
      <c r="H19" s="1376"/>
      <c r="I19" s="55"/>
    </row>
    <row r="20" spans="1:9" ht="27" customHeight="1">
      <c r="A20" s="1783" t="s">
        <v>248</v>
      </c>
      <c r="B20" s="1784"/>
      <c r="C20" s="499">
        <v>6</v>
      </c>
      <c r="D20" s="1383">
        <v>59</v>
      </c>
      <c r="E20" s="1384">
        <v>4</v>
      </c>
      <c r="F20" s="1376">
        <f>+D20+E20</f>
        <v>63</v>
      </c>
      <c r="G20" s="1384">
        <v>0</v>
      </c>
      <c r="H20" s="1376">
        <f>+F20+G20</f>
        <v>63</v>
      </c>
      <c r="I20" s="577">
        <v>2.6</v>
      </c>
    </row>
    <row r="21" spans="1:9" ht="18" customHeight="1">
      <c r="A21" s="496"/>
      <c r="B21" s="143"/>
      <c r="C21" s="499"/>
      <c r="D21" s="1383"/>
      <c r="E21" s="1384"/>
      <c r="F21" s="1383"/>
      <c r="G21" s="1385"/>
      <c r="H21" s="1383"/>
      <c r="I21" s="57"/>
    </row>
    <row r="22" spans="1:9" ht="7.5" customHeight="1">
      <c r="A22" s="142"/>
      <c r="B22" s="497"/>
      <c r="C22" s="500"/>
      <c r="D22" s="1386"/>
      <c r="E22" s="1387"/>
      <c r="F22" s="1386"/>
      <c r="G22" s="1388"/>
      <c r="H22" s="1386"/>
      <c r="I22" s="58"/>
    </row>
    <row r="23" spans="1:9" ht="23.25" customHeight="1">
      <c r="A23" s="143" t="s">
        <v>1094</v>
      </c>
      <c r="B23" s="143"/>
      <c r="C23" s="499"/>
      <c r="D23" s="1383">
        <f aca="true" t="shared" si="0" ref="D23:I23">SUM(D12:D20)</f>
        <v>3222</v>
      </c>
      <c r="E23" s="1383">
        <f t="shared" si="0"/>
        <v>-904</v>
      </c>
      <c r="F23" s="1383">
        <f t="shared" si="0"/>
        <v>2318</v>
      </c>
      <c r="G23" s="1389">
        <f t="shared" si="0"/>
        <v>-3</v>
      </c>
      <c r="H23" s="1383">
        <f t="shared" si="0"/>
        <v>2315</v>
      </c>
      <c r="I23" s="577">
        <f t="shared" si="0"/>
        <v>96</v>
      </c>
    </row>
    <row r="24" spans="1:9" ht="23.25" customHeight="1">
      <c r="A24" s="139" t="s">
        <v>906</v>
      </c>
      <c r="B24" s="138"/>
      <c r="C24" s="498"/>
      <c r="D24" s="1390">
        <v>-150</v>
      </c>
      <c r="E24" s="1391">
        <v>45</v>
      </c>
      <c r="F24" s="1390">
        <v>-105</v>
      </c>
      <c r="G24" s="1385">
        <v>2</v>
      </c>
      <c r="H24" s="1390">
        <v>-103</v>
      </c>
      <c r="I24" s="675">
        <v>-4.3</v>
      </c>
    </row>
    <row r="25" spans="1:9" ht="22.5" customHeight="1">
      <c r="A25" s="157" t="s">
        <v>832</v>
      </c>
      <c r="B25" s="271"/>
      <c r="C25" s="671"/>
      <c r="D25" s="1392">
        <f aca="true" t="shared" si="1" ref="D25:I25">SUM(D23:D24)</f>
        <v>3072</v>
      </c>
      <c r="E25" s="1392">
        <f t="shared" si="1"/>
        <v>-859</v>
      </c>
      <c r="F25" s="1392">
        <f t="shared" si="1"/>
        <v>2213</v>
      </c>
      <c r="G25" s="1392">
        <f t="shared" si="1"/>
        <v>-1</v>
      </c>
      <c r="H25" s="1392">
        <f t="shared" si="1"/>
        <v>2212</v>
      </c>
      <c r="I25" s="676">
        <f t="shared" si="1"/>
        <v>91.7</v>
      </c>
    </row>
    <row r="26" spans="1:9" ht="15" customHeight="1">
      <c r="A26" s="143"/>
      <c r="B26" s="270"/>
      <c r="C26" s="1071"/>
      <c r="D26" s="56"/>
      <c r="E26" s="56"/>
      <c r="F26" s="56"/>
      <c r="G26" s="56"/>
      <c r="H26" s="56"/>
      <c r="I26" s="1073"/>
    </row>
    <row r="27" spans="1:9" s="45" customFormat="1" ht="12" customHeight="1">
      <c r="A27" s="203" t="s">
        <v>249</v>
      </c>
      <c r="B27" s="4"/>
      <c r="C27" s="4"/>
      <c r="D27" s="4"/>
      <c r="E27" s="4"/>
      <c r="F27" s="4"/>
      <c r="G27" s="4"/>
      <c r="H27" s="4"/>
      <c r="I27" s="4"/>
    </row>
    <row r="28" ht="7.5" customHeight="1">
      <c r="A28" s="203"/>
    </row>
    <row r="29" spans="1:9" ht="33.75" customHeight="1">
      <c r="A29" s="695" t="s">
        <v>708</v>
      </c>
      <c r="B29" s="1781" t="s">
        <v>1063</v>
      </c>
      <c r="C29" s="1785"/>
      <c r="D29" s="1785"/>
      <c r="E29" s="1785"/>
      <c r="F29" s="1785"/>
      <c r="G29" s="1785"/>
      <c r="H29" s="1785"/>
      <c r="I29" s="1785"/>
    </row>
    <row r="30" spans="1:15" ht="3" customHeight="1">
      <c r="A30" s="544"/>
      <c r="B30" s="933"/>
      <c r="C30" s="934"/>
      <c r="D30" s="934"/>
      <c r="E30" s="934"/>
      <c r="F30" s="934"/>
      <c r="G30" s="934"/>
      <c r="H30" s="934"/>
      <c r="I30" s="934"/>
      <c r="J30" s="50"/>
      <c r="K30" s="50"/>
      <c r="L30" s="50"/>
      <c r="M30" s="50"/>
      <c r="N30" s="50"/>
      <c r="O30" s="50"/>
    </row>
    <row r="31" spans="1:15" ht="33.75" customHeight="1">
      <c r="A31" s="946" t="s">
        <v>709</v>
      </c>
      <c r="B31" s="1781" t="s">
        <v>27</v>
      </c>
      <c r="C31" s="1785"/>
      <c r="D31" s="1785"/>
      <c r="E31" s="1785"/>
      <c r="F31" s="1785"/>
      <c r="G31" s="1785"/>
      <c r="H31" s="1785"/>
      <c r="I31" s="1785"/>
      <c r="J31" s="50"/>
      <c r="K31" s="50"/>
      <c r="L31" s="50"/>
      <c r="M31" s="50"/>
      <c r="N31" s="50"/>
      <c r="O31" s="50"/>
    </row>
    <row r="32" spans="1:9" ht="33.75" customHeight="1">
      <c r="A32" s="946" t="s">
        <v>710</v>
      </c>
      <c r="B32" s="935" t="s">
        <v>639</v>
      </c>
      <c r="C32" s="934"/>
      <c r="D32" s="934"/>
      <c r="E32" s="934"/>
      <c r="F32" s="934"/>
      <c r="G32" s="934"/>
      <c r="H32" s="934"/>
      <c r="I32" s="934"/>
    </row>
  </sheetData>
  <mergeCells count="11">
    <mergeCell ref="H1:I1"/>
    <mergeCell ref="A7:B7"/>
    <mergeCell ref="A12:B12"/>
    <mergeCell ref="A15:B15"/>
    <mergeCell ref="A14:B14"/>
    <mergeCell ref="A20:B20"/>
    <mergeCell ref="B29:I29"/>
    <mergeCell ref="B31:I31"/>
    <mergeCell ref="A16:B16"/>
    <mergeCell ref="A19:B19"/>
    <mergeCell ref="A18:B18"/>
  </mergeCells>
  <printOptions horizontalCentered="1"/>
  <pageMargins left="0.5905511811023623" right="0.5905511811023623" top="0.7874015748031497" bottom="0.7874015748031497" header="0.7874015748031497" footer="0.5118110236220472"/>
  <pageSetup horizontalDpi="600" verticalDpi="600" orientation="landscape" paperSize="9" scale="79" r:id="rId1"/>
</worksheet>
</file>

<file path=xl/worksheets/sheet30.xml><?xml version="1.0" encoding="utf-8"?>
<worksheet xmlns="http://schemas.openxmlformats.org/spreadsheetml/2006/main" xmlns:r="http://schemas.openxmlformats.org/officeDocument/2006/relationships">
  <sheetPr>
    <pageSetUpPr fitToPage="1"/>
  </sheetPr>
  <dimension ref="A1:O120"/>
  <sheetViews>
    <sheetView view="pageBreakPreview" zoomScale="60" zoomScaleNormal="75" workbookViewId="0" topLeftCell="A1">
      <selection activeCell="A59" sqref="A59"/>
    </sheetView>
  </sheetViews>
  <sheetFormatPr defaultColWidth="9.00390625" defaultRowHeight="14.25"/>
  <cols>
    <col min="1" max="1" width="2.75390625" style="502" customWidth="1"/>
    <col min="2" max="2" width="1.37890625" style="502" customWidth="1"/>
    <col min="3" max="3" width="31.50390625" style="502" customWidth="1"/>
    <col min="4" max="4" width="10.75390625" style="502" customWidth="1"/>
    <col min="5" max="5" width="1.75390625" style="502" customWidth="1"/>
    <col min="6" max="8" width="10.75390625" style="502" customWidth="1"/>
    <col min="9" max="9" width="14.375" style="502" customWidth="1"/>
    <col min="10" max="10" width="10.75390625" style="502" customWidth="1"/>
    <col min="11" max="11" width="11.75390625" style="502" customWidth="1"/>
    <col min="12" max="12" width="1.75390625" style="502" customWidth="1"/>
    <col min="13" max="13" width="10.75390625" style="502" customWidth="1"/>
    <col min="14" max="14" width="3.25390625" style="502" customWidth="1"/>
    <col min="15" max="16384" width="8.75390625" style="502" customWidth="1"/>
  </cols>
  <sheetData>
    <row r="1" spans="1:14" s="702" customFormat="1" ht="18" customHeight="1">
      <c r="A1" s="1888" t="s">
        <v>1031</v>
      </c>
      <c r="B1" s="1889"/>
      <c r="C1" s="1889"/>
      <c r="D1" s="1889"/>
      <c r="E1" s="1889"/>
      <c r="F1" s="1889"/>
      <c r="G1" s="1889"/>
      <c r="H1" s="1889"/>
      <c r="I1" s="1889"/>
      <c r="J1" s="1889"/>
      <c r="K1" s="1889"/>
      <c r="L1" s="1889"/>
      <c r="M1" s="1889"/>
      <c r="N1" s="1889"/>
    </row>
    <row r="2" spans="1:14" s="702" customFormat="1" ht="17.25" customHeight="1">
      <c r="A2" s="1898" t="s">
        <v>255</v>
      </c>
      <c r="B2" s="1891"/>
      <c r="C2" s="1891"/>
      <c r="D2" s="1891"/>
      <c r="E2" s="1891"/>
      <c r="F2" s="1891"/>
      <c r="G2" s="1891"/>
      <c r="H2" s="1891"/>
      <c r="I2" s="1891"/>
      <c r="J2" s="1891"/>
      <c r="K2" s="1891"/>
      <c r="L2" s="1891"/>
      <c r="M2" s="1891"/>
      <c r="N2" s="1899"/>
    </row>
    <row r="3" spans="1:14" s="702" customFormat="1" ht="22.5" customHeight="1">
      <c r="A3" s="1900" t="s">
        <v>1150</v>
      </c>
      <c r="B3" s="1901"/>
      <c r="C3" s="1901"/>
      <c r="D3" s="1901"/>
      <c r="E3" s="1901"/>
      <c r="F3" s="1901"/>
      <c r="G3" s="1901"/>
      <c r="H3" s="1901"/>
      <c r="I3" s="1901"/>
      <c r="J3" s="1901"/>
      <c r="K3" s="1901"/>
      <c r="L3" s="1901"/>
      <c r="M3" s="1901"/>
      <c r="N3" s="1902"/>
    </row>
    <row r="4" spans="1:15" ht="12" customHeight="1">
      <c r="A4" s="708" t="s">
        <v>256</v>
      </c>
      <c r="B4" s="709" t="s">
        <v>256</v>
      </c>
      <c r="C4" s="709" t="s">
        <v>256</v>
      </c>
      <c r="D4" s="715" t="s">
        <v>256</v>
      </c>
      <c r="E4" s="727" t="s">
        <v>256</v>
      </c>
      <c r="F4" s="725" t="s">
        <v>256</v>
      </c>
      <c r="G4" s="725" t="s">
        <v>256</v>
      </c>
      <c r="H4" s="713" t="s">
        <v>256</v>
      </c>
      <c r="I4" s="725" t="s">
        <v>256</v>
      </c>
      <c r="J4" s="725" t="s">
        <v>1151</v>
      </c>
      <c r="K4" s="713" t="s">
        <v>1152</v>
      </c>
      <c r="L4" s="713" t="s">
        <v>256</v>
      </c>
      <c r="M4" s="715" t="s">
        <v>256</v>
      </c>
      <c r="N4" s="719" t="s">
        <v>256</v>
      </c>
      <c r="O4" s="707"/>
    </row>
    <row r="5" spans="1:15" ht="12" customHeight="1">
      <c r="A5" s="708" t="s">
        <v>256</v>
      </c>
      <c r="B5" s="709" t="s">
        <v>256</v>
      </c>
      <c r="C5" s="709" t="s">
        <v>256</v>
      </c>
      <c r="D5" s="715" t="s">
        <v>1153</v>
      </c>
      <c r="E5" s="727" t="s">
        <v>256</v>
      </c>
      <c r="F5" s="725" t="s">
        <v>256</v>
      </c>
      <c r="G5" s="725" t="s">
        <v>256</v>
      </c>
      <c r="H5" s="713" t="s">
        <v>256</v>
      </c>
      <c r="I5" s="725" t="s">
        <v>364</v>
      </c>
      <c r="J5" s="725" t="s">
        <v>1154</v>
      </c>
      <c r="K5" s="713" t="s">
        <v>1155</v>
      </c>
      <c r="L5" s="713" t="s">
        <v>256</v>
      </c>
      <c r="M5" s="715" t="s">
        <v>1156</v>
      </c>
      <c r="N5" s="719" t="s">
        <v>256</v>
      </c>
      <c r="O5" s="707"/>
    </row>
    <row r="6" spans="1:15" ht="12" customHeight="1">
      <c r="A6" s="708" t="s">
        <v>256</v>
      </c>
      <c r="B6" s="709" t="s">
        <v>256</v>
      </c>
      <c r="C6" s="709" t="s">
        <v>256</v>
      </c>
      <c r="D6" s="715" t="s">
        <v>1157</v>
      </c>
      <c r="E6" s="727" t="s">
        <v>256</v>
      </c>
      <c r="F6" s="725" t="s">
        <v>1158</v>
      </c>
      <c r="G6" s="725" t="s">
        <v>1159</v>
      </c>
      <c r="H6" s="713" t="s">
        <v>1160</v>
      </c>
      <c r="I6" s="725" t="s">
        <v>1161</v>
      </c>
      <c r="J6" s="725" t="s">
        <v>1161</v>
      </c>
      <c r="K6" s="713" t="s">
        <v>1162</v>
      </c>
      <c r="L6" s="713" t="s">
        <v>256</v>
      </c>
      <c r="M6" s="715" t="s">
        <v>1157</v>
      </c>
      <c r="N6" s="719" t="s">
        <v>256</v>
      </c>
      <c r="O6" s="707"/>
    </row>
    <row r="7" spans="1:15" ht="12" customHeight="1">
      <c r="A7" s="708" t="s">
        <v>256</v>
      </c>
      <c r="B7" s="1903">
        <v>2007</v>
      </c>
      <c r="C7" s="1904"/>
      <c r="D7" s="715" t="s">
        <v>245</v>
      </c>
      <c r="E7" s="727" t="s">
        <v>256</v>
      </c>
      <c r="F7" s="725" t="s">
        <v>245</v>
      </c>
      <c r="G7" s="725" t="s">
        <v>245</v>
      </c>
      <c r="H7" s="713" t="s">
        <v>245</v>
      </c>
      <c r="I7" s="725" t="s">
        <v>245</v>
      </c>
      <c r="J7" s="725" t="s">
        <v>245</v>
      </c>
      <c r="K7" s="713" t="s">
        <v>245</v>
      </c>
      <c r="L7" s="713" t="s">
        <v>256</v>
      </c>
      <c r="M7" s="715" t="s">
        <v>245</v>
      </c>
      <c r="N7" s="719" t="s">
        <v>256</v>
      </c>
      <c r="O7" s="707"/>
    </row>
    <row r="8" spans="1:15" ht="12" customHeight="1">
      <c r="A8" s="708" t="s">
        <v>256</v>
      </c>
      <c r="B8" s="709" t="s">
        <v>256</v>
      </c>
      <c r="C8" s="709" t="s">
        <v>356</v>
      </c>
      <c r="D8" s="708" t="s">
        <v>256</v>
      </c>
      <c r="E8" s="784" t="s">
        <v>256</v>
      </c>
      <c r="F8" s="785" t="s">
        <v>256</v>
      </c>
      <c r="G8" s="785" t="s">
        <v>256</v>
      </c>
      <c r="H8" s="709" t="s">
        <v>256</v>
      </c>
      <c r="I8" s="785" t="s">
        <v>256</v>
      </c>
      <c r="J8" s="785" t="s">
        <v>256</v>
      </c>
      <c r="K8" s="709" t="s">
        <v>256</v>
      </c>
      <c r="L8" s="709" t="s">
        <v>256</v>
      </c>
      <c r="M8" s="708" t="s">
        <v>256</v>
      </c>
      <c r="N8" s="762" t="s">
        <v>256</v>
      </c>
      <c r="O8" s="707"/>
    </row>
    <row r="9" spans="1:15" ht="12" customHeight="1">
      <c r="A9" s="786" t="s">
        <v>256</v>
      </c>
      <c r="B9" s="748" t="s">
        <v>256</v>
      </c>
      <c r="C9" s="746" t="s">
        <v>1163</v>
      </c>
      <c r="D9" s="726">
        <v>19176</v>
      </c>
      <c r="E9" s="749" t="s">
        <v>256</v>
      </c>
      <c r="F9" s="723">
        <v>8690</v>
      </c>
      <c r="G9" s="723">
        <v>-5970</v>
      </c>
      <c r="H9" s="722">
        <v>2720</v>
      </c>
      <c r="I9" s="747" t="s">
        <v>1128</v>
      </c>
      <c r="J9" s="723">
        <v>424</v>
      </c>
      <c r="K9" s="722">
        <v>3144</v>
      </c>
      <c r="L9" s="740" t="s">
        <v>256</v>
      </c>
      <c r="M9" s="787">
        <v>22320</v>
      </c>
      <c r="N9" s="788" t="s">
        <v>256</v>
      </c>
      <c r="O9" s="707"/>
    </row>
    <row r="10" spans="1:15" ht="12" customHeight="1">
      <c r="A10" s="786" t="s">
        <v>256</v>
      </c>
      <c r="B10" s="748" t="s">
        <v>256</v>
      </c>
      <c r="C10" s="746" t="s">
        <v>585</v>
      </c>
      <c r="D10" s="726">
        <v>25770</v>
      </c>
      <c r="E10" s="749" t="s">
        <v>256</v>
      </c>
      <c r="F10" s="723">
        <v>6055</v>
      </c>
      <c r="G10" s="723">
        <v>-3817</v>
      </c>
      <c r="H10" s="722">
        <v>2238</v>
      </c>
      <c r="I10" s="723">
        <v>-246</v>
      </c>
      <c r="J10" s="723">
        <v>1139</v>
      </c>
      <c r="K10" s="722">
        <v>3131</v>
      </c>
      <c r="L10" s="740" t="s">
        <v>256</v>
      </c>
      <c r="M10" s="787">
        <v>28901</v>
      </c>
      <c r="N10" s="788" t="s">
        <v>256</v>
      </c>
      <c r="O10" s="707"/>
    </row>
    <row r="11" spans="1:15" ht="12" customHeight="1">
      <c r="A11" s="761" t="s">
        <v>256</v>
      </c>
      <c r="B11" s="740" t="s">
        <v>256</v>
      </c>
      <c r="C11" s="751" t="s">
        <v>1164</v>
      </c>
      <c r="D11" s="771">
        <v>44946</v>
      </c>
      <c r="E11" s="789" t="s">
        <v>256</v>
      </c>
      <c r="F11" s="768">
        <v>14745</v>
      </c>
      <c r="G11" s="768">
        <v>-9787</v>
      </c>
      <c r="H11" s="767">
        <v>4958</v>
      </c>
      <c r="I11" s="768">
        <v>-246</v>
      </c>
      <c r="J11" s="768">
        <v>1563</v>
      </c>
      <c r="K11" s="767">
        <v>6275</v>
      </c>
      <c r="L11" s="790" t="s">
        <v>256</v>
      </c>
      <c r="M11" s="791">
        <v>51221</v>
      </c>
      <c r="N11" s="792" t="s">
        <v>256</v>
      </c>
      <c r="O11" s="707"/>
    </row>
    <row r="12" spans="1:15" ht="12" customHeight="1">
      <c r="A12" s="744" t="s">
        <v>256</v>
      </c>
      <c r="B12" s="714" t="s">
        <v>256</v>
      </c>
      <c r="C12" s="714" t="s">
        <v>256</v>
      </c>
      <c r="D12" s="715" t="s">
        <v>256</v>
      </c>
      <c r="E12" s="727" t="s">
        <v>256</v>
      </c>
      <c r="F12" s="725" t="s">
        <v>256</v>
      </c>
      <c r="G12" s="725" t="s">
        <v>256</v>
      </c>
      <c r="H12" s="713" t="s">
        <v>256</v>
      </c>
      <c r="I12" s="725" t="s">
        <v>256</v>
      </c>
      <c r="J12" s="725" t="s">
        <v>256</v>
      </c>
      <c r="K12" s="713" t="s">
        <v>256</v>
      </c>
      <c r="L12" s="713" t="s">
        <v>256</v>
      </c>
      <c r="M12" s="715" t="s">
        <v>256</v>
      </c>
      <c r="N12" s="719" t="s">
        <v>256</v>
      </c>
      <c r="O12" s="707"/>
    </row>
    <row r="13" spans="1:15" ht="12" customHeight="1">
      <c r="A13" s="708" t="s">
        <v>256</v>
      </c>
      <c r="B13" s="709" t="s">
        <v>256</v>
      </c>
      <c r="C13" s="709" t="s">
        <v>586</v>
      </c>
      <c r="D13" s="708" t="s">
        <v>256</v>
      </c>
      <c r="E13" s="784" t="s">
        <v>256</v>
      </c>
      <c r="F13" s="785" t="s">
        <v>256</v>
      </c>
      <c r="G13" s="785" t="s">
        <v>256</v>
      </c>
      <c r="H13" s="709" t="s">
        <v>256</v>
      </c>
      <c r="I13" s="785" t="s">
        <v>256</v>
      </c>
      <c r="J13" s="785" t="s">
        <v>256</v>
      </c>
      <c r="K13" s="709" t="s">
        <v>256</v>
      </c>
      <c r="L13" s="709" t="s">
        <v>256</v>
      </c>
      <c r="M13" s="708" t="s">
        <v>256</v>
      </c>
      <c r="N13" s="762" t="s">
        <v>256</v>
      </c>
      <c r="O13" s="707"/>
    </row>
    <row r="14" spans="1:15" ht="12" customHeight="1">
      <c r="A14" s="786" t="s">
        <v>256</v>
      </c>
      <c r="B14" s="748" t="s">
        <v>256</v>
      </c>
      <c r="C14" s="746" t="s">
        <v>812</v>
      </c>
      <c r="D14" s="726">
        <v>1290</v>
      </c>
      <c r="E14" s="749" t="s">
        <v>256</v>
      </c>
      <c r="F14" s="723">
        <v>1158</v>
      </c>
      <c r="G14" s="723">
        <v>-1046</v>
      </c>
      <c r="H14" s="722">
        <v>112</v>
      </c>
      <c r="I14" s="723">
        <v>192</v>
      </c>
      <c r="J14" s="723">
        <v>631</v>
      </c>
      <c r="K14" s="722">
        <v>935</v>
      </c>
      <c r="L14" s="740" t="s">
        <v>256</v>
      </c>
      <c r="M14" s="787">
        <v>2225</v>
      </c>
      <c r="N14" s="788" t="s">
        <v>256</v>
      </c>
      <c r="O14" s="707"/>
    </row>
    <row r="15" spans="1:15" ht="12" customHeight="1">
      <c r="A15" s="786" t="s">
        <v>256</v>
      </c>
      <c r="B15" s="748" t="s">
        <v>256</v>
      </c>
      <c r="C15" s="746" t="s">
        <v>400</v>
      </c>
      <c r="D15" s="726">
        <v>969</v>
      </c>
      <c r="E15" s="749" t="s">
        <v>256</v>
      </c>
      <c r="F15" s="723">
        <v>1876</v>
      </c>
      <c r="G15" s="723">
        <v>-1529</v>
      </c>
      <c r="H15" s="722">
        <v>347</v>
      </c>
      <c r="I15" s="747" t="s">
        <v>1128</v>
      </c>
      <c r="J15" s="723">
        <v>160</v>
      </c>
      <c r="K15" s="722">
        <v>507</v>
      </c>
      <c r="L15" s="740" t="s">
        <v>256</v>
      </c>
      <c r="M15" s="787">
        <v>1476</v>
      </c>
      <c r="N15" s="788" t="s">
        <v>256</v>
      </c>
      <c r="O15" s="707"/>
    </row>
    <row r="16" spans="1:15" ht="12" customHeight="1">
      <c r="A16" s="786" t="s">
        <v>256</v>
      </c>
      <c r="B16" s="748" t="s">
        <v>256</v>
      </c>
      <c r="C16" s="746" t="s">
        <v>815</v>
      </c>
      <c r="D16" s="726">
        <v>2952</v>
      </c>
      <c r="E16" s="749" t="s">
        <v>256</v>
      </c>
      <c r="F16" s="723">
        <v>2288</v>
      </c>
      <c r="G16" s="723">
        <v>-2544</v>
      </c>
      <c r="H16" s="722">
        <v>-256</v>
      </c>
      <c r="I16" s="723">
        <v>-235</v>
      </c>
      <c r="J16" s="723">
        <v>485</v>
      </c>
      <c r="K16" s="722">
        <v>-6</v>
      </c>
      <c r="L16" s="740" t="s">
        <v>256</v>
      </c>
      <c r="M16" s="787">
        <v>2946</v>
      </c>
      <c r="N16" s="788" t="s">
        <v>256</v>
      </c>
      <c r="O16" s="707"/>
    </row>
    <row r="17" spans="1:15" ht="12" customHeight="1">
      <c r="A17" s="786" t="s">
        <v>256</v>
      </c>
      <c r="B17" s="748" t="s">
        <v>256</v>
      </c>
      <c r="C17" s="746" t="s">
        <v>814</v>
      </c>
      <c r="D17" s="726">
        <v>2816</v>
      </c>
      <c r="E17" s="749" t="s">
        <v>256</v>
      </c>
      <c r="F17" s="723">
        <v>2374</v>
      </c>
      <c r="G17" s="723">
        <v>-1198</v>
      </c>
      <c r="H17" s="722">
        <v>1176</v>
      </c>
      <c r="I17" s="747" t="s">
        <v>1128</v>
      </c>
      <c r="J17" s="723">
        <v>321</v>
      </c>
      <c r="K17" s="722">
        <v>1497</v>
      </c>
      <c r="L17" s="740" t="s">
        <v>256</v>
      </c>
      <c r="M17" s="787">
        <v>4313</v>
      </c>
      <c r="N17" s="788" t="s">
        <v>256</v>
      </c>
      <c r="O17" s="707"/>
    </row>
    <row r="18" spans="1:15" ht="12" customHeight="1">
      <c r="A18" s="786" t="s">
        <v>256</v>
      </c>
      <c r="B18" s="748" t="s">
        <v>256</v>
      </c>
      <c r="C18" s="746" t="s">
        <v>1165</v>
      </c>
      <c r="D18" s="726">
        <v>1468</v>
      </c>
      <c r="E18" s="749" t="s">
        <v>256</v>
      </c>
      <c r="F18" s="723">
        <v>2011</v>
      </c>
      <c r="G18" s="723">
        <v>-1429</v>
      </c>
      <c r="H18" s="722">
        <v>582</v>
      </c>
      <c r="I18" s="723">
        <v>54</v>
      </c>
      <c r="J18" s="723">
        <v>433</v>
      </c>
      <c r="K18" s="722">
        <v>1069</v>
      </c>
      <c r="L18" s="740" t="s">
        <v>256</v>
      </c>
      <c r="M18" s="787">
        <v>2537</v>
      </c>
      <c r="N18" s="788" t="s">
        <v>256</v>
      </c>
      <c r="O18" s="707"/>
    </row>
    <row r="19" spans="1:15" ht="12" customHeight="1">
      <c r="A19" s="761" t="s">
        <v>256</v>
      </c>
      <c r="B19" s="740" t="s">
        <v>256</v>
      </c>
      <c r="C19" s="751" t="s">
        <v>1166</v>
      </c>
      <c r="D19" s="771">
        <v>9495</v>
      </c>
      <c r="E19" s="789" t="s">
        <v>256</v>
      </c>
      <c r="F19" s="768">
        <v>9707</v>
      </c>
      <c r="G19" s="768">
        <v>-7746</v>
      </c>
      <c r="H19" s="767">
        <v>1961</v>
      </c>
      <c r="I19" s="768">
        <v>11</v>
      </c>
      <c r="J19" s="768">
        <v>2030</v>
      </c>
      <c r="K19" s="767">
        <v>4002</v>
      </c>
      <c r="L19" s="790" t="s">
        <v>256</v>
      </c>
      <c r="M19" s="791">
        <v>13497</v>
      </c>
      <c r="N19" s="792" t="s">
        <v>256</v>
      </c>
      <c r="O19" s="707"/>
    </row>
    <row r="20" spans="1:15" ht="12" customHeight="1">
      <c r="A20" s="744" t="s">
        <v>256</v>
      </c>
      <c r="B20" s="714" t="s">
        <v>256</v>
      </c>
      <c r="C20" s="714" t="s">
        <v>256</v>
      </c>
      <c r="D20" s="715" t="s">
        <v>256</v>
      </c>
      <c r="E20" s="727" t="s">
        <v>256</v>
      </c>
      <c r="F20" s="725" t="s">
        <v>256</v>
      </c>
      <c r="G20" s="725" t="s">
        <v>256</v>
      </c>
      <c r="H20" s="713" t="s">
        <v>256</v>
      </c>
      <c r="I20" s="725" t="s">
        <v>256</v>
      </c>
      <c r="J20" s="725" t="s">
        <v>256</v>
      </c>
      <c r="K20" s="713" t="s">
        <v>256</v>
      </c>
      <c r="L20" s="713" t="s">
        <v>256</v>
      </c>
      <c r="M20" s="715" t="s">
        <v>256</v>
      </c>
      <c r="N20" s="719" t="s">
        <v>256</v>
      </c>
      <c r="O20" s="707"/>
    </row>
    <row r="21" spans="1:15" ht="12" customHeight="1">
      <c r="A21" s="708" t="s">
        <v>256</v>
      </c>
      <c r="B21" s="709" t="s">
        <v>256</v>
      </c>
      <c r="C21" s="709" t="s">
        <v>1167</v>
      </c>
      <c r="D21" s="708" t="s">
        <v>256</v>
      </c>
      <c r="E21" s="784" t="s">
        <v>256</v>
      </c>
      <c r="F21" s="785" t="s">
        <v>256</v>
      </c>
      <c r="G21" s="785" t="s">
        <v>256</v>
      </c>
      <c r="H21" s="709" t="s">
        <v>256</v>
      </c>
      <c r="I21" s="785" t="s">
        <v>256</v>
      </c>
      <c r="J21" s="785" t="s">
        <v>256</v>
      </c>
      <c r="K21" s="709" t="s">
        <v>256</v>
      </c>
      <c r="L21" s="709" t="s">
        <v>256</v>
      </c>
      <c r="M21" s="708" t="s">
        <v>256</v>
      </c>
      <c r="N21" s="762" t="s">
        <v>256</v>
      </c>
      <c r="O21" s="707"/>
    </row>
    <row r="22" spans="1:15" ht="12" customHeight="1">
      <c r="A22" s="786" t="s">
        <v>256</v>
      </c>
      <c r="B22" s="748" t="s">
        <v>256</v>
      </c>
      <c r="C22" s="746" t="s">
        <v>812</v>
      </c>
      <c r="D22" s="726">
        <v>709</v>
      </c>
      <c r="E22" s="749" t="s">
        <v>256</v>
      </c>
      <c r="F22" s="723">
        <v>24175</v>
      </c>
      <c r="G22" s="723">
        <v>-23404</v>
      </c>
      <c r="H22" s="722">
        <v>771</v>
      </c>
      <c r="I22" s="723">
        <v>-267</v>
      </c>
      <c r="J22" s="723">
        <v>203</v>
      </c>
      <c r="K22" s="722">
        <v>707</v>
      </c>
      <c r="L22" s="740" t="s">
        <v>256</v>
      </c>
      <c r="M22" s="787">
        <v>1416</v>
      </c>
      <c r="N22" s="788" t="s">
        <v>256</v>
      </c>
      <c r="O22" s="707"/>
    </row>
    <row r="23" spans="1:15" ht="12" customHeight="1">
      <c r="A23" s="786" t="s">
        <v>256</v>
      </c>
      <c r="B23" s="748" t="s">
        <v>256</v>
      </c>
      <c r="C23" s="746" t="s">
        <v>400</v>
      </c>
      <c r="D23" s="726">
        <v>467</v>
      </c>
      <c r="E23" s="749" t="s">
        <v>256</v>
      </c>
      <c r="F23" s="723">
        <v>2271</v>
      </c>
      <c r="G23" s="723">
        <v>-2112</v>
      </c>
      <c r="H23" s="722">
        <v>159</v>
      </c>
      <c r="I23" s="747" t="s">
        <v>1128</v>
      </c>
      <c r="J23" s="723">
        <v>6</v>
      </c>
      <c r="K23" s="722">
        <v>165</v>
      </c>
      <c r="L23" s="740" t="s">
        <v>256</v>
      </c>
      <c r="M23" s="787">
        <v>632</v>
      </c>
      <c r="N23" s="788" t="s">
        <v>256</v>
      </c>
      <c r="O23" s="707"/>
    </row>
    <row r="24" spans="1:15" ht="12" customHeight="1">
      <c r="A24" s="786" t="s">
        <v>256</v>
      </c>
      <c r="B24" s="748" t="s">
        <v>256</v>
      </c>
      <c r="C24" s="746" t="s">
        <v>815</v>
      </c>
      <c r="D24" s="726">
        <v>609</v>
      </c>
      <c r="E24" s="749" t="s">
        <v>256</v>
      </c>
      <c r="F24" s="723">
        <v>2189</v>
      </c>
      <c r="G24" s="723">
        <v>-2312</v>
      </c>
      <c r="H24" s="722">
        <v>-123</v>
      </c>
      <c r="I24" s="723">
        <v>-21</v>
      </c>
      <c r="J24" s="723">
        <v>15</v>
      </c>
      <c r="K24" s="722">
        <v>-129</v>
      </c>
      <c r="L24" s="740" t="s">
        <v>256</v>
      </c>
      <c r="M24" s="787">
        <v>480</v>
      </c>
      <c r="N24" s="788" t="s">
        <v>256</v>
      </c>
      <c r="O24" s="707"/>
    </row>
    <row r="25" spans="1:15" ht="12" customHeight="1">
      <c r="A25" s="786" t="s">
        <v>256</v>
      </c>
      <c r="B25" s="748" t="s">
        <v>256</v>
      </c>
      <c r="C25" s="746" t="s">
        <v>1165</v>
      </c>
      <c r="D25" s="726">
        <v>133</v>
      </c>
      <c r="E25" s="749" t="s">
        <v>256</v>
      </c>
      <c r="F25" s="723">
        <v>424</v>
      </c>
      <c r="G25" s="723">
        <v>-316</v>
      </c>
      <c r="H25" s="722">
        <v>108</v>
      </c>
      <c r="I25" s="747" t="s">
        <v>1128</v>
      </c>
      <c r="J25" s="723">
        <v>11</v>
      </c>
      <c r="K25" s="722">
        <v>119</v>
      </c>
      <c r="L25" s="740" t="s">
        <v>256</v>
      </c>
      <c r="M25" s="787">
        <v>252</v>
      </c>
      <c r="N25" s="788" t="s">
        <v>256</v>
      </c>
      <c r="O25" s="707"/>
    </row>
    <row r="26" spans="1:15" ht="12" customHeight="1">
      <c r="A26" s="761" t="s">
        <v>256</v>
      </c>
      <c r="B26" s="740" t="s">
        <v>256</v>
      </c>
      <c r="C26" s="751" t="s">
        <v>1168</v>
      </c>
      <c r="D26" s="771">
        <v>1918</v>
      </c>
      <c r="E26" s="789" t="s">
        <v>256</v>
      </c>
      <c r="F26" s="768">
        <v>29059</v>
      </c>
      <c r="G26" s="768">
        <v>-28144</v>
      </c>
      <c r="H26" s="767">
        <v>915</v>
      </c>
      <c r="I26" s="768">
        <v>-288</v>
      </c>
      <c r="J26" s="768">
        <v>235</v>
      </c>
      <c r="K26" s="767">
        <v>862</v>
      </c>
      <c r="L26" s="790" t="s">
        <v>256</v>
      </c>
      <c r="M26" s="791">
        <v>2780</v>
      </c>
      <c r="N26" s="792" t="s">
        <v>256</v>
      </c>
      <c r="O26" s="707"/>
    </row>
    <row r="27" spans="1:15" ht="12" customHeight="1">
      <c r="A27" s="786" t="s">
        <v>256</v>
      </c>
      <c r="B27" s="748" t="s">
        <v>256</v>
      </c>
      <c r="C27" s="748" t="s">
        <v>256</v>
      </c>
      <c r="D27" s="761" t="s">
        <v>256</v>
      </c>
      <c r="E27" s="749" t="s">
        <v>256</v>
      </c>
      <c r="F27" s="748" t="s">
        <v>256</v>
      </c>
      <c r="G27" s="748" t="s">
        <v>256</v>
      </c>
      <c r="H27" s="740" t="s">
        <v>256</v>
      </c>
      <c r="I27" s="748" t="s">
        <v>256</v>
      </c>
      <c r="J27" s="748" t="s">
        <v>256</v>
      </c>
      <c r="K27" s="740" t="s">
        <v>256</v>
      </c>
      <c r="L27" s="740" t="s">
        <v>256</v>
      </c>
      <c r="M27" s="761" t="s">
        <v>256</v>
      </c>
      <c r="N27" s="788" t="s">
        <v>256</v>
      </c>
      <c r="O27" s="707"/>
    </row>
    <row r="28" spans="1:15" ht="12" customHeight="1">
      <c r="A28" s="793" t="s">
        <v>256</v>
      </c>
      <c r="B28" s="794" t="s">
        <v>256</v>
      </c>
      <c r="C28" s="751" t="s">
        <v>1169</v>
      </c>
      <c r="D28" s="771">
        <v>11413</v>
      </c>
      <c r="E28" s="789" t="s">
        <v>256</v>
      </c>
      <c r="F28" s="768">
        <v>38766</v>
      </c>
      <c r="G28" s="768">
        <v>-35890</v>
      </c>
      <c r="H28" s="767">
        <v>2876</v>
      </c>
      <c r="I28" s="768">
        <v>-277</v>
      </c>
      <c r="J28" s="768">
        <v>2265</v>
      </c>
      <c r="K28" s="767">
        <v>4864</v>
      </c>
      <c r="L28" s="790" t="s">
        <v>256</v>
      </c>
      <c r="M28" s="791">
        <v>16277</v>
      </c>
      <c r="N28" s="795" t="s">
        <v>256</v>
      </c>
      <c r="O28" s="707"/>
    </row>
    <row r="29" spans="1:15" ht="12" customHeight="1">
      <c r="A29" s="793" t="s">
        <v>256</v>
      </c>
      <c r="B29" s="794" t="s">
        <v>256</v>
      </c>
      <c r="C29" s="740" t="s">
        <v>256</v>
      </c>
      <c r="D29" s="775" t="s">
        <v>256</v>
      </c>
      <c r="E29" s="796" t="s">
        <v>256</v>
      </c>
      <c r="F29" s="774" t="s">
        <v>256</v>
      </c>
      <c r="G29" s="774" t="s">
        <v>256</v>
      </c>
      <c r="H29" s="773" t="s">
        <v>256</v>
      </c>
      <c r="I29" s="774" t="s">
        <v>256</v>
      </c>
      <c r="J29" s="774" t="s">
        <v>256</v>
      </c>
      <c r="K29" s="773" t="s">
        <v>256</v>
      </c>
      <c r="L29" s="773" t="s">
        <v>256</v>
      </c>
      <c r="M29" s="775" t="s">
        <v>256</v>
      </c>
      <c r="N29" s="797" t="s">
        <v>256</v>
      </c>
      <c r="O29" s="707"/>
    </row>
    <row r="30" spans="1:15" ht="12" customHeight="1">
      <c r="A30" s="786" t="s">
        <v>256</v>
      </c>
      <c r="B30" s="748" t="s">
        <v>256</v>
      </c>
      <c r="C30" s="746" t="s">
        <v>1170</v>
      </c>
      <c r="D30" s="726">
        <v>840</v>
      </c>
      <c r="E30" s="749" t="s">
        <v>256</v>
      </c>
      <c r="F30" s="723">
        <v>188</v>
      </c>
      <c r="G30" s="723">
        <v>-103</v>
      </c>
      <c r="H30" s="722">
        <v>85</v>
      </c>
      <c r="I30" s="747" t="s">
        <v>1128</v>
      </c>
      <c r="J30" s="723">
        <v>191</v>
      </c>
      <c r="K30" s="722">
        <v>276</v>
      </c>
      <c r="L30" s="740" t="s">
        <v>256</v>
      </c>
      <c r="M30" s="868">
        <v>1116</v>
      </c>
      <c r="N30" s="869" t="s">
        <v>256</v>
      </c>
      <c r="O30" s="707"/>
    </row>
    <row r="31" spans="1:15" ht="12" customHeight="1">
      <c r="A31" s="793" t="s">
        <v>256</v>
      </c>
      <c r="B31" s="794" t="s">
        <v>256</v>
      </c>
      <c r="C31" s="740" t="s">
        <v>256</v>
      </c>
      <c r="D31" s="775" t="s">
        <v>256</v>
      </c>
      <c r="E31" s="796" t="s">
        <v>256</v>
      </c>
      <c r="F31" s="774" t="s">
        <v>256</v>
      </c>
      <c r="G31" s="774" t="s">
        <v>256</v>
      </c>
      <c r="H31" s="773" t="s">
        <v>256</v>
      </c>
      <c r="I31" s="774" t="s">
        <v>256</v>
      </c>
      <c r="J31" s="774" t="s">
        <v>256</v>
      </c>
      <c r="K31" s="773" t="s">
        <v>256</v>
      </c>
      <c r="L31" s="773" t="s">
        <v>256</v>
      </c>
      <c r="M31" s="761" t="s">
        <v>256</v>
      </c>
      <c r="N31" s="797" t="s">
        <v>256</v>
      </c>
      <c r="O31" s="707"/>
    </row>
    <row r="32" spans="1:15" ht="12" customHeight="1">
      <c r="A32" s="793" t="s">
        <v>256</v>
      </c>
      <c r="B32" s="794" t="s">
        <v>256</v>
      </c>
      <c r="C32" s="740" t="s">
        <v>256</v>
      </c>
      <c r="D32" s="798" t="s">
        <v>256</v>
      </c>
      <c r="E32" s="799" t="s">
        <v>256</v>
      </c>
      <c r="F32" s="800" t="s">
        <v>256</v>
      </c>
      <c r="G32" s="800" t="s">
        <v>256</v>
      </c>
      <c r="H32" s="801" t="s">
        <v>256</v>
      </c>
      <c r="I32" s="800" t="s">
        <v>256</v>
      </c>
      <c r="J32" s="800" t="s">
        <v>256</v>
      </c>
      <c r="K32" s="801" t="s">
        <v>256</v>
      </c>
      <c r="L32" s="801" t="s">
        <v>256</v>
      </c>
      <c r="M32" s="798" t="s">
        <v>256</v>
      </c>
      <c r="N32" s="802" t="s">
        <v>256</v>
      </c>
      <c r="O32" s="707"/>
    </row>
    <row r="33" spans="1:15" ht="12" customHeight="1">
      <c r="A33" s="793" t="s">
        <v>256</v>
      </c>
      <c r="B33" s="794" t="s">
        <v>256</v>
      </c>
      <c r="C33" s="751" t="s">
        <v>1171</v>
      </c>
      <c r="D33" s="771">
        <v>12253</v>
      </c>
      <c r="E33" s="789" t="s">
        <v>256</v>
      </c>
      <c r="F33" s="768">
        <v>38954</v>
      </c>
      <c r="G33" s="768">
        <v>-35993</v>
      </c>
      <c r="H33" s="767">
        <v>2961</v>
      </c>
      <c r="I33" s="768">
        <v>-277</v>
      </c>
      <c r="J33" s="768">
        <v>2456</v>
      </c>
      <c r="K33" s="767">
        <v>5140</v>
      </c>
      <c r="L33" s="790" t="s">
        <v>256</v>
      </c>
      <c r="M33" s="791">
        <v>17393</v>
      </c>
      <c r="N33" s="795" t="s">
        <v>256</v>
      </c>
      <c r="O33" s="707"/>
    </row>
    <row r="34" spans="1:15" ht="12" customHeight="1">
      <c r="A34" s="793" t="s">
        <v>256</v>
      </c>
      <c r="B34" s="794" t="s">
        <v>256</v>
      </c>
      <c r="C34" s="740" t="s">
        <v>256</v>
      </c>
      <c r="D34" s="775" t="s">
        <v>256</v>
      </c>
      <c r="E34" s="796" t="s">
        <v>256</v>
      </c>
      <c r="F34" s="774" t="s">
        <v>256</v>
      </c>
      <c r="G34" s="774" t="s">
        <v>256</v>
      </c>
      <c r="H34" s="773" t="s">
        <v>256</v>
      </c>
      <c r="I34" s="774" t="s">
        <v>256</v>
      </c>
      <c r="J34" s="774" t="s">
        <v>256</v>
      </c>
      <c r="K34" s="773" t="s">
        <v>256</v>
      </c>
      <c r="L34" s="773" t="s">
        <v>256</v>
      </c>
      <c r="M34" s="775" t="s">
        <v>256</v>
      </c>
      <c r="N34" s="797" t="s">
        <v>256</v>
      </c>
      <c r="O34" s="707"/>
    </row>
    <row r="35" spans="1:15" ht="12" customHeight="1">
      <c r="A35" s="793" t="s">
        <v>256</v>
      </c>
      <c r="B35" s="794" t="s">
        <v>256</v>
      </c>
      <c r="C35" s="751" t="s">
        <v>137</v>
      </c>
      <c r="D35" s="761" t="s">
        <v>256</v>
      </c>
      <c r="E35" s="749" t="s">
        <v>256</v>
      </c>
      <c r="F35" s="748" t="s">
        <v>256</v>
      </c>
      <c r="G35" s="748" t="s">
        <v>256</v>
      </c>
      <c r="H35" s="740" t="s">
        <v>256</v>
      </c>
      <c r="I35" s="748" t="s">
        <v>256</v>
      </c>
      <c r="J35" s="748" t="s">
        <v>256</v>
      </c>
      <c r="K35" s="740" t="s">
        <v>256</v>
      </c>
      <c r="L35" s="740" t="s">
        <v>256</v>
      </c>
      <c r="M35" s="761" t="s">
        <v>256</v>
      </c>
      <c r="N35" s="797" t="s">
        <v>256</v>
      </c>
      <c r="O35" s="707"/>
    </row>
    <row r="36" spans="1:15" ht="12" customHeight="1">
      <c r="A36" s="793" t="s">
        <v>256</v>
      </c>
      <c r="B36" s="794" t="s">
        <v>256</v>
      </c>
      <c r="C36" s="746" t="s">
        <v>1163</v>
      </c>
      <c r="D36" s="866" t="s">
        <v>1128</v>
      </c>
      <c r="E36" s="749" t="s">
        <v>256</v>
      </c>
      <c r="F36" s="723">
        <v>60</v>
      </c>
      <c r="G36" s="723">
        <v>-4</v>
      </c>
      <c r="H36" s="722">
        <v>56</v>
      </c>
      <c r="I36" s="836" t="s">
        <v>1128</v>
      </c>
      <c r="J36" s="723">
        <v>-1</v>
      </c>
      <c r="K36" s="722">
        <v>55</v>
      </c>
      <c r="L36" s="740" t="s">
        <v>256</v>
      </c>
      <c r="M36" s="787">
        <v>55</v>
      </c>
      <c r="N36" s="797" t="s">
        <v>256</v>
      </c>
      <c r="O36" s="707"/>
    </row>
    <row r="37" spans="1:15" ht="12" customHeight="1">
      <c r="A37" s="793" t="s">
        <v>256</v>
      </c>
      <c r="B37" s="794" t="s">
        <v>256</v>
      </c>
      <c r="C37" s="751" t="s">
        <v>587</v>
      </c>
      <c r="D37" s="867" t="s">
        <v>1128</v>
      </c>
      <c r="E37" s="789" t="s">
        <v>256</v>
      </c>
      <c r="F37" s="768">
        <v>60</v>
      </c>
      <c r="G37" s="768">
        <v>-4</v>
      </c>
      <c r="H37" s="767">
        <v>56</v>
      </c>
      <c r="I37" s="747" t="s">
        <v>1128</v>
      </c>
      <c r="J37" s="768">
        <v>-1</v>
      </c>
      <c r="K37" s="767">
        <v>55</v>
      </c>
      <c r="L37" s="790" t="s">
        <v>256</v>
      </c>
      <c r="M37" s="791">
        <v>55</v>
      </c>
      <c r="N37" s="795" t="s">
        <v>256</v>
      </c>
      <c r="O37" s="707"/>
    </row>
    <row r="38" spans="1:15" ht="12" customHeight="1">
      <c r="A38" s="793" t="s">
        <v>256</v>
      </c>
      <c r="B38" s="794" t="s">
        <v>256</v>
      </c>
      <c r="C38" s="740" t="s">
        <v>256</v>
      </c>
      <c r="D38" s="761" t="s">
        <v>256</v>
      </c>
      <c r="E38" s="796" t="s">
        <v>256</v>
      </c>
      <c r="F38" s="774" t="s">
        <v>256</v>
      </c>
      <c r="G38" s="774" t="s">
        <v>256</v>
      </c>
      <c r="H38" s="773" t="s">
        <v>256</v>
      </c>
      <c r="I38" s="774" t="s">
        <v>256</v>
      </c>
      <c r="J38" s="774" t="s">
        <v>256</v>
      </c>
      <c r="K38" s="773" t="s">
        <v>256</v>
      </c>
      <c r="L38" s="773" t="s">
        <v>256</v>
      </c>
      <c r="M38" s="775" t="s">
        <v>256</v>
      </c>
      <c r="N38" s="797" t="s">
        <v>256</v>
      </c>
      <c r="O38" s="707"/>
    </row>
    <row r="39" spans="1:15" ht="12" customHeight="1">
      <c r="A39" s="793" t="s">
        <v>256</v>
      </c>
      <c r="B39" s="794" t="s">
        <v>256</v>
      </c>
      <c r="C39" s="740" t="s">
        <v>256</v>
      </c>
      <c r="D39" s="798" t="s">
        <v>256</v>
      </c>
      <c r="E39" s="799" t="s">
        <v>256</v>
      </c>
      <c r="F39" s="800" t="s">
        <v>256</v>
      </c>
      <c r="G39" s="800" t="s">
        <v>256</v>
      </c>
      <c r="H39" s="801" t="s">
        <v>256</v>
      </c>
      <c r="I39" s="800" t="s">
        <v>256</v>
      </c>
      <c r="J39" s="800" t="s">
        <v>256</v>
      </c>
      <c r="K39" s="801" t="s">
        <v>256</v>
      </c>
      <c r="L39" s="801" t="s">
        <v>256</v>
      </c>
      <c r="M39" s="798" t="s">
        <v>256</v>
      </c>
      <c r="N39" s="802" t="s">
        <v>256</v>
      </c>
      <c r="O39" s="707"/>
    </row>
    <row r="40" spans="1:15" ht="12" customHeight="1">
      <c r="A40" s="793" t="s">
        <v>256</v>
      </c>
      <c r="B40" s="794" t="s">
        <v>256</v>
      </c>
      <c r="C40" s="751" t="s">
        <v>1172</v>
      </c>
      <c r="D40" s="771">
        <v>57199</v>
      </c>
      <c r="E40" s="789" t="s">
        <v>256</v>
      </c>
      <c r="F40" s="768">
        <v>53759</v>
      </c>
      <c r="G40" s="768">
        <v>-45784</v>
      </c>
      <c r="H40" s="767">
        <v>7975</v>
      </c>
      <c r="I40" s="768">
        <v>-523</v>
      </c>
      <c r="J40" s="768">
        <v>4018</v>
      </c>
      <c r="K40" s="767">
        <v>11470</v>
      </c>
      <c r="L40" s="790" t="s">
        <v>256</v>
      </c>
      <c r="M40" s="791">
        <v>68669</v>
      </c>
      <c r="N40" s="795" t="s">
        <v>256</v>
      </c>
      <c r="O40" s="707"/>
    </row>
    <row r="41" spans="1:15" ht="12" customHeight="1">
      <c r="A41" s="803" t="s">
        <v>256</v>
      </c>
      <c r="B41" s="804" t="s">
        <v>256</v>
      </c>
      <c r="C41" s="801" t="s">
        <v>256</v>
      </c>
      <c r="D41" s="805" t="s">
        <v>256</v>
      </c>
      <c r="E41" s="789" t="s">
        <v>256</v>
      </c>
      <c r="F41" s="770" t="s">
        <v>256</v>
      </c>
      <c r="G41" s="770" t="s">
        <v>256</v>
      </c>
      <c r="H41" s="790" t="s">
        <v>256</v>
      </c>
      <c r="I41" s="770" t="s">
        <v>256</v>
      </c>
      <c r="J41" s="770" t="s">
        <v>256</v>
      </c>
      <c r="K41" s="790" t="s">
        <v>256</v>
      </c>
      <c r="L41" s="790" t="s">
        <v>256</v>
      </c>
      <c r="M41" s="805" t="s">
        <v>256</v>
      </c>
      <c r="N41" s="802" t="s">
        <v>256</v>
      </c>
      <c r="O41" s="707"/>
    </row>
    <row r="42" spans="1:15" ht="12" customHeight="1">
      <c r="A42" s="708" t="s">
        <v>256</v>
      </c>
      <c r="B42" s="709" t="s">
        <v>256</v>
      </c>
      <c r="C42" s="709" t="s">
        <v>256</v>
      </c>
      <c r="D42" s="715" t="s">
        <v>256</v>
      </c>
      <c r="E42" s="727" t="s">
        <v>256</v>
      </c>
      <c r="F42" s="725" t="s">
        <v>256</v>
      </c>
      <c r="G42" s="725" t="s">
        <v>256</v>
      </c>
      <c r="H42" s="713" t="s">
        <v>256</v>
      </c>
      <c r="I42" s="725" t="s">
        <v>256</v>
      </c>
      <c r="J42" s="734" t="s">
        <v>1151</v>
      </c>
      <c r="K42" s="706" t="s">
        <v>1152</v>
      </c>
      <c r="L42" s="713" t="s">
        <v>256</v>
      </c>
      <c r="M42" s="715" t="s">
        <v>256</v>
      </c>
      <c r="N42" s="719" t="s">
        <v>256</v>
      </c>
      <c r="O42" s="707"/>
    </row>
    <row r="43" spans="1:15" ht="12" customHeight="1">
      <c r="A43" s="708" t="s">
        <v>256</v>
      </c>
      <c r="B43" s="709" t="s">
        <v>256</v>
      </c>
      <c r="C43" s="709" t="s">
        <v>256</v>
      </c>
      <c r="D43" s="715" t="s">
        <v>1153</v>
      </c>
      <c r="E43" s="727" t="s">
        <v>256</v>
      </c>
      <c r="F43" s="725" t="s">
        <v>256</v>
      </c>
      <c r="G43" s="725" t="s">
        <v>256</v>
      </c>
      <c r="H43" s="713" t="s">
        <v>256</v>
      </c>
      <c r="I43" s="725" t="s">
        <v>364</v>
      </c>
      <c r="J43" s="725" t="s">
        <v>1154</v>
      </c>
      <c r="K43" s="713" t="s">
        <v>1155</v>
      </c>
      <c r="L43" s="713" t="s">
        <v>256</v>
      </c>
      <c r="M43" s="715" t="s">
        <v>1156</v>
      </c>
      <c r="N43" s="719" t="s">
        <v>256</v>
      </c>
      <c r="O43" s="707"/>
    </row>
    <row r="44" spans="1:15" ht="12" customHeight="1">
      <c r="A44" s="708" t="s">
        <v>256</v>
      </c>
      <c r="B44" s="709" t="s">
        <v>256</v>
      </c>
      <c r="C44" s="709" t="s">
        <v>256</v>
      </c>
      <c r="D44" s="715" t="s">
        <v>1157</v>
      </c>
      <c r="E44" s="727" t="s">
        <v>256</v>
      </c>
      <c r="F44" s="725" t="s">
        <v>1158</v>
      </c>
      <c r="G44" s="725" t="s">
        <v>1159</v>
      </c>
      <c r="H44" s="713" t="s">
        <v>1160</v>
      </c>
      <c r="I44" s="725" t="s">
        <v>1161</v>
      </c>
      <c r="J44" s="725" t="s">
        <v>1161</v>
      </c>
      <c r="K44" s="713" t="s">
        <v>1162</v>
      </c>
      <c r="L44" s="713" t="s">
        <v>256</v>
      </c>
      <c r="M44" s="715" t="s">
        <v>1157</v>
      </c>
      <c r="N44" s="719" t="s">
        <v>256</v>
      </c>
      <c r="O44" s="707"/>
    </row>
    <row r="45" spans="1:15" ht="12" customHeight="1">
      <c r="A45" s="708" t="s">
        <v>256</v>
      </c>
      <c r="B45" s="1906">
        <v>2006</v>
      </c>
      <c r="C45" s="1907"/>
      <c r="D45" s="715" t="s">
        <v>245</v>
      </c>
      <c r="E45" s="727" t="s">
        <v>256</v>
      </c>
      <c r="F45" s="725" t="s">
        <v>245</v>
      </c>
      <c r="G45" s="725" t="s">
        <v>245</v>
      </c>
      <c r="H45" s="713" t="s">
        <v>245</v>
      </c>
      <c r="I45" s="725" t="s">
        <v>245</v>
      </c>
      <c r="J45" s="725" t="s">
        <v>245</v>
      </c>
      <c r="K45" s="713" t="s">
        <v>245</v>
      </c>
      <c r="L45" s="713" t="s">
        <v>256</v>
      </c>
      <c r="M45" s="715" t="s">
        <v>245</v>
      </c>
      <c r="N45" s="719" t="s">
        <v>256</v>
      </c>
      <c r="O45" s="707"/>
    </row>
    <row r="46" spans="1:15" ht="12" customHeight="1">
      <c r="A46" s="708" t="s">
        <v>256</v>
      </c>
      <c r="B46" s="709" t="s">
        <v>256</v>
      </c>
      <c r="C46" s="709" t="s">
        <v>356</v>
      </c>
      <c r="D46" s="708" t="s">
        <v>256</v>
      </c>
      <c r="E46" s="784" t="s">
        <v>256</v>
      </c>
      <c r="F46" s="785" t="s">
        <v>256</v>
      </c>
      <c r="G46" s="785" t="s">
        <v>256</v>
      </c>
      <c r="H46" s="709" t="s">
        <v>256</v>
      </c>
      <c r="I46" s="785" t="s">
        <v>256</v>
      </c>
      <c r="J46" s="785" t="s">
        <v>256</v>
      </c>
      <c r="K46" s="709" t="s">
        <v>256</v>
      </c>
      <c r="L46" s="709" t="s">
        <v>256</v>
      </c>
      <c r="M46" s="708" t="s">
        <v>256</v>
      </c>
      <c r="N46" s="762" t="s">
        <v>256</v>
      </c>
      <c r="O46" s="707"/>
    </row>
    <row r="47" spans="1:15" ht="12" customHeight="1">
      <c r="A47" s="786" t="s">
        <v>256</v>
      </c>
      <c r="B47" s="748" t="s">
        <v>256</v>
      </c>
      <c r="C47" s="746" t="s">
        <v>1163</v>
      </c>
      <c r="D47" s="726">
        <v>14627</v>
      </c>
      <c r="E47" s="749" t="s">
        <v>256</v>
      </c>
      <c r="F47" s="723">
        <v>6722</v>
      </c>
      <c r="G47" s="723">
        <v>-3619</v>
      </c>
      <c r="H47" s="722">
        <v>3103</v>
      </c>
      <c r="I47" s="747" t="s">
        <v>1128</v>
      </c>
      <c r="J47" s="723">
        <v>1446</v>
      </c>
      <c r="K47" s="722">
        <v>4549</v>
      </c>
      <c r="L47" s="740" t="s">
        <v>256</v>
      </c>
      <c r="M47" s="787">
        <v>19176</v>
      </c>
      <c r="N47" s="788" t="s">
        <v>256</v>
      </c>
      <c r="O47" s="707"/>
    </row>
    <row r="48" spans="1:15" ht="12" customHeight="1">
      <c r="A48" s="786" t="s">
        <v>256</v>
      </c>
      <c r="B48" s="748" t="s">
        <v>256</v>
      </c>
      <c r="C48" s="746" t="s">
        <v>585</v>
      </c>
      <c r="D48" s="726">
        <v>21568</v>
      </c>
      <c r="E48" s="749" t="s">
        <v>256</v>
      </c>
      <c r="F48" s="723">
        <v>6764</v>
      </c>
      <c r="G48" s="723">
        <v>-3766</v>
      </c>
      <c r="H48" s="722">
        <v>2998</v>
      </c>
      <c r="I48" s="723">
        <v>140</v>
      </c>
      <c r="J48" s="723">
        <v>1064</v>
      </c>
      <c r="K48" s="722">
        <v>4202</v>
      </c>
      <c r="L48" s="740" t="s">
        <v>256</v>
      </c>
      <c r="M48" s="787">
        <v>25770</v>
      </c>
      <c r="N48" s="788" t="s">
        <v>256</v>
      </c>
      <c r="O48" s="707"/>
    </row>
    <row r="49" spans="1:15" ht="12" customHeight="1">
      <c r="A49" s="761" t="s">
        <v>256</v>
      </c>
      <c r="B49" s="740" t="s">
        <v>256</v>
      </c>
      <c r="C49" s="751" t="s">
        <v>1164</v>
      </c>
      <c r="D49" s="771">
        <v>36195</v>
      </c>
      <c r="E49" s="789" t="s">
        <v>256</v>
      </c>
      <c r="F49" s="768">
        <v>13486</v>
      </c>
      <c r="G49" s="768">
        <v>-7385</v>
      </c>
      <c r="H49" s="767">
        <v>6101</v>
      </c>
      <c r="I49" s="768">
        <v>140</v>
      </c>
      <c r="J49" s="768">
        <v>2510</v>
      </c>
      <c r="K49" s="767">
        <v>8751</v>
      </c>
      <c r="L49" s="790" t="s">
        <v>256</v>
      </c>
      <c r="M49" s="791">
        <v>44946</v>
      </c>
      <c r="N49" s="792" t="s">
        <v>256</v>
      </c>
      <c r="O49" s="707"/>
    </row>
    <row r="50" spans="1:15" ht="12" customHeight="1">
      <c r="A50" s="744" t="s">
        <v>256</v>
      </c>
      <c r="B50" s="714" t="s">
        <v>256</v>
      </c>
      <c r="C50" s="714" t="s">
        <v>256</v>
      </c>
      <c r="D50" s="715" t="s">
        <v>256</v>
      </c>
      <c r="E50" s="727" t="s">
        <v>256</v>
      </c>
      <c r="F50" s="725" t="s">
        <v>256</v>
      </c>
      <c r="G50" s="725" t="s">
        <v>256</v>
      </c>
      <c r="H50" s="713" t="s">
        <v>256</v>
      </c>
      <c r="I50" s="725" t="s">
        <v>256</v>
      </c>
      <c r="J50" s="725" t="s">
        <v>256</v>
      </c>
      <c r="K50" s="713" t="s">
        <v>256</v>
      </c>
      <c r="L50" s="713" t="s">
        <v>256</v>
      </c>
      <c r="M50" s="715" t="s">
        <v>256</v>
      </c>
      <c r="N50" s="719" t="s">
        <v>256</v>
      </c>
      <c r="O50" s="707"/>
    </row>
    <row r="51" spans="1:15" ht="12" customHeight="1">
      <c r="A51" s="708" t="s">
        <v>256</v>
      </c>
      <c r="B51" s="709" t="s">
        <v>256</v>
      </c>
      <c r="C51" s="709" t="s">
        <v>586</v>
      </c>
      <c r="D51" s="708" t="s">
        <v>256</v>
      </c>
      <c r="E51" s="784" t="s">
        <v>256</v>
      </c>
      <c r="F51" s="785" t="s">
        <v>256</v>
      </c>
      <c r="G51" s="785" t="s">
        <v>256</v>
      </c>
      <c r="H51" s="709" t="s">
        <v>256</v>
      </c>
      <c r="I51" s="785" t="s">
        <v>256</v>
      </c>
      <c r="J51" s="785" t="s">
        <v>256</v>
      </c>
      <c r="K51" s="709" t="s">
        <v>256</v>
      </c>
      <c r="L51" s="709" t="s">
        <v>256</v>
      </c>
      <c r="M51" s="708" t="s">
        <v>256</v>
      </c>
      <c r="N51" s="762" t="s">
        <v>256</v>
      </c>
      <c r="O51" s="707"/>
    </row>
    <row r="52" spans="1:15" ht="12" customHeight="1">
      <c r="A52" s="786" t="s">
        <v>256</v>
      </c>
      <c r="B52" s="748" t="s">
        <v>256</v>
      </c>
      <c r="C52" s="746" t="s">
        <v>812</v>
      </c>
      <c r="D52" s="726">
        <v>1005</v>
      </c>
      <c r="E52" s="749" t="s">
        <v>256</v>
      </c>
      <c r="F52" s="723">
        <v>982</v>
      </c>
      <c r="G52" s="723">
        <v>-680</v>
      </c>
      <c r="H52" s="722">
        <v>302</v>
      </c>
      <c r="I52" s="723">
        <v>45</v>
      </c>
      <c r="J52" s="723">
        <v>-62</v>
      </c>
      <c r="K52" s="722">
        <v>285</v>
      </c>
      <c r="L52" s="740" t="s">
        <v>256</v>
      </c>
      <c r="M52" s="787">
        <v>1290</v>
      </c>
      <c r="N52" s="788" t="s">
        <v>256</v>
      </c>
      <c r="O52" s="707"/>
    </row>
    <row r="53" spans="1:15" ht="12" customHeight="1">
      <c r="A53" s="786" t="s">
        <v>256</v>
      </c>
      <c r="B53" s="748" t="s">
        <v>256</v>
      </c>
      <c r="C53" s="746" t="s">
        <v>400</v>
      </c>
      <c r="D53" s="726">
        <v>632</v>
      </c>
      <c r="E53" s="749" t="s">
        <v>256</v>
      </c>
      <c r="F53" s="723">
        <v>1185</v>
      </c>
      <c r="G53" s="723">
        <v>-866</v>
      </c>
      <c r="H53" s="722">
        <v>319</v>
      </c>
      <c r="I53" s="747" t="s">
        <v>1128</v>
      </c>
      <c r="J53" s="723">
        <v>18</v>
      </c>
      <c r="K53" s="722">
        <v>337</v>
      </c>
      <c r="L53" s="740" t="s">
        <v>256</v>
      </c>
      <c r="M53" s="787">
        <v>969</v>
      </c>
      <c r="N53" s="788" t="s">
        <v>256</v>
      </c>
      <c r="O53" s="707"/>
    </row>
    <row r="54" spans="1:15" ht="12" customHeight="1">
      <c r="A54" s="786" t="s">
        <v>256</v>
      </c>
      <c r="B54" s="748" t="s">
        <v>256</v>
      </c>
      <c r="C54" s="746" t="s">
        <v>815</v>
      </c>
      <c r="D54" s="726">
        <v>2269</v>
      </c>
      <c r="E54" s="749" t="s">
        <v>256</v>
      </c>
      <c r="F54" s="723">
        <v>2981</v>
      </c>
      <c r="G54" s="723">
        <v>-2065</v>
      </c>
      <c r="H54" s="722">
        <v>916</v>
      </c>
      <c r="I54" s="723">
        <v>-297</v>
      </c>
      <c r="J54" s="723">
        <v>64</v>
      </c>
      <c r="K54" s="722">
        <v>683</v>
      </c>
      <c r="L54" s="740" t="s">
        <v>256</v>
      </c>
      <c r="M54" s="787">
        <v>2952</v>
      </c>
      <c r="N54" s="788" t="s">
        <v>256</v>
      </c>
      <c r="O54" s="707"/>
    </row>
    <row r="55" spans="1:15" ht="12" customHeight="1">
      <c r="A55" s="786" t="s">
        <v>256</v>
      </c>
      <c r="B55" s="748" t="s">
        <v>256</v>
      </c>
      <c r="C55" s="746" t="s">
        <v>814</v>
      </c>
      <c r="D55" s="726">
        <v>2695</v>
      </c>
      <c r="E55" s="749" t="s">
        <v>256</v>
      </c>
      <c r="F55" s="723">
        <v>1393</v>
      </c>
      <c r="G55" s="723">
        <v>-1026</v>
      </c>
      <c r="H55" s="722">
        <v>367</v>
      </c>
      <c r="I55" s="747" t="s">
        <v>1128</v>
      </c>
      <c r="J55" s="723">
        <v>-246</v>
      </c>
      <c r="K55" s="722">
        <v>121</v>
      </c>
      <c r="L55" s="740" t="s">
        <v>256</v>
      </c>
      <c r="M55" s="787">
        <v>2816</v>
      </c>
      <c r="N55" s="788" t="s">
        <v>256</v>
      </c>
      <c r="O55" s="707"/>
    </row>
    <row r="56" spans="1:15" ht="12" customHeight="1">
      <c r="A56" s="786" t="s">
        <v>256</v>
      </c>
      <c r="B56" s="748" t="s">
        <v>256</v>
      </c>
      <c r="C56" s="746" t="s">
        <v>1165</v>
      </c>
      <c r="D56" s="726">
        <v>1037</v>
      </c>
      <c r="E56" s="749" t="s">
        <v>256</v>
      </c>
      <c r="F56" s="723">
        <v>1005</v>
      </c>
      <c r="G56" s="723">
        <v>-619</v>
      </c>
      <c r="H56" s="722">
        <v>386</v>
      </c>
      <c r="I56" s="723">
        <v>-1</v>
      </c>
      <c r="J56" s="723">
        <v>46</v>
      </c>
      <c r="K56" s="722">
        <v>431</v>
      </c>
      <c r="L56" s="740" t="s">
        <v>256</v>
      </c>
      <c r="M56" s="787">
        <v>1468</v>
      </c>
      <c r="N56" s="788" t="s">
        <v>256</v>
      </c>
      <c r="O56" s="707"/>
    </row>
    <row r="57" spans="1:15" ht="12" customHeight="1">
      <c r="A57" s="793" t="s">
        <v>256</v>
      </c>
      <c r="B57" s="794" t="s">
        <v>256</v>
      </c>
      <c r="C57" s="751" t="s">
        <v>1173</v>
      </c>
      <c r="D57" s="771">
        <v>7638</v>
      </c>
      <c r="E57" s="789" t="s">
        <v>256</v>
      </c>
      <c r="F57" s="768">
        <v>7546</v>
      </c>
      <c r="G57" s="768">
        <v>-5256</v>
      </c>
      <c r="H57" s="767">
        <v>2290</v>
      </c>
      <c r="I57" s="768">
        <v>-253</v>
      </c>
      <c r="J57" s="768">
        <v>-180</v>
      </c>
      <c r="K57" s="767">
        <v>1857</v>
      </c>
      <c r="L57" s="790" t="s">
        <v>256</v>
      </c>
      <c r="M57" s="791">
        <v>9495</v>
      </c>
      <c r="N57" s="795" t="s">
        <v>256</v>
      </c>
      <c r="O57" s="707"/>
    </row>
    <row r="58" spans="1:15" ht="12" customHeight="1">
      <c r="A58" s="793" t="s">
        <v>256</v>
      </c>
      <c r="B58" s="794" t="s">
        <v>256</v>
      </c>
      <c r="C58" s="740" t="s">
        <v>256</v>
      </c>
      <c r="D58" s="761" t="s">
        <v>256</v>
      </c>
      <c r="E58" s="749" t="s">
        <v>256</v>
      </c>
      <c r="F58" s="748" t="s">
        <v>256</v>
      </c>
      <c r="G58" s="748" t="s">
        <v>256</v>
      </c>
      <c r="H58" s="740" t="s">
        <v>256</v>
      </c>
      <c r="I58" s="748" t="s">
        <v>256</v>
      </c>
      <c r="J58" s="748" t="s">
        <v>256</v>
      </c>
      <c r="K58" s="740" t="s">
        <v>256</v>
      </c>
      <c r="L58" s="740" t="s">
        <v>256</v>
      </c>
      <c r="M58" s="761" t="s">
        <v>256</v>
      </c>
      <c r="N58" s="797" t="s">
        <v>256</v>
      </c>
      <c r="O58" s="707"/>
    </row>
    <row r="59" spans="1:15" ht="12" customHeight="1">
      <c r="A59" s="708" t="s">
        <v>256</v>
      </c>
      <c r="B59" s="709" t="s">
        <v>256</v>
      </c>
      <c r="C59" s="709" t="s">
        <v>1167</v>
      </c>
      <c r="D59" s="708" t="s">
        <v>256</v>
      </c>
      <c r="E59" s="784" t="s">
        <v>256</v>
      </c>
      <c r="F59" s="785" t="s">
        <v>256</v>
      </c>
      <c r="G59" s="785" t="s">
        <v>256</v>
      </c>
      <c r="H59" s="709" t="s">
        <v>256</v>
      </c>
      <c r="I59" s="785" t="s">
        <v>256</v>
      </c>
      <c r="J59" s="785" t="s">
        <v>256</v>
      </c>
      <c r="K59" s="709" t="s">
        <v>256</v>
      </c>
      <c r="L59" s="709" t="s">
        <v>256</v>
      </c>
      <c r="M59" s="708" t="s">
        <v>256</v>
      </c>
      <c r="N59" s="762" t="s">
        <v>256</v>
      </c>
      <c r="O59" s="707"/>
    </row>
    <row r="60" spans="1:15" ht="12" customHeight="1">
      <c r="A60" s="786" t="s">
        <v>256</v>
      </c>
      <c r="B60" s="748" t="s">
        <v>256</v>
      </c>
      <c r="C60" s="746" t="s">
        <v>812</v>
      </c>
      <c r="D60" s="726">
        <v>461</v>
      </c>
      <c r="E60" s="749" t="s">
        <v>256</v>
      </c>
      <c r="F60" s="723">
        <v>8961</v>
      </c>
      <c r="G60" s="723">
        <v>-8762</v>
      </c>
      <c r="H60" s="722">
        <v>199</v>
      </c>
      <c r="I60" s="723">
        <v>-75</v>
      </c>
      <c r="J60" s="723">
        <v>124</v>
      </c>
      <c r="K60" s="722">
        <v>248</v>
      </c>
      <c r="L60" s="740" t="s">
        <v>256</v>
      </c>
      <c r="M60" s="787">
        <v>709</v>
      </c>
      <c r="N60" s="788" t="s">
        <v>256</v>
      </c>
      <c r="O60" s="707"/>
    </row>
    <row r="61" spans="1:15" ht="12" customHeight="1">
      <c r="A61" s="786" t="s">
        <v>256</v>
      </c>
      <c r="B61" s="748" t="s">
        <v>256</v>
      </c>
      <c r="C61" s="746" t="s">
        <v>400</v>
      </c>
      <c r="D61" s="726">
        <v>667</v>
      </c>
      <c r="E61" s="749" t="s">
        <v>256</v>
      </c>
      <c r="F61" s="723">
        <v>1378</v>
      </c>
      <c r="G61" s="723">
        <v>-1516</v>
      </c>
      <c r="H61" s="722">
        <v>-138</v>
      </c>
      <c r="I61" s="747" t="s">
        <v>1128</v>
      </c>
      <c r="J61" s="723">
        <v>-62</v>
      </c>
      <c r="K61" s="722">
        <v>-200</v>
      </c>
      <c r="L61" s="740" t="s">
        <v>256</v>
      </c>
      <c r="M61" s="787">
        <v>467</v>
      </c>
      <c r="N61" s="788" t="s">
        <v>256</v>
      </c>
      <c r="O61" s="707"/>
    </row>
    <row r="62" spans="1:15" ht="12" customHeight="1">
      <c r="A62" s="786" t="s">
        <v>256</v>
      </c>
      <c r="B62" s="748" t="s">
        <v>256</v>
      </c>
      <c r="C62" s="746" t="s">
        <v>815</v>
      </c>
      <c r="D62" s="726">
        <v>534</v>
      </c>
      <c r="E62" s="749" t="s">
        <v>256</v>
      </c>
      <c r="F62" s="723">
        <v>2221</v>
      </c>
      <c r="G62" s="723">
        <v>-2122</v>
      </c>
      <c r="H62" s="722">
        <v>99</v>
      </c>
      <c r="I62" s="723">
        <v>-17</v>
      </c>
      <c r="J62" s="723">
        <v>-7</v>
      </c>
      <c r="K62" s="722">
        <v>75</v>
      </c>
      <c r="L62" s="740" t="s">
        <v>256</v>
      </c>
      <c r="M62" s="787">
        <v>609</v>
      </c>
      <c r="N62" s="788" t="s">
        <v>256</v>
      </c>
      <c r="O62" s="707"/>
    </row>
    <row r="63" spans="1:15" ht="12" customHeight="1">
      <c r="A63" s="786" t="s">
        <v>256</v>
      </c>
      <c r="B63" s="748" t="s">
        <v>256</v>
      </c>
      <c r="C63" s="746" t="s">
        <v>1165</v>
      </c>
      <c r="D63" s="726">
        <v>143</v>
      </c>
      <c r="E63" s="749" t="s">
        <v>256</v>
      </c>
      <c r="F63" s="723">
        <v>182</v>
      </c>
      <c r="G63" s="723">
        <v>-179</v>
      </c>
      <c r="H63" s="722">
        <v>3</v>
      </c>
      <c r="I63" s="866" t="s">
        <v>1128</v>
      </c>
      <c r="J63" s="723">
        <v>-13</v>
      </c>
      <c r="K63" s="722">
        <v>-10</v>
      </c>
      <c r="L63" s="740" t="s">
        <v>256</v>
      </c>
      <c r="M63" s="787">
        <v>133</v>
      </c>
      <c r="N63" s="788" t="s">
        <v>256</v>
      </c>
      <c r="O63" s="707"/>
    </row>
    <row r="64" spans="1:15" ht="12" customHeight="1">
      <c r="A64" s="793" t="s">
        <v>256</v>
      </c>
      <c r="B64" s="794" t="s">
        <v>256</v>
      </c>
      <c r="C64" s="751" t="s">
        <v>1168</v>
      </c>
      <c r="D64" s="771">
        <v>1805</v>
      </c>
      <c r="E64" s="789" t="s">
        <v>256</v>
      </c>
      <c r="F64" s="768">
        <v>12742</v>
      </c>
      <c r="G64" s="768">
        <v>-12579</v>
      </c>
      <c r="H64" s="767">
        <v>163</v>
      </c>
      <c r="I64" s="768">
        <v>-92</v>
      </c>
      <c r="J64" s="768">
        <v>42</v>
      </c>
      <c r="K64" s="767">
        <v>113</v>
      </c>
      <c r="L64" s="790" t="s">
        <v>256</v>
      </c>
      <c r="M64" s="791">
        <v>1918</v>
      </c>
      <c r="N64" s="795" t="s">
        <v>256</v>
      </c>
      <c r="O64" s="707"/>
    </row>
    <row r="65" spans="1:15" ht="12" customHeight="1">
      <c r="A65" s="793" t="s">
        <v>256</v>
      </c>
      <c r="B65" s="794" t="s">
        <v>256</v>
      </c>
      <c r="C65" s="740" t="s">
        <v>256</v>
      </c>
      <c r="D65" s="761" t="s">
        <v>256</v>
      </c>
      <c r="E65" s="749" t="s">
        <v>256</v>
      </c>
      <c r="F65" s="748" t="s">
        <v>256</v>
      </c>
      <c r="G65" s="748" t="s">
        <v>256</v>
      </c>
      <c r="H65" s="740" t="s">
        <v>256</v>
      </c>
      <c r="I65" s="748" t="s">
        <v>256</v>
      </c>
      <c r="J65" s="748" t="s">
        <v>256</v>
      </c>
      <c r="K65" s="740" t="s">
        <v>256</v>
      </c>
      <c r="L65" s="740" t="s">
        <v>256</v>
      </c>
      <c r="M65" s="761" t="s">
        <v>256</v>
      </c>
      <c r="N65" s="797" t="s">
        <v>256</v>
      </c>
      <c r="O65" s="707"/>
    </row>
    <row r="66" spans="1:15" ht="12" customHeight="1">
      <c r="A66" s="786" t="s">
        <v>256</v>
      </c>
      <c r="B66" s="748" t="s">
        <v>256</v>
      </c>
      <c r="C66" s="748" t="s">
        <v>256</v>
      </c>
      <c r="D66" s="761" t="s">
        <v>256</v>
      </c>
      <c r="E66" s="749" t="s">
        <v>256</v>
      </c>
      <c r="F66" s="748" t="s">
        <v>256</v>
      </c>
      <c r="G66" s="748" t="s">
        <v>256</v>
      </c>
      <c r="H66" s="740" t="s">
        <v>256</v>
      </c>
      <c r="I66" s="748" t="s">
        <v>256</v>
      </c>
      <c r="J66" s="748" t="s">
        <v>256</v>
      </c>
      <c r="K66" s="740" t="s">
        <v>256</v>
      </c>
      <c r="L66" s="740" t="s">
        <v>256</v>
      </c>
      <c r="M66" s="761" t="s">
        <v>256</v>
      </c>
      <c r="N66" s="788" t="s">
        <v>256</v>
      </c>
      <c r="O66" s="707"/>
    </row>
    <row r="67" spans="1:15" ht="12" customHeight="1">
      <c r="A67" s="793" t="s">
        <v>256</v>
      </c>
      <c r="B67" s="794" t="s">
        <v>256</v>
      </c>
      <c r="C67" s="751" t="s">
        <v>1169</v>
      </c>
      <c r="D67" s="771">
        <v>9443</v>
      </c>
      <c r="E67" s="789" t="s">
        <v>256</v>
      </c>
      <c r="F67" s="768">
        <v>20288</v>
      </c>
      <c r="G67" s="768">
        <v>-17835</v>
      </c>
      <c r="H67" s="767">
        <v>2453</v>
      </c>
      <c r="I67" s="768">
        <v>-345</v>
      </c>
      <c r="J67" s="768">
        <v>-138</v>
      </c>
      <c r="K67" s="767">
        <v>1970</v>
      </c>
      <c r="L67" s="790" t="s">
        <v>256</v>
      </c>
      <c r="M67" s="791">
        <v>11413</v>
      </c>
      <c r="N67" s="795" t="s">
        <v>256</v>
      </c>
      <c r="O67" s="707"/>
    </row>
    <row r="68" spans="1:15" ht="12" customHeight="1">
      <c r="A68" s="793" t="s">
        <v>256</v>
      </c>
      <c r="B68" s="794" t="s">
        <v>256</v>
      </c>
      <c r="C68" s="740" t="s">
        <v>256</v>
      </c>
      <c r="D68" s="761" t="s">
        <v>256</v>
      </c>
      <c r="E68" s="749" t="s">
        <v>256</v>
      </c>
      <c r="F68" s="748" t="s">
        <v>256</v>
      </c>
      <c r="G68" s="748" t="s">
        <v>256</v>
      </c>
      <c r="H68" s="740" t="s">
        <v>256</v>
      </c>
      <c r="I68" s="748" t="s">
        <v>256</v>
      </c>
      <c r="J68" s="748" t="s">
        <v>256</v>
      </c>
      <c r="K68" s="740" t="s">
        <v>256</v>
      </c>
      <c r="L68" s="740" t="s">
        <v>256</v>
      </c>
      <c r="M68" s="761" t="s">
        <v>256</v>
      </c>
      <c r="N68" s="797" t="s">
        <v>256</v>
      </c>
      <c r="O68" s="707"/>
    </row>
    <row r="69" spans="1:15" ht="12" customHeight="1">
      <c r="A69" s="786" t="s">
        <v>256</v>
      </c>
      <c r="B69" s="748" t="s">
        <v>256</v>
      </c>
      <c r="C69" s="746" t="s">
        <v>1170</v>
      </c>
      <c r="D69" s="726">
        <v>691</v>
      </c>
      <c r="E69" s="749" t="s">
        <v>256</v>
      </c>
      <c r="F69" s="723">
        <v>120</v>
      </c>
      <c r="G69" s="723">
        <v>-41</v>
      </c>
      <c r="H69" s="722">
        <v>79</v>
      </c>
      <c r="I69" s="866" t="s">
        <v>1128</v>
      </c>
      <c r="J69" s="723">
        <v>70</v>
      </c>
      <c r="K69" s="722">
        <v>149</v>
      </c>
      <c r="L69" s="740" t="s">
        <v>256</v>
      </c>
      <c r="M69" s="787">
        <v>840</v>
      </c>
      <c r="N69" s="869" t="s">
        <v>256</v>
      </c>
      <c r="O69" s="707"/>
    </row>
    <row r="70" spans="1:15" ht="12" customHeight="1">
      <c r="A70" s="793" t="s">
        <v>256</v>
      </c>
      <c r="B70" s="794" t="s">
        <v>256</v>
      </c>
      <c r="C70" s="740" t="s">
        <v>256</v>
      </c>
      <c r="D70" s="775" t="s">
        <v>256</v>
      </c>
      <c r="E70" s="796" t="s">
        <v>256</v>
      </c>
      <c r="F70" s="774" t="s">
        <v>256</v>
      </c>
      <c r="G70" s="774" t="s">
        <v>256</v>
      </c>
      <c r="H70" s="773" t="s">
        <v>256</v>
      </c>
      <c r="I70" s="774" t="s">
        <v>256</v>
      </c>
      <c r="J70" s="774" t="s">
        <v>256</v>
      </c>
      <c r="K70" s="773" t="s">
        <v>256</v>
      </c>
      <c r="L70" s="773" t="s">
        <v>256</v>
      </c>
      <c r="M70" s="775" t="s">
        <v>256</v>
      </c>
      <c r="N70" s="797" t="s">
        <v>256</v>
      </c>
      <c r="O70" s="707"/>
    </row>
    <row r="71" spans="1:15" ht="12" customHeight="1">
      <c r="A71" s="793" t="s">
        <v>256</v>
      </c>
      <c r="B71" s="794" t="s">
        <v>256</v>
      </c>
      <c r="C71" s="740" t="s">
        <v>256</v>
      </c>
      <c r="D71" s="761" t="s">
        <v>256</v>
      </c>
      <c r="E71" s="749" t="s">
        <v>256</v>
      </c>
      <c r="F71" s="748" t="s">
        <v>256</v>
      </c>
      <c r="G71" s="748" t="s">
        <v>256</v>
      </c>
      <c r="H71" s="740" t="s">
        <v>256</v>
      </c>
      <c r="I71" s="748" t="s">
        <v>256</v>
      </c>
      <c r="J71" s="748" t="s">
        <v>256</v>
      </c>
      <c r="K71" s="740" t="s">
        <v>256</v>
      </c>
      <c r="L71" s="740" t="s">
        <v>256</v>
      </c>
      <c r="M71" s="761" t="s">
        <v>256</v>
      </c>
      <c r="N71" s="797" t="s">
        <v>256</v>
      </c>
      <c r="O71" s="707"/>
    </row>
    <row r="72" spans="1:15" ht="12" customHeight="1">
      <c r="A72" s="793" t="s">
        <v>256</v>
      </c>
      <c r="B72" s="794" t="s">
        <v>256</v>
      </c>
      <c r="C72" s="751" t="s">
        <v>1171</v>
      </c>
      <c r="D72" s="771">
        <v>10134</v>
      </c>
      <c r="E72" s="789" t="s">
        <v>256</v>
      </c>
      <c r="F72" s="768">
        <v>20408</v>
      </c>
      <c r="G72" s="768">
        <v>-17876</v>
      </c>
      <c r="H72" s="767">
        <v>2532</v>
      </c>
      <c r="I72" s="768">
        <v>-345</v>
      </c>
      <c r="J72" s="768">
        <v>-68</v>
      </c>
      <c r="K72" s="767">
        <v>2119</v>
      </c>
      <c r="L72" s="790" t="s">
        <v>256</v>
      </c>
      <c r="M72" s="791">
        <v>12253</v>
      </c>
      <c r="N72" s="795" t="s">
        <v>256</v>
      </c>
      <c r="O72" s="707"/>
    </row>
    <row r="73" spans="1:15" ht="12" customHeight="1">
      <c r="A73" s="793" t="s">
        <v>256</v>
      </c>
      <c r="B73" s="794" t="s">
        <v>256</v>
      </c>
      <c r="C73" s="740" t="s">
        <v>256</v>
      </c>
      <c r="D73" s="761" t="s">
        <v>256</v>
      </c>
      <c r="E73" s="749" t="s">
        <v>256</v>
      </c>
      <c r="F73" s="748" t="s">
        <v>256</v>
      </c>
      <c r="G73" s="748" t="s">
        <v>256</v>
      </c>
      <c r="H73" s="740" t="s">
        <v>256</v>
      </c>
      <c r="I73" s="748" t="s">
        <v>256</v>
      </c>
      <c r="J73" s="748" t="s">
        <v>256</v>
      </c>
      <c r="K73" s="740" t="s">
        <v>256</v>
      </c>
      <c r="L73" s="740" t="s">
        <v>256</v>
      </c>
      <c r="M73" s="761" t="s">
        <v>256</v>
      </c>
      <c r="N73" s="797" t="s">
        <v>256</v>
      </c>
      <c r="O73" s="707"/>
    </row>
    <row r="74" spans="1:15" ht="12" customHeight="1">
      <c r="A74" s="793" t="s">
        <v>256</v>
      </c>
      <c r="B74" s="794" t="s">
        <v>256</v>
      </c>
      <c r="C74" s="740" t="s">
        <v>256</v>
      </c>
      <c r="D74" s="761" t="s">
        <v>256</v>
      </c>
      <c r="E74" s="749" t="s">
        <v>256</v>
      </c>
      <c r="F74" s="748" t="s">
        <v>256</v>
      </c>
      <c r="G74" s="748" t="s">
        <v>256</v>
      </c>
      <c r="H74" s="740" t="s">
        <v>256</v>
      </c>
      <c r="I74" s="748" t="s">
        <v>256</v>
      </c>
      <c r="J74" s="748" t="s">
        <v>256</v>
      </c>
      <c r="K74" s="740" t="s">
        <v>256</v>
      </c>
      <c r="L74" s="740" t="s">
        <v>256</v>
      </c>
      <c r="M74" s="761" t="s">
        <v>256</v>
      </c>
      <c r="N74" s="797" t="s">
        <v>256</v>
      </c>
      <c r="O74" s="707"/>
    </row>
    <row r="75" spans="1:15" ht="12" customHeight="1">
      <c r="A75" s="793" t="s">
        <v>256</v>
      </c>
      <c r="B75" s="794" t="s">
        <v>256</v>
      </c>
      <c r="C75" s="751" t="s">
        <v>1172</v>
      </c>
      <c r="D75" s="771">
        <v>46329</v>
      </c>
      <c r="E75" s="789" t="s">
        <v>256</v>
      </c>
      <c r="F75" s="768">
        <v>33894</v>
      </c>
      <c r="G75" s="768">
        <v>-25261</v>
      </c>
      <c r="H75" s="767">
        <v>8633</v>
      </c>
      <c r="I75" s="768">
        <v>-205</v>
      </c>
      <c r="J75" s="768">
        <v>2442</v>
      </c>
      <c r="K75" s="767">
        <v>10870</v>
      </c>
      <c r="L75" s="790" t="s">
        <v>256</v>
      </c>
      <c r="M75" s="791">
        <v>57199</v>
      </c>
      <c r="N75" s="795" t="s">
        <v>256</v>
      </c>
      <c r="O75" s="707"/>
    </row>
    <row r="76" spans="1:15" ht="12" customHeight="1">
      <c r="A76" s="803" t="s">
        <v>256</v>
      </c>
      <c r="B76" s="804" t="s">
        <v>256</v>
      </c>
      <c r="C76" s="801" t="s">
        <v>256</v>
      </c>
      <c r="D76" s="805" t="s">
        <v>256</v>
      </c>
      <c r="E76" s="789" t="s">
        <v>256</v>
      </c>
      <c r="F76" s="770" t="s">
        <v>256</v>
      </c>
      <c r="G76" s="770" t="s">
        <v>256</v>
      </c>
      <c r="H76" s="790" t="s">
        <v>256</v>
      </c>
      <c r="I76" s="770" t="s">
        <v>256</v>
      </c>
      <c r="J76" s="770" t="s">
        <v>256</v>
      </c>
      <c r="K76" s="790" t="s">
        <v>256</v>
      </c>
      <c r="L76" s="790" t="s">
        <v>256</v>
      </c>
      <c r="M76" s="805" t="s">
        <v>256</v>
      </c>
      <c r="N76" s="802" t="s">
        <v>256</v>
      </c>
      <c r="O76" s="707"/>
    </row>
    <row r="77" spans="1:15" ht="12" customHeight="1">
      <c r="A77" s="708" t="s">
        <v>256</v>
      </c>
      <c r="B77" s="709" t="s">
        <v>256</v>
      </c>
      <c r="C77" s="709" t="s">
        <v>256</v>
      </c>
      <c r="D77" s="715" t="s">
        <v>256</v>
      </c>
      <c r="E77" s="727" t="s">
        <v>256</v>
      </c>
      <c r="F77" s="725" t="s">
        <v>256</v>
      </c>
      <c r="G77" s="725" t="s">
        <v>256</v>
      </c>
      <c r="H77" s="713" t="s">
        <v>256</v>
      </c>
      <c r="I77" s="725" t="s">
        <v>256</v>
      </c>
      <c r="J77" s="734" t="s">
        <v>1151</v>
      </c>
      <c r="K77" s="706" t="s">
        <v>1152</v>
      </c>
      <c r="L77" s="713" t="s">
        <v>256</v>
      </c>
      <c r="M77" s="715" t="s">
        <v>256</v>
      </c>
      <c r="N77" s="721" t="s">
        <v>256</v>
      </c>
      <c r="O77" s="707"/>
    </row>
    <row r="78" spans="1:15" ht="12" customHeight="1">
      <c r="A78" s="708" t="s">
        <v>256</v>
      </c>
      <c r="B78" s="709" t="s">
        <v>256</v>
      </c>
      <c r="C78" s="709" t="s">
        <v>256</v>
      </c>
      <c r="D78" s="715" t="s">
        <v>1153</v>
      </c>
      <c r="E78" s="727" t="s">
        <v>256</v>
      </c>
      <c r="F78" s="725" t="s">
        <v>256</v>
      </c>
      <c r="G78" s="725" t="s">
        <v>256</v>
      </c>
      <c r="H78" s="713" t="s">
        <v>256</v>
      </c>
      <c r="I78" s="725" t="s">
        <v>364</v>
      </c>
      <c r="J78" s="725" t="s">
        <v>1154</v>
      </c>
      <c r="K78" s="713" t="s">
        <v>1155</v>
      </c>
      <c r="L78" s="713" t="s">
        <v>256</v>
      </c>
      <c r="M78" s="715" t="s">
        <v>1156</v>
      </c>
      <c r="N78" s="719" t="s">
        <v>256</v>
      </c>
      <c r="O78" s="707"/>
    </row>
    <row r="79" spans="1:15" ht="12" customHeight="1">
      <c r="A79" s="708" t="s">
        <v>256</v>
      </c>
      <c r="B79" s="709" t="s">
        <v>256</v>
      </c>
      <c r="C79" s="709" t="s">
        <v>256</v>
      </c>
      <c r="D79" s="715" t="s">
        <v>1157</v>
      </c>
      <c r="E79" s="727" t="s">
        <v>256</v>
      </c>
      <c r="F79" s="725" t="s">
        <v>1158</v>
      </c>
      <c r="G79" s="725" t="s">
        <v>1159</v>
      </c>
      <c r="H79" s="713" t="s">
        <v>1160</v>
      </c>
      <c r="I79" s="725" t="s">
        <v>1161</v>
      </c>
      <c r="J79" s="725" t="s">
        <v>1161</v>
      </c>
      <c r="K79" s="713" t="s">
        <v>1162</v>
      </c>
      <c r="L79" s="713" t="s">
        <v>256</v>
      </c>
      <c r="M79" s="715" t="s">
        <v>1157</v>
      </c>
      <c r="N79" s="719" t="s">
        <v>256</v>
      </c>
      <c r="O79" s="707"/>
    </row>
    <row r="80" spans="1:15" ht="12" customHeight="1">
      <c r="A80" s="708" t="s">
        <v>256</v>
      </c>
      <c r="B80" s="1905" t="s">
        <v>588</v>
      </c>
      <c r="C80" s="1904"/>
      <c r="D80" s="715" t="s">
        <v>769</v>
      </c>
      <c r="E80" s="727" t="s">
        <v>256</v>
      </c>
      <c r="F80" s="725" t="s">
        <v>769</v>
      </c>
      <c r="G80" s="725" t="s">
        <v>769</v>
      </c>
      <c r="H80" s="713" t="s">
        <v>769</v>
      </c>
      <c r="I80" s="725" t="s">
        <v>769</v>
      </c>
      <c r="J80" s="725" t="s">
        <v>769</v>
      </c>
      <c r="K80" s="713" t="s">
        <v>769</v>
      </c>
      <c r="L80" s="713" t="s">
        <v>256</v>
      </c>
      <c r="M80" s="715" t="s">
        <v>769</v>
      </c>
      <c r="N80" s="719" t="s">
        <v>256</v>
      </c>
      <c r="O80" s="707"/>
    </row>
    <row r="81" spans="1:15" ht="12" customHeight="1">
      <c r="A81" s="708" t="s">
        <v>256</v>
      </c>
      <c r="B81" s="709" t="s">
        <v>256</v>
      </c>
      <c r="C81" s="709" t="s">
        <v>356</v>
      </c>
      <c r="D81" s="708" t="s">
        <v>256</v>
      </c>
      <c r="E81" s="784" t="s">
        <v>256</v>
      </c>
      <c r="F81" s="785" t="s">
        <v>256</v>
      </c>
      <c r="G81" s="785" t="s">
        <v>256</v>
      </c>
      <c r="H81" s="709" t="s">
        <v>256</v>
      </c>
      <c r="I81" s="785" t="s">
        <v>256</v>
      </c>
      <c r="J81" s="785" t="s">
        <v>256</v>
      </c>
      <c r="K81" s="709" t="s">
        <v>256</v>
      </c>
      <c r="L81" s="709" t="s">
        <v>256</v>
      </c>
      <c r="M81" s="708" t="s">
        <v>256</v>
      </c>
      <c r="N81" s="762" t="s">
        <v>256</v>
      </c>
      <c r="O81" s="707"/>
    </row>
    <row r="82" spans="1:15" ht="12" customHeight="1">
      <c r="A82" s="786" t="s">
        <v>256</v>
      </c>
      <c r="B82" s="748" t="s">
        <v>256</v>
      </c>
      <c r="C82" s="746" t="s">
        <v>1163</v>
      </c>
      <c r="D82" s="806">
        <v>31.100020510015725</v>
      </c>
      <c r="E82" s="749" t="s">
        <v>256</v>
      </c>
      <c r="F82" s="747">
        <v>29.27700089259149</v>
      </c>
      <c r="G82" s="747">
        <v>-64.9626968775905</v>
      </c>
      <c r="H82" s="807">
        <v>-12.342893973573961</v>
      </c>
      <c r="I82" s="747" t="s">
        <v>1128</v>
      </c>
      <c r="J82" s="747">
        <v>-70.6777316735823</v>
      </c>
      <c r="K82" s="807">
        <v>-30.885908990987033</v>
      </c>
      <c r="L82" s="740" t="s">
        <v>256</v>
      </c>
      <c r="M82" s="806">
        <v>16.39549436795995</v>
      </c>
      <c r="N82" s="788" t="s">
        <v>256</v>
      </c>
      <c r="O82" s="707"/>
    </row>
    <row r="83" spans="1:15" ht="12" customHeight="1">
      <c r="A83" s="786" t="s">
        <v>256</v>
      </c>
      <c r="B83" s="748" t="s">
        <v>256</v>
      </c>
      <c r="C83" s="746" t="s">
        <v>589</v>
      </c>
      <c r="D83" s="806">
        <v>19.482566765578635</v>
      </c>
      <c r="E83" s="749" t="s">
        <v>256</v>
      </c>
      <c r="F83" s="747">
        <v>-10.481963335304552</v>
      </c>
      <c r="G83" s="747">
        <v>-1.3542219861922464</v>
      </c>
      <c r="H83" s="807">
        <v>-25.350233488992664</v>
      </c>
      <c r="I83" s="747">
        <v>-275.7142857142857</v>
      </c>
      <c r="J83" s="747">
        <v>7.048872180451128</v>
      </c>
      <c r="K83" s="807">
        <v>-25.487862922417897</v>
      </c>
      <c r="L83" s="740" t="s">
        <v>256</v>
      </c>
      <c r="M83" s="806">
        <v>12.149786573535119</v>
      </c>
      <c r="N83" s="788" t="s">
        <v>256</v>
      </c>
      <c r="O83" s="707"/>
    </row>
    <row r="84" spans="1:15" ht="12" customHeight="1">
      <c r="A84" s="761" t="s">
        <v>256</v>
      </c>
      <c r="B84" s="740" t="s">
        <v>256</v>
      </c>
      <c r="C84" s="751" t="s">
        <v>1164</v>
      </c>
      <c r="D84" s="808">
        <v>24.177372565271448</v>
      </c>
      <c r="E84" s="789" t="s">
        <v>256</v>
      </c>
      <c r="F84" s="769">
        <v>9.335607296455583</v>
      </c>
      <c r="G84" s="769">
        <v>-32.52538930264049</v>
      </c>
      <c r="H84" s="809">
        <v>-18.73463366661203</v>
      </c>
      <c r="I84" s="769">
        <v>-275.7142857142857</v>
      </c>
      <c r="J84" s="769">
        <v>-37.72908366533865</v>
      </c>
      <c r="K84" s="809">
        <v>-28.293909267512284</v>
      </c>
      <c r="L84" s="790" t="s">
        <v>256</v>
      </c>
      <c r="M84" s="808">
        <v>13.961197881902729</v>
      </c>
      <c r="N84" s="792" t="s">
        <v>256</v>
      </c>
      <c r="O84" s="707"/>
    </row>
    <row r="85" spans="1:15" ht="12" customHeight="1">
      <c r="A85" s="744" t="s">
        <v>256</v>
      </c>
      <c r="B85" s="714" t="s">
        <v>256</v>
      </c>
      <c r="C85" s="714" t="s">
        <v>256</v>
      </c>
      <c r="D85" s="715" t="s">
        <v>256</v>
      </c>
      <c r="E85" s="727" t="s">
        <v>256</v>
      </c>
      <c r="F85" s="725" t="s">
        <v>256</v>
      </c>
      <c r="G85" s="725" t="s">
        <v>256</v>
      </c>
      <c r="H85" s="713" t="s">
        <v>256</v>
      </c>
      <c r="I85" s="725" t="s">
        <v>256</v>
      </c>
      <c r="J85" s="725" t="s">
        <v>256</v>
      </c>
      <c r="K85" s="713" t="s">
        <v>256</v>
      </c>
      <c r="L85" s="713" t="s">
        <v>256</v>
      </c>
      <c r="M85" s="715" t="s">
        <v>256</v>
      </c>
      <c r="N85" s="719" t="s">
        <v>256</v>
      </c>
      <c r="O85" s="707"/>
    </row>
    <row r="86" spans="1:15" ht="12" customHeight="1">
      <c r="A86" s="708" t="s">
        <v>256</v>
      </c>
      <c r="B86" s="709" t="s">
        <v>256</v>
      </c>
      <c r="C86" s="709" t="s">
        <v>586</v>
      </c>
      <c r="D86" s="708" t="s">
        <v>256</v>
      </c>
      <c r="E86" s="784" t="s">
        <v>256</v>
      </c>
      <c r="F86" s="785" t="s">
        <v>256</v>
      </c>
      <c r="G86" s="785" t="s">
        <v>256</v>
      </c>
      <c r="H86" s="709" t="s">
        <v>256</v>
      </c>
      <c r="I86" s="785" t="s">
        <v>256</v>
      </c>
      <c r="J86" s="785" t="s">
        <v>256</v>
      </c>
      <c r="K86" s="709" t="s">
        <v>256</v>
      </c>
      <c r="L86" s="709" t="s">
        <v>256</v>
      </c>
      <c r="M86" s="708" t="s">
        <v>256</v>
      </c>
      <c r="N86" s="762" t="s">
        <v>256</v>
      </c>
      <c r="O86" s="707"/>
    </row>
    <row r="87" spans="1:15" ht="12" customHeight="1">
      <c r="A87" s="786" t="s">
        <v>256</v>
      </c>
      <c r="B87" s="748" t="s">
        <v>256</v>
      </c>
      <c r="C87" s="746" t="s">
        <v>812</v>
      </c>
      <c r="D87" s="806">
        <v>28.35820895522388</v>
      </c>
      <c r="E87" s="749" t="s">
        <v>256</v>
      </c>
      <c r="F87" s="747">
        <v>17.922606924643585</v>
      </c>
      <c r="G87" s="747">
        <v>-53.8235294117647</v>
      </c>
      <c r="H87" s="807">
        <v>-62.913907284768214</v>
      </c>
      <c r="I87" s="747">
        <v>326.6666666666667</v>
      </c>
      <c r="J87" s="747">
        <v>1117.741935483871</v>
      </c>
      <c r="K87" s="807">
        <v>228.0701754385965</v>
      </c>
      <c r="L87" s="740" t="s">
        <v>256</v>
      </c>
      <c r="M87" s="806">
        <v>72.48062015503875</v>
      </c>
      <c r="N87" s="788" t="s">
        <v>256</v>
      </c>
      <c r="O87" s="707"/>
    </row>
    <row r="88" spans="1:15" ht="12" customHeight="1">
      <c r="A88" s="786" t="s">
        <v>256</v>
      </c>
      <c r="B88" s="748" t="s">
        <v>256</v>
      </c>
      <c r="C88" s="746" t="s">
        <v>400</v>
      </c>
      <c r="D88" s="806">
        <v>53.32278481012658</v>
      </c>
      <c r="E88" s="749" t="s">
        <v>256</v>
      </c>
      <c r="F88" s="747">
        <v>58.31223628691983</v>
      </c>
      <c r="G88" s="747">
        <v>-76.55889145496536</v>
      </c>
      <c r="H88" s="807">
        <v>8.77742946708464</v>
      </c>
      <c r="I88" s="747" t="s">
        <v>1128</v>
      </c>
      <c r="J88" s="747">
        <v>788.8888888888889</v>
      </c>
      <c r="K88" s="807">
        <v>50.445103857566764</v>
      </c>
      <c r="L88" s="740" t="s">
        <v>256</v>
      </c>
      <c r="M88" s="806">
        <v>52.32198142414861</v>
      </c>
      <c r="N88" s="788" t="s">
        <v>256</v>
      </c>
      <c r="O88" s="707"/>
    </row>
    <row r="89" spans="1:15" ht="12" customHeight="1">
      <c r="A89" s="786" t="s">
        <v>256</v>
      </c>
      <c r="B89" s="748" t="s">
        <v>256</v>
      </c>
      <c r="C89" s="746" t="s">
        <v>815</v>
      </c>
      <c r="D89" s="806">
        <v>30.10136624063464</v>
      </c>
      <c r="E89" s="749" t="s">
        <v>256</v>
      </c>
      <c r="F89" s="747">
        <v>-23.247232472324722</v>
      </c>
      <c r="G89" s="747">
        <v>-23.196125907990314</v>
      </c>
      <c r="H89" s="807">
        <v>-127.9475982532751</v>
      </c>
      <c r="I89" s="747">
        <v>20.875420875420875</v>
      </c>
      <c r="J89" s="747">
        <v>657.8125</v>
      </c>
      <c r="K89" s="807">
        <v>-100.87847730600292</v>
      </c>
      <c r="L89" s="740" t="s">
        <v>256</v>
      </c>
      <c r="M89" s="806">
        <v>-0.20325203252032523</v>
      </c>
      <c r="N89" s="788" t="s">
        <v>256</v>
      </c>
      <c r="O89" s="707"/>
    </row>
    <row r="90" spans="1:15" ht="12" customHeight="1">
      <c r="A90" s="786" t="s">
        <v>256</v>
      </c>
      <c r="B90" s="748" t="s">
        <v>256</v>
      </c>
      <c r="C90" s="746" t="s">
        <v>814</v>
      </c>
      <c r="D90" s="806">
        <v>4.489795918367347</v>
      </c>
      <c r="E90" s="749" t="s">
        <v>256</v>
      </c>
      <c r="F90" s="747">
        <v>70.42354630294328</v>
      </c>
      <c r="G90" s="747">
        <v>-16.764132553606238</v>
      </c>
      <c r="H90" s="807">
        <v>220.4359673024523</v>
      </c>
      <c r="I90" s="747" t="s">
        <v>1128</v>
      </c>
      <c r="J90" s="747">
        <v>230.48780487804876</v>
      </c>
      <c r="K90" s="807">
        <v>1137.190082644628</v>
      </c>
      <c r="L90" s="740" t="s">
        <v>256</v>
      </c>
      <c r="M90" s="806">
        <v>53.16051136363637</v>
      </c>
      <c r="N90" s="788" t="s">
        <v>256</v>
      </c>
      <c r="O90" s="707"/>
    </row>
    <row r="91" spans="1:15" ht="12" customHeight="1">
      <c r="A91" s="786" t="s">
        <v>256</v>
      </c>
      <c r="B91" s="748" t="s">
        <v>256</v>
      </c>
      <c r="C91" s="746" t="s">
        <v>1165</v>
      </c>
      <c r="D91" s="806">
        <v>41.56219864995178</v>
      </c>
      <c r="E91" s="749" t="s">
        <v>256</v>
      </c>
      <c r="F91" s="747">
        <v>100.09950248756219</v>
      </c>
      <c r="G91" s="747">
        <v>-130.8562197092084</v>
      </c>
      <c r="H91" s="807">
        <v>50.77720207253886</v>
      </c>
      <c r="I91" s="747">
        <v>5500</v>
      </c>
      <c r="J91" s="747">
        <v>841.3043478260869</v>
      </c>
      <c r="K91" s="807">
        <v>148.0278422273782</v>
      </c>
      <c r="L91" s="740" t="s">
        <v>256</v>
      </c>
      <c r="M91" s="806">
        <v>72.82016348773843</v>
      </c>
      <c r="N91" s="788" t="s">
        <v>256</v>
      </c>
      <c r="O91" s="707"/>
    </row>
    <row r="92" spans="1:15" ht="15" customHeight="1">
      <c r="A92" s="761" t="s">
        <v>256</v>
      </c>
      <c r="B92" s="740" t="s">
        <v>256</v>
      </c>
      <c r="C92" s="751" t="s">
        <v>1173</v>
      </c>
      <c r="D92" s="808">
        <v>24.312647289866458</v>
      </c>
      <c r="E92" s="789" t="s">
        <v>256</v>
      </c>
      <c r="F92" s="769">
        <v>28.637688841770476</v>
      </c>
      <c r="G92" s="769">
        <v>-47.37442922374429</v>
      </c>
      <c r="H92" s="809">
        <v>-14.366812227074236</v>
      </c>
      <c r="I92" s="769">
        <v>104.34782608695652</v>
      </c>
      <c r="J92" s="769">
        <v>1227.7777777777778</v>
      </c>
      <c r="K92" s="809">
        <v>115.50888529886913</v>
      </c>
      <c r="L92" s="790" t="s">
        <v>256</v>
      </c>
      <c r="M92" s="808">
        <v>42.148499210110586</v>
      </c>
      <c r="N92" s="792" t="s">
        <v>256</v>
      </c>
      <c r="O92" s="707"/>
    </row>
    <row r="93" spans="1:15" ht="12" customHeight="1">
      <c r="A93" s="744" t="s">
        <v>256</v>
      </c>
      <c r="B93" s="714" t="s">
        <v>256</v>
      </c>
      <c r="C93" s="714" t="s">
        <v>256</v>
      </c>
      <c r="D93" s="715" t="s">
        <v>256</v>
      </c>
      <c r="E93" s="727" t="s">
        <v>256</v>
      </c>
      <c r="F93" s="725" t="s">
        <v>256</v>
      </c>
      <c r="G93" s="725" t="s">
        <v>256</v>
      </c>
      <c r="H93" s="713" t="s">
        <v>256</v>
      </c>
      <c r="I93" s="725" t="s">
        <v>256</v>
      </c>
      <c r="J93" s="725" t="s">
        <v>256</v>
      </c>
      <c r="K93" s="713" t="s">
        <v>256</v>
      </c>
      <c r="L93" s="713" t="s">
        <v>256</v>
      </c>
      <c r="M93" s="715" t="s">
        <v>256</v>
      </c>
      <c r="N93" s="719" t="s">
        <v>256</v>
      </c>
      <c r="O93" s="707"/>
    </row>
    <row r="94" spans="1:15" ht="12" customHeight="1">
      <c r="A94" s="708" t="s">
        <v>256</v>
      </c>
      <c r="B94" s="709" t="s">
        <v>256</v>
      </c>
      <c r="C94" s="709" t="s">
        <v>1167</v>
      </c>
      <c r="D94" s="708" t="s">
        <v>256</v>
      </c>
      <c r="E94" s="784" t="s">
        <v>256</v>
      </c>
      <c r="F94" s="785" t="s">
        <v>256</v>
      </c>
      <c r="G94" s="785" t="s">
        <v>256</v>
      </c>
      <c r="H94" s="709" t="s">
        <v>256</v>
      </c>
      <c r="I94" s="785" t="s">
        <v>256</v>
      </c>
      <c r="J94" s="785" t="s">
        <v>256</v>
      </c>
      <c r="K94" s="709" t="s">
        <v>256</v>
      </c>
      <c r="L94" s="709" t="s">
        <v>256</v>
      </c>
      <c r="M94" s="708" t="s">
        <v>256</v>
      </c>
      <c r="N94" s="762" t="s">
        <v>256</v>
      </c>
      <c r="O94" s="707"/>
    </row>
    <row r="95" spans="1:15" ht="12" customHeight="1">
      <c r="A95" s="786" t="s">
        <v>256</v>
      </c>
      <c r="B95" s="748" t="s">
        <v>256</v>
      </c>
      <c r="C95" s="746" t="s">
        <v>812</v>
      </c>
      <c r="D95" s="806">
        <v>53.79609544468546</v>
      </c>
      <c r="E95" s="749" t="s">
        <v>256</v>
      </c>
      <c r="F95" s="747">
        <v>169.7801584644571</v>
      </c>
      <c r="G95" s="747">
        <v>-167.1079662177585</v>
      </c>
      <c r="H95" s="807">
        <v>287.43718592964825</v>
      </c>
      <c r="I95" s="747">
        <v>-256</v>
      </c>
      <c r="J95" s="747">
        <v>63.70967741935484</v>
      </c>
      <c r="K95" s="807">
        <v>185.08064516129033</v>
      </c>
      <c r="L95" s="740" t="s">
        <v>256</v>
      </c>
      <c r="M95" s="806">
        <v>99.71791255289139</v>
      </c>
      <c r="N95" s="788" t="s">
        <v>256</v>
      </c>
      <c r="O95" s="707"/>
    </row>
    <row r="96" spans="1:15" ht="12" customHeight="1">
      <c r="A96" s="786" t="s">
        <v>256</v>
      </c>
      <c r="B96" s="748" t="s">
        <v>256</v>
      </c>
      <c r="C96" s="746" t="s">
        <v>400</v>
      </c>
      <c r="D96" s="806">
        <v>-29.985007496251875</v>
      </c>
      <c r="E96" s="749" t="s">
        <v>256</v>
      </c>
      <c r="F96" s="747">
        <v>64.80406386066764</v>
      </c>
      <c r="G96" s="747">
        <v>-39.31398416886543</v>
      </c>
      <c r="H96" s="807">
        <v>215.2173913043478</v>
      </c>
      <c r="I96" s="747" t="s">
        <v>1128</v>
      </c>
      <c r="J96" s="747">
        <v>109.6774193548387</v>
      </c>
      <c r="K96" s="807">
        <v>182.5</v>
      </c>
      <c r="L96" s="740" t="s">
        <v>256</v>
      </c>
      <c r="M96" s="806">
        <v>35.33190578158458</v>
      </c>
      <c r="N96" s="788" t="s">
        <v>256</v>
      </c>
      <c r="O96" s="707"/>
    </row>
    <row r="97" spans="1:15" ht="12" customHeight="1">
      <c r="A97" s="786" t="s">
        <v>256</v>
      </c>
      <c r="B97" s="748" t="s">
        <v>256</v>
      </c>
      <c r="C97" s="746" t="s">
        <v>815</v>
      </c>
      <c r="D97" s="806">
        <v>14.04494382022472</v>
      </c>
      <c r="E97" s="749" t="s">
        <v>256</v>
      </c>
      <c r="F97" s="747">
        <v>-1.4407924358397117</v>
      </c>
      <c r="G97" s="747">
        <v>-8.953817153628654</v>
      </c>
      <c r="H97" s="807">
        <v>-224.24242424242422</v>
      </c>
      <c r="I97" s="747">
        <v>-23.52941176470588</v>
      </c>
      <c r="J97" s="747">
        <v>314.2857142857143</v>
      </c>
      <c r="K97" s="807">
        <v>-272</v>
      </c>
      <c r="L97" s="740" t="s">
        <v>256</v>
      </c>
      <c r="M97" s="806">
        <v>-21.182266009852217</v>
      </c>
      <c r="N97" s="788" t="s">
        <v>256</v>
      </c>
      <c r="O97" s="707"/>
    </row>
    <row r="98" spans="1:15" ht="12" customHeight="1">
      <c r="A98" s="786" t="s">
        <v>256</v>
      </c>
      <c r="B98" s="748" t="s">
        <v>256</v>
      </c>
      <c r="C98" s="746" t="s">
        <v>1165</v>
      </c>
      <c r="D98" s="806">
        <v>-6.993006993006993</v>
      </c>
      <c r="E98" s="749" t="s">
        <v>256</v>
      </c>
      <c r="F98" s="747">
        <v>132.96703296703296</v>
      </c>
      <c r="G98" s="747">
        <v>-76.53631284916202</v>
      </c>
      <c r="H98" s="807">
        <v>3500</v>
      </c>
      <c r="I98" s="747" t="s">
        <v>1128</v>
      </c>
      <c r="J98" s="747">
        <v>184.6153846153846</v>
      </c>
      <c r="K98" s="807">
        <v>1290</v>
      </c>
      <c r="L98" s="740" t="s">
        <v>256</v>
      </c>
      <c r="M98" s="806">
        <v>89.47368421052632</v>
      </c>
      <c r="N98" s="788" t="s">
        <v>256</v>
      </c>
      <c r="O98" s="707"/>
    </row>
    <row r="99" spans="1:15" ht="15" customHeight="1">
      <c r="A99" s="761" t="s">
        <v>256</v>
      </c>
      <c r="B99" s="740" t="s">
        <v>256</v>
      </c>
      <c r="C99" s="751" t="s">
        <v>1168</v>
      </c>
      <c r="D99" s="808">
        <v>6.260387811634349</v>
      </c>
      <c r="E99" s="789" t="s">
        <v>256</v>
      </c>
      <c r="F99" s="769">
        <v>128.05681996546855</v>
      </c>
      <c r="G99" s="769">
        <v>-123.73797599173227</v>
      </c>
      <c r="H99" s="809">
        <v>461.3496932515337</v>
      </c>
      <c r="I99" s="769">
        <v>-213.0434782608696</v>
      </c>
      <c r="J99" s="769">
        <v>459.5238095238095</v>
      </c>
      <c r="K99" s="809">
        <v>662.8318584070796</v>
      </c>
      <c r="L99" s="790" t="s">
        <v>256</v>
      </c>
      <c r="M99" s="808">
        <v>44.94264859228363</v>
      </c>
      <c r="N99" s="792" t="s">
        <v>256</v>
      </c>
      <c r="O99" s="707"/>
    </row>
    <row r="100" spans="1:15" ht="12" customHeight="1">
      <c r="A100" s="744" t="s">
        <v>256</v>
      </c>
      <c r="B100" s="714" t="s">
        <v>256</v>
      </c>
      <c r="C100" s="714" t="s">
        <v>256</v>
      </c>
      <c r="D100" s="715" t="s">
        <v>256</v>
      </c>
      <c r="E100" s="727" t="s">
        <v>256</v>
      </c>
      <c r="F100" s="725" t="s">
        <v>256</v>
      </c>
      <c r="G100" s="725" t="s">
        <v>256</v>
      </c>
      <c r="H100" s="713" t="s">
        <v>256</v>
      </c>
      <c r="I100" s="725" t="s">
        <v>256</v>
      </c>
      <c r="J100" s="725" t="s">
        <v>256</v>
      </c>
      <c r="K100" s="713" t="s">
        <v>256</v>
      </c>
      <c r="L100" s="713" t="s">
        <v>256</v>
      </c>
      <c r="M100" s="715" t="s">
        <v>256</v>
      </c>
      <c r="N100" s="719" t="s">
        <v>256</v>
      </c>
      <c r="O100" s="707"/>
    </row>
    <row r="101" spans="1:15" ht="12" customHeight="1">
      <c r="A101" s="786" t="s">
        <v>256</v>
      </c>
      <c r="B101" s="748" t="s">
        <v>256</v>
      </c>
      <c r="C101" s="748" t="s">
        <v>256</v>
      </c>
      <c r="D101" s="761" t="s">
        <v>256</v>
      </c>
      <c r="E101" s="749" t="s">
        <v>256</v>
      </c>
      <c r="F101" s="748" t="s">
        <v>256</v>
      </c>
      <c r="G101" s="748" t="s">
        <v>256</v>
      </c>
      <c r="H101" s="740" t="s">
        <v>256</v>
      </c>
      <c r="I101" s="748" t="s">
        <v>256</v>
      </c>
      <c r="J101" s="748" t="s">
        <v>256</v>
      </c>
      <c r="K101" s="740" t="s">
        <v>256</v>
      </c>
      <c r="L101" s="740" t="s">
        <v>256</v>
      </c>
      <c r="M101" s="761" t="s">
        <v>256</v>
      </c>
      <c r="N101" s="788" t="s">
        <v>256</v>
      </c>
      <c r="O101" s="707"/>
    </row>
    <row r="102" spans="1:15" ht="14.25" customHeight="1">
      <c r="A102" s="793" t="s">
        <v>256</v>
      </c>
      <c r="B102" s="794" t="s">
        <v>256</v>
      </c>
      <c r="C102" s="751" t="s">
        <v>70</v>
      </c>
      <c r="D102" s="808">
        <v>20.862014190405592</v>
      </c>
      <c r="E102" s="789" t="s">
        <v>256</v>
      </c>
      <c r="F102" s="769">
        <v>91.07847003154575</v>
      </c>
      <c r="G102" s="769">
        <v>-101.23352957667508</v>
      </c>
      <c r="H102" s="809">
        <v>17.244190786791684</v>
      </c>
      <c r="I102" s="769">
        <v>19.710144927536234</v>
      </c>
      <c r="J102" s="769">
        <v>1741.304347826087</v>
      </c>
      <c r="K102" s="809">
        <v>146.9035532994924</v>
      </c>
      <c r="L102" s="790" t="s">
        <v>256</v>
      </c>
      <c r="M102" s="808">
        <v>42.618067116446156</v>
      </c>
      <c r="N102" s="795" t="s">
        <v>256</v>
      </c>
      <c r="O102" s="707"/>
    </row>
    <row r="103" spans="1:15" ht="12" customHeight="1">
      <c r="A103" s="793" t="s">
        <v>256</v>
      </c>
      <c r="B103" s="794" t="s">
        <v>256</v>
      </c>
      <c r="C103" s="740" t="s">
        <v>256</v>
      </c>
      <c r="D103" s="775" t="s">
        <v>256</v>
      </c>
      <c r="E103" s="796" t="s">
        <v>256</v>
      </c>
      <c r="F103" s="774" t="s">
        <v>256</v>
      </c>
      <c r="G103" s="774" t="s">
        <v>256</v>
      </c>
      <c r="H103" s="773" t="s">
        <v>256</v>
      </c>
      <c r="I103" s="774" t="s">
        <v>256</v>
      </c>
      <c r="J103" s="774" t="s">
        <v>256</v>
      </c>
      <c r="K103" s="773" t="s">
        <v>256</v>
      </c>
      <c r="L103" s="773" t="s">
        <v>256</v>
      </c>
      <c r="M103" s="775" t="s">
        <v>256</v>
      </c>
      <c r="N103" s="797" t="s">
        <v>256</v>
      </c>
      <c r="O103" s="707"/>
    </row>
    <row r="104" spans="1:15" ht="12" customHeight="1">
      <c r="A104" s="793" t="s">
        <v>256</v>
      </c>
      <c r="B104" s="794" t="s">
        <v>256</v>
      </c>
      <c r="C104" s="740" t="s">
        <v>256</v>
      </c>
      <c r="D104" s="798" t="s">
        <v>256</v>
      </c>
      <c r="E104" s="799" t="s">
        <v>256</v>
      </c>
      <c r="F104" s="800" t="s">
        <v>256</v>
      </c>
      <c r="G104" s="800" t="s">
        <v>256</v>
      </c>
      <c r="H104" s="801" t="s">
        <v>256</v>
      </c>
      <c r="I104" s="800" t="s">
        <v>256</v>
      </c>
      <c r="J104" s="800" t="s">
        <v>256</v>
      </c>
      <c r="K104" s="801" t="s">
        <v>256</v>
      </c>
      <c r="L104" s="801" t="s">
        <v>256</v>
      </c>
      <c r="M104" s="798" t="s">
        <v>256</v>
      </c>
      <c r="N104" s="802" t="s">
        <v>256</v>
      </c>
      <c r="O104" s="707"/>
    </row>
    <row r="105" spans="1:15" ht="15" customHeight="1">
      <c r="A105" s="793" t="s">
        <v>256</v>
      </c>
      <c r="B105" s="794" t="s">
        <v>256</v>
      </c>
      <c r="C105" s="751" t="s">
        <v>1170</v>
      </c>
      <c r="D105" s="808">
        <v>21.562952243125906</v>
      </c>
      <c r="E105" s="789" t="s">
        <v>256</v>
      </c>
      <c r="F105" s="769">
        <v>56.666666666666664</v>
      </c>
      <c r="G105" s="769">
        <v>-151.21951219512195</v>
      </c>
      <c r="H105" s="809">
        <v>7.59493670886076</v>
      </c>
      <c r="I105" s="769" t="s">
        <v>1128</v>
      </c>
      <c r="J105" s="769">
        <v>172.85714285714286</v>
      </c>
      <c r="K105" s="809">
        <v>85.23489932885906</v>
      </c>
      <c r="L105" s="790" t="s">
        <v>256</v>
      </c>
      <c r="M105" s="808">
        <v>32.857142857142854</v>
      </c>
      <c r="N105" s="795" t="s">
        <v>256</v>
      </c>
      <c r="O105" s="707"/>
    </row>
    <row r="106" spans="1:15" ht="12" customHeight="1">
      <c r="A106" s="793" t="s">
        <v>256</v>
      </c>
      <c r="B106" s="794" t="s">
        <v>256</v>
      </c>
      <c r="C106" s="740" t="s">
        <v>256</v>
      </c>
      <c r="D106" s="775" t="s">
        <v>256</v>
      </c>
      <c r="E106" s="796" t="s">
        <v>256</v>
      </c>
      <c r="F106" s="774" t="s">
        <v>256</v>
      </c>
      <c r="G106" s="774" t="s">
        <v>256</v>
      </c>
      <c r="H106" s="773" t="s">
        <v>256</v>
      </c>
      <c r="I106" s="774" t="s">
        <v>256</v>
      </c>
      <c r="J106" s="774" t="s">
        <v>256</v>
      </c>
      <c r="K106" s="773" t="s">
        <v>256</v>
      </c>
      <c r="L106" s="773" t="s">
        <v>256</v>
      </c>
      <c r="M106" s="775" t="s">
        <v>256</v>
      </c>
      <c r="N106" s="797" t="s">
        <v>256</v>
      </c>
      <c r="O106" s="707"/>
    </row>
    <row r="107" spans="1:15" ht="12" customHeight="1">
      <c r="A107" s="793" t="s">
        <v>256</v>
      </c>
      <c r="B107" s="794" t="s">
        <v>256</v>
      </c>
      <c r="C107" s="740" t="s">
        <v>256</v>
      </c>
      <c r="D107" s="798" t="s">
        <v>256</v>
      </c>
      <c r="E107" s="799" t="s">
        <v>256</v>
      </c>
      <c r="F107" s="800" t="s">
        <v>256</v>
      </c>
      <c r="G107" s="800" t="s">
        <v>256</v>
      </c>
      <c r="H107" s="801" t="s">
        <v>256</v>
      </c>
      <c r="I107" s="800" t="s">
        <v>256</v>
      </c>
      <c r="J107" s="800" t="s">
        <v>256</v>
      </c>
      <c r="K107" s="801" t="s">
        <v>256</v>
      </c>
      <c r="L107" s="801" t="s">
        <v>256</v>
      </c>
      <c r="M107" s="798" t="s">
        <v>256</v>
      </c>
      <c r="N107" s="802" t="s">
        <v>256</v>
      </c>
      <c r="O107" s="707"/>
    </row>
    <row r="108" spans="1:15" ht="15" customHeight="1">
      <c r="A108" s="793" t="s">
        <v>256</v>
      </c>
      <c r="B108" s="794" t="s">
        <v>256</v>
      </c>
      <c r="C108" s="751" t="s">
        <v>1171</v>
      </c>
      <c r="D108" s="808">
        <v>20.90980856522597</v>
      </c>
      <c r="E108" s="789" t="s">
        <v>256</v>
      </c>
      <c r="F108" s="769">
        <v>90.87612700901607</v>
      </c>
      <c r="G108" s="769">
        <v>-101.34817632579995</v>
      </c>
      <c r="H108" s="809">
        <v>16.94312796208531</v>
      </c>
      <c r="I108" s="769">
        <v>19.710144927536234</v>
      </c>
      <c r="J108" s="769">
        <v>3711.7647058823527</v>
      </c>
      <c r="K108" s="809">
        <v>142.56724870221802</v>
      </c>
      <c r="L108" s="790" t="s">
        <v>256</v>
      </c>
      <c r="M108" s="808">
        <v>41.94891047090508</v>
      </c>
      <c r="N108" s="795" t="s">
        <v>256</v>
      </c>
      <c r="O108" s="707"/>
    </row>
    <row r="109" spans="1:15" ht="12" customHeight="1">
      <c r="A109" s="793" t="s">
        <v>256</v>
      </c>
      <c r="B109" s="794" t="s">
        <v>256</v>
      </c>
      <c r="C109" s="740" t="s">
        <v>256</v>
      </c>
      <c r="D109" s="775" t="s">
        <v>256</v>
      </c>
      <c r="E109" s="796" t="s">
        <v>256</v>
      </c>
      <c r="F109" s="774" t="s">
        <v>256</v>
      </c>
      <c r="G109" s="774" t="s">
        <v>256</v>
      </c>
      <c r="H109" s="773" t="s">
        <v>256</v>
      </c>
      <c r="I109" s="774" t="s">
        <v>256</v>
      </c>
      <c r="J109" s="774" t="s">
        <v>256</v>
      </c>
      <c r="K109" s="773" t="s">
        <v>256</v>
      </c>
      <c r="L109" s="773" t="s">
        <v>256</v>
      </c>
      <c r="M109" s="775" t="s">
        <v>256</v>
      </c>
      <c r="N109" s="870" t="s">
        <v>256</v>
      </c>
      <c r="O109" s="707"/>
    </row>
    <row r="110" spans="1:15" ht="12" customHeight="1">
      <c r="A110" s="793" t="s">
        <v>256</v>
      </c>
      <c r="B110" s="794" t="s">
        <v>256</v>
      </c>
      <c r="C110" s="740" t="s">
        <v>256</v>
      </c>
      <c r="D110" s="775" t="s">
        <v>256</v>
      </c>
      <c r="E110" s="796" t="s">
        <v>256</v>
      </c>
      <c r="F110" s="774" t="s">
        <v>256</v>
      </c>
      <c r="G110" s="774" t="s">
        <v>256</v>
      </c>
      <c r="H110" s="773" t="s">
        <v>256</v>
      </c>
      <c r="I110" s="774" t="s">
        <v>256</v>
      </c>
      <c r="J110" s="774" t="s">
        <v>256</v>
      </c>
      <c r="K110" s="773" t="s">
        <v>256</v>
      </c>
      <c r="L110" s="773" t="s">
        <v>256</v>
      </c>
      <c r="M110" s="775" t="s">
        <v>256</v>
      </c>
      <c r="N110" s="797" t="s">
        <v>256</v>
      </c>
      <c r="O110" s="707"/>
    </row>
    <row r="111" spans="1:15" ht="13.5" customHeight="1">
      <c r="A111" s="793" t="s">
        <v>256</v>
      </c>
      <c r="B111" s="794" t="s">
        <v>256</v>
      </c>
      <c r="C111" s="751" t="s">
        <v>1172</v>
      </c>
      <c r="D111" s="808">
        <v>23.4626260009929</v>
      </c>
      <c r="E111" s="789" t="s">
        <v>256</v>
      </c>
      <c r="F111" s="769">
        <v>58.60919336755768</v>
      </c>
      <c r="G111" s="769">
        <v>-81.24381457582835</v>
      </c>
      <c r="H111" s="809">
        <v>-7.621915904088961</v>
      </c>
      <c r="I111" s="769">
        <v>-155.1219512195122</v>
      </c>
      <c r="J111" s="769">
        <v>64.53726453726453</v>
      </c>
      <c r="K111" s="809">
        <v>5.519779208831647</v>
      </c>
      <c r="L111" s="790" t="s">
        <v>256</v>
      </c>
      <c r="M111" s="808">
        <v>20.052798125841363</v>
      </c>
      <c r="N111" s="795" t="s">
        <v>256</v>
      </c>
      <c r="O111" s="707"/>
    </row>
    <row r="112" spans="1:15" ht="10.5" customHeight="1">
      <c r="A112" s="803" t="s">
        <v>256</v>
      </c>
      <c r="B112" s="804" t="s">
        <v>256</v>
      </c>
      <c r="C112" s="801" t="s">
        <v>256</v>
      </c>
      <c r="D112" s="805" t="s">
        <v>256</v>
      </c>
      <c r="E112" s="789" t="s">
        <v>256</v>
      </c>
      <c r="F112" s="770" t="s">
        <v>256</v>
      </c>
      <c r="G112" s="770" t="s">
        <v>256</v>
      </c>
      <c r="H112" s="790" t="s">
        <v>256</v>
      </c>
      <c r="I112" s="770" t="s">
        <v>256</v>
      </c>
      <c r="J112" s="770" t="s">
        <v>256</v>
      </c>
      <c r="K112" s="790" t="s">
        <v>256</v>
      </c>
      <c r="L112" s="790" t="s">
        <v>256</v>
      </c>
      <c r="M112" s="805" t="s">
        <v>256</v>
      </c>
      <c r="N112" s="802" t="s">
        <v>256</v>
      </c>
      <c r="O112" s="707"/>
    </row>
    <row r="113" spans="1:15" ht="12.75" customHeight="1">
      <c r="A113" s="707"/>
      <c r="B113" s="707"/>
      <c r="C113" s="707"/>
      <c r="D113" s="707"/>
      <c r="E113" s="707"/>
      <c r="F113" s="707"/>
      <c r="G113" s="707"/>
      <c r="H113" s="707"/>
      <c r="I113" s="707"/>
      <c r="J113" s="707"/>
      <c r="K113" s="707"/>
      <c r="L113" s="707"/>
      <c r="M113" s="707"/>
      <c r="N113" s="707"/>
      <c r="O113" s="707"/>
    </row>
    <row r="114" spans="1:15" ht="12" customHeight="1">
      <c r="A114" s="703" t="s">
        <v>256</v>
      </c>
      <c r="B114" s="1895" t="s">
        <v>256</v>
      </c>
      <c r="C114" s="1886"/>
      <c r="D114" s="720" t="s">
        <v>256</v>
      </c>
      <c r="E114" s="736" t="s">
        <v>256</v>
      </c>
      <c r="F114" s="734" t="s">
        <v>256</v>
      </c>
      <c r="G114" s="734" t="s">
        <v>256</v>
      </c>
      <c r="H114" s="706" t="s">
        <v>256</v>
      </c>
      <c r="I114" s="734" t="s">
        <v>256</v>
      </c>
      <c r="J114" s="706" t="s">
        <v>590</v>
      </c>
      <c r="K114" s="706" t="s">
        <v>71</v>
      </c>
      <c r="L114" s="706" t="s">
        <v>256</v>
      </c>
      <c r="M114" s="720" t="s">
        <v>256</v>
      </c>
      <c r="N114" s="721" t="s">
        <v>256</v>
      </c>
      <c r="O114" s="707"/>
    </row>
    <row r="115" spans="1:15" ht="12" customHeight="1">
      <c r="A115" s="708" t="s">
        <v>256</v>
      </c>
      <c r="B115" s="1905" t="s">
        <v>591</v>
      </c>
      <c r="C115" s="1904"/>
      <c r="D115" s="715" t="s">
        <v>256</v>
      </c>
      <c r="E115" s="727" t="s">
        <v>256</v>
      </c>
      <c r="F115" s="725" t="s">
        <v>256</v>
      </c>
      <c r="G115" s="725" t="s">
        <v>256</v>
      </c>
      <c r="H115" s="713" t="s">
        <v>256</v>
      </c>
      <c r="I115" s="725" t="s">
        <v>256</v>
      </c>
      <c r="J115" s="713" t="s">
        <v>72</v>
      </c>
      <c r="K115" s="713" t="s">
        <v>72</v>
      </c>
      <c r="L115" s="713" t="s">
        <v>256</v>
      </c>
      <c r="M115" s="715" t="s">
        <v>73</v>
      </c>
      <c r="N115" s="719" t="s">
        <v>256</v>
      </c>
      <c r="O115" s="707"/>
    </row>
    <row r="116" spans="1:15" ht="12" customHeight="1">
      <c r="A116" s="708" t="s">
        <v>256</v>
      </c>
      <c r="B116" s="1905" t="s">
        <v>256</v>
      </c>
      <c r="C116" s="1904"/>
      <c r="D116" s="715" t="s">
        <v>256</v>
      </c>
      <c r="E116" s="727" t="s">
        <v>256</v>
      </c>
      <c r="F116" s="725" t="s">
        <v>256</v>
      </c>
      <c r="G116" s="725" t="s">
        <v>256</v>
      </c>
      <c r="H116" s="713" t="s">
        <v>256</v>
      </c>
      <c r="I116" s="725" t="s">
        <v>256</v>
      </c>
      <c r="J116" s="713" t="s">
        <v>245</v>
      </c>
      <c r="K116" s="713" t="s">
        <v>245</v>
      </c>
      <c r="L116" s="713" t="s">
        <v>256</v>
      </c>
      <c r="M116" s="715" t="s">
        <v>256</v>
      </c>
      <c r="N116" s="719" t="s">
        <v>256</v>
      </c>
      <c r="O116" s="707"/>
    </row>
    <row r="117" spans="1:15" ht="12" customHeight="1">
      <c r="A117" s="708" t="s">
        <v>256</v>
      </c>
      <c r="B117" s="1905" t="s">
        <v>756</v>
      </c>
      <c r="C117" s="1904"/>
      <c r="D117" s="708" t="s">
        <v>256</v>
      </c>
      <c r="E117" s="784" t="s">
        <v>256</v>
      </c>
      <c r="F117" s="785" t="s">
        <v>256</v>
      </c>
      <c r="G117" s="785" t="s">
        <v>256</v>
      </c>
      <c r="H117" s="709" t="s">
        <v>256</v>
      </c>
      <c r="I117" s="785" t="s">
        <v>256</v>
      </c>
      <c r="J117" s="709" t="s">
        <v>256</v>
      </c>
      <c r="K117" s="709" t="s">
        <v>256</v>
      </c>
      <c r="L117" s="709" t="s">
        <v>256</v>
      </c>
      <c r="M117" s="708" t="s">
        <v>256</v>
      </c>
      <c r="N117" s="762" t="s">
        <v>256</v>
      </c>
      <c r="O117" s="707"/>
    </row>
    <row r="118" spans="1:15" ht="12" customHeight="1">
      <c r="A118" s="786" t="s">
        <v>256</v>
      </c>
      <c r="B118" s="1908" t="s">
        <v>757</v>
      </c>
      <c r="C118" s="1909"/>
      <c r="D118" s="761" t="s">
        <v>256</v>
      </c>
      <c r="E118" s="749" t="s">
        <v>256</v>
      </c>
      <c r="F118" s="748" t="s">
        <v>256</v>
      </c>
      <c r="G118" s="748" t="s">
        <v>256</v>
      </c>
      <c r="H118" s="740" t="s">
        <v>256</v>
      </c>
      <c r="I118" s="748" t="s">
        <v>256</v>
      </c>
      <c r="J118" s="722">
        <v>1743</v>
      </c>
      <c r="K118" s="723">
        <v>1222</v>
      </c>
      <c r="L118" s="710" t="s">
        <v>256</v>
      </c>
      <c r="M118" s="810">
        <v>42.635024549918164</v>
      </c>
      <c r="N118" s="712" t="s">
        <v>256</v>
      </c>
      <c r="O118" s="707"/>
    </row>
    <row r="119" spans="1:15" ht="9" customHeight="1">
      <c r="A119" s="811" t="s">
        <v>256</v>
      </c>
      <c r="B119" s="1896" t="s">
        <v>256</v>
      </c>
      <c r="C119" s="1897"/>
      <c r="D119" s="798" t="s">
        <v>256</v>
      </c>
      <c r="E119" s="799" t="s">
        <v>256</v>
      </c>
      <c r="F119" s="800" t="s">
        <v>256</v>
      </c>
      <c r="G119" s="800" t="s">
        <v>256</v>
      </c>
      <c r="H119" s="801" t="s">
        <v>256</v>
      </c>
      <c r="I119" s="800" t="s">
        <v>256</v>
      </c>
      <c r="J119" s="801" t="s">
        <v>256</v>
      </c>
      <c r="K119" s="801" t="s">
        <v>256</v>
      </c>
      <c r="L119" s="801" t="s">
        <v>256</v>
      </c>
      <c r="M119" s="798" t="s">
        <v>256</v>
      </c>
      <c r="N119" s="812" t="s">
        <v>256</v>
      </c>
      <c r="O119" s="707"/>
    </row>
    <row r="120" spans="1:15" ht="12.75" customHeight="1">
      <c r="A120" s="707"/>
      <c r="B120" s="707"/>
      <c r="C120" s="707"/>
      <c r="D120" s="707"/>
      <c r="E120" s="707"/>
      <c r="F120" s="707"/>
      <c r="G120" s="707"/>
      <c r="H120" s="707"/>
      <c r="I120" s="707"/>
      <c r="J120" s="707"/>
      <c r="K120" s="707"/>
      <c r="L120" s="707"/>
      <c r="M120" s="707"/>
      <c r="N120" s="707"/>
      <c r="O120" s="707"/>
    </row>
  </sheetData>
  <mergeCells count="12">
    <mergeCell ref="B117:C117"/>
    <mergeCell ref="B118:C118"/>
    <mergeCell ref="B119:C119"/>
    <mergeCell ref="A1:N1"/>
    <mergeCell ref="A2:N2"/>
    <mergeCell ref="A3:N3"/>
    <mergeCell ref="B7:C7"/>
    <mergeCell ref="B114:C114"/>
    <mergeCell ref="B115:C115"/>
    <mergeCell ref="B116:C116"/>
    <mergeCell ref="B45:C45"/>
    <mergeCell ref="B80:C80"/>
  </mergeCells>
  <printOptions horizontalCentered="1"/>
  <pageMargins left="0" right="0" top="0.3937007874015748" bottom="0.1968503937007874" header="0.3937007874015748" footer="0.1968503937007874"/>
  <pageSetup fitToHeight="1" fitToWidth="1" horizontalDpi="600" verticalDpi="600" orientation="portrait" paperSize="9" scale="52" r:id="rId1"/>
</worksheet>
</file>

<file path=xl/worksheets/sheet31.xml><?xml version="1.0" encoding="utf-8"?>
<worksheet xmlns="http://schemas.openxmlformats.org/spreadsheetml/2006/main" xmlns:r="http://schemas.openxmlformats.org/officeDocument/2006/relationships">
  <sheetPr>
    <pageSetUpPr fitToPage="1"/>
  </sheetPr>
  <dimension ref="A1:X99"/>
  <sheetViews>
    <sheetView view="pageBreakPreview" zoomScale="60" zoomScaleNormal="75" workbookViewId="0" topLeftCell="A1">
      <selection activeCell="A59" sqref="A59"/>
    </sheetView>
  </sheetViews>
  <sheetFormatPr defaultColWidth="9.00390625" defaultRowHeight="14.25"/>
  <cols>
    <col min="1" max="1" width="1.25" style="502" customWidth="1"/>
    <col min="2" max="2" width="26.875" style="502" customWidth="1"/>
    <col min="3" max="3" width="7.25390625" style="502" customWidth="1"/>
    <col min="4" max="4" width="1.625" style="502" customWidth="1"/>
    <col min="5" max="5" width="7.25390625" style="502" customWidth="1"/>
    <col min="6" max="6" width="1.25" style="502" customWidth="1"/>
    <col min="7" max="7" width="1.75390625" style="502" customWidth="1"/>
    <col min="8" max="8" width="3.625" style="502" customWidth="1"/>
    <col min="9" max="10" width="7.25390625" style="502" customWidth="1"/>
    <col min="11" max="11" width="3.00390625" style="502" customWidth="1"/>
    <col min="12" max="12" width="3.625" style="502" customWidth="1"/>
    <col min="13" max="13" width="7.25390625" style="502" customWidth="1"/>
    <col min="14" max="14" width="8.125" style="502" customWidth="1"/>
    <col min="15" max="15" width="5.375" style="502" customWidth="1"/>
    <col min="16" max="16" width="1.75390625" style="502" customWidth="1"/>
    <col min="17" max="17" width="7.25390625" style="502" customWidth="1"/>
    <col min="18" max="18" width="1.75390625" style="502" customWidth="1"/>
    <col min="19" max="19" width="8.125" style="502" customWidth="1"/>
    <col min="20" max="20" width="2.75390625" style="502" customWidth="1"/>
    <col min="21" max="21" width="1.75390625" style="502" customWidth="1"/>
    <col min="22" max="22" width="2.75390625" style="502" customWidth="1"/>
    <col min="23" max="23" width="7.25390625" style="502" customWidth="1"/>
    <col min="24" max="24" width="1.25" style="502" customWidth="1"/>
    <col min="25" max="16384" width="8.75390625" style="502" customWidth="1"/>
  </cols>
  <sheetData>
    <row r="1" spans="1:24" s="702" customFormat="1" ht="15" customHeight="1">
      <c r="A1" s="1888" t="s">
        <v>1033</v>
      </c>
      <c r="B1" s="1889"/>
      <c r="C1" s="1889"/>
      <c r="D1" s="1889"/>
      <c r="E1" s="1889"/>
      <c r="F1" s="1889"/>
      <c r="G1" s="1889"/>
      <c r="H1" s="1889"/>
      <c r="I1" s="1889"/>
      <c r="J1" s="1889"/>
      <c r="K1" s="1889"/>
      <c r="L1" s="1889"/>
      <c r="M1" s="1889"/>
      <c r="N1" s="1889"/>
      <c r="O1" s="1889"/>
      <c r="P1" s="1889"/>
      <c r="Q1" s="1889"/>
      <c r="R1" s="1889"/>
      <c r="S1" s="1889"/>
      <c r="T1" s="1889"/>
      <c r="U1" s="1889"/>
      <c r="V1" s="1889"/>
      <c r="W1" s="1889"/>
      <c r="X1" s="1889"/>
    </row>
    <row r="2" spans="1:24" s="702" customFormat="1" ht="18" customHeight="1">
      <c r="A2" s="813"/>
      <c r="B2" s="1916" t="s">
        <v>592</v>
      </c>
      <c r="C2" s="1917"/>
      <c r="D2" s="1917"/>
      <c r="E2" s="1917"/>
      <c r="F2" s="1917"/>
      <c r="G2" s="1917"/>
      <c r="H2" s="1917"/>
      <c r="I2" s="1917"/>
      <c r="J2" s="1917"/>
      <c r="K2" s="1917"/>
      <c r="L2" s="1917"/>
      <c r="M2" s="1917"/>
      <c r="N2" s="1917"/>
      <c r="O2" s="1917"/>
      <c r="P2" s="1917"/>
      <c r="Q2" s="1917"/>
      <c r="R2" s="1917"/>
      <c r="S2" s="1917"/>
      <c r="T2" s="1917"/>
      <c r="U2" s="1917"/>
      <c r="V2" s="1917"/>
      <c r="W2" s="1917"/>
      <c r="X2" s="1918"/>
    </row>
    <row r="3" spans="1:24" s="702" customFormat="1" ht="15" customHeight="1">
      <c r="A3" s="1919" t="s">
        <v>775</v>
      </c>
      <c r="B3" s="1920"/>
      <c r="C3" s="1920"/>
      <c r="D3" s="1920"/>
      <c r="E3" s="1920"/>
      <c r="F3" s="1920"/>
      <c r="G3" s="1920"/>
      <c r="H3" s="1920"/>
      <c r="I3" s="1920"/>
      <c r="J3" s="1920"/>
      <c r="K3" s="1920"/>
      <c r="L3" s="1920"/>
      <c r="M3" s="1920"/>
      <c r="N3" s="1920"/>
      <c r="O3" s="1920"/>
      <c r="P3" s="1920"/>
      <c r="Q3" s="1920"/>
      <c r="R3" s="1920"/>
      <c r="S3" s="1920"/>
      <c r="T3" s="1920"/>
      <c r="U3" s="1920"/>
      <c r="V3" s="1920"/>
      <c r="W3" s="1920"/>
      <c r="X3" s="1920"/>
    </row>
    <row r="4" spans="1:24" s="707" customFormat="1" ht="12.75" customHeight="1">
      <c r="A4" s="762" t="s">
        <v>256</v>
      </c>
      <c r="B4" s="1921" t="s">
        <v>256</v>
      </c>
      <c r="C4" s="1886"/>
      <c r="D4" s="1886"/>
      <c r="E4" s="704" t="s">
        <v>256</v>
      </c>
      <c r="F4" s="1894" t="s">
        <v>765</v>
      </c>
      <c r="G4" s="1886"/>
      <c r="H4" s="1886"/>
      <c r="I4" s="704" t="s">
        <v>256</v>
      </c>
      <c r="J4" s="704" t="s">
        <v>256</v>
      </c>
      <c r="K4" s="1894" t="s">
        <v>766</v>
      </c>
      <c r="L4" s="1886"/>
      <c r="M4" s="704" t="s">
        <v>256</v>
      </c>
      <c r="N4" s="704" t="s">
        <v>256</v>
      </c>
      <c r="O4" s="1894" t="s">
        <v>1070</v>
      </c>
      <c r="P4" s="1886"/>
      <c r="Q4" s="704" t="s">
        <v>256</v>
      </c>
      <c r="R4" s="704" t="s">
        <v>256</v>
      </c>
      <c r="S4" s="1885" t="s">
        <v>593</v>
      </c>
      <c r="T4" s="1886"/>
      <c r="U4" s="1886"/>
      <c r="V4" s="1886"/>
      <c r="W4" s="1886"/>
      <c r="X4" s="1887"/>
    </row>
    <row r="5" spans="1:24" s="707" customFormat="1" ht="12.75" customHeight="1">
      <c r="A5" s="762" t="s">
        <v>256</v>
      </c>
      <c r="B5" s="1912" t="s">
        <v>256</v>
      </c>
      <c r="C5" s="1904"/>
      <c r="D5" s="1904"/>
      <c r="E5" s="710" t="s">
        <v>594</v>
      </c>
      <c r="F5" s="1913" t="s">
        <v>758</v>
      </c>
      <c r="G5" s="1884"/>
      <c r="H5" s="1884"/>
      <c r="I5" s="710" t="s">
        <v>772</v>
      </c>
      <c r="J5" s="710" t="s">
        <v>594</v>
      </c>
      <c r="K5" s="1913" t="s">
        <v>758</v>
      </c>
      <c r="L5" s="1884"/>
      <c r="M5" s="710" t="s">
        <v>772</v>
      </c>
      <c r="N5" s="710" t="s">
        <v>594</v>
      </c>
      <c r="O5" s="1913" t="s">
        <v>758</v>
      </c>
      <c r="P5" s="1884"/>
      <c r="Q5" s="710" t="s">
        <v>772</v>
      </c>
      <c r="R5" s="740" t="s">
        <v>256</v>
      </c>
      <c r="S5" s="711" t="s">
        <v>594</v>
      </c>
      <c r="T5" s="1913" t="s">
        <v>758</v>
      </c>
      <c r="U5" s="1884"/>
      <c r="V5" s="1884"/>
      <c r="W5" s="710" t="s">
        <v>772</v>
      </c>
      <c r="X5" s="716" t="s">
        <v>256</v>
      </c>
    </row>
    <row r="6" spans="1:24" s="707" customFormat="1" ht="12.75" customHeight="1">
      <c r="A6" s="762" t="s">
        <v>256</v>
      </c>
      <c r="B6" s="1922" t="s">
        <v>256</v>
      </c>
      <c r="C6" s="1897"/>
      <c r="D6" s="1897"/>
      <c r="E6" s="741" t="s">
        <v>245</v>
      </c>
      <c r="F6" s="1923" t="s">
        <v>245</v>
      </c>
      <c r="G6" s="1897"/>
      <c r="H6" s="1897"/>
      <c r="I6" s="741" t="s">
        <v>256</v>
      </c>
      <c r="J6" s="741" t="s">
        <v>245</v>
      </c>
      <c r="K6" s="1923" t="s">
        <v>245</v>
      </c>
      <c r="L6" s="1897"/>
      <c r="M6" s="741" t="s">
        <v>256</v>
      </c>
      <c r="N6" s="741" t="s">
        <v>245</v>
      </c>
      <c r="O6" s="1923" t="s">
        <v>245</v>
      </c>
      <c r="P6" s="1897"/>
      <c r="Q6" s="741" t="s">
        <v>256</v>
      </c>
      <c r="R6" s="741" t="s">
        <v>256</v>
      </c>
      <c r="S6" s="742" t="s">
        <v>245</v>
      </c>
      <c r="T6" s="1923" t="s">
        <v>245</v>
      </c>
      <c r="U6" s="1897"/>
      <c r="V6" s="1897"/>
      <c r="W6" s="741" t="s">
        <v>256</v>
      </c>
      <c r="X6" s="743" t="s">
        <v>256</v>
      </c>
    </row>
    <row r="7" spans="1:24" s="707" customFormat="1" ht="12.75" customHeight="1">
      <c r="A7" s="762" t="s">
        <v>256</v>
      </c>
      <c r="B7" s="1912" t="s">
        <v>797</v>
      </c>
      <c r="C7" s="1904"/>
      <c r="D7" s="1904"/>
      <c r="E7" s="714" t="s">
        <v>256</v>
      </c>
      <c r="F7" s="1924" t="s">
        <v>256</v>
      </c>
      <c r="G7" s="1904"/>
      <c r="H7" s="1904"/>
      <c r="I7" s="714" t="s">
        <v>256</v>
      </c>
      <c r="J7" s="714" t="s">
        <v>256</v>
      </c>
      <c r="K7" s="1924" t="s">
        <v>256</v>
      </c>
      <c r="L7" s="1904"/>
      <c r="M7" s="714" t="s">
        <v>256</v>
      </c>
      <c r="N7" s="714" t="s">
        <v>256</v>
      </c>
      <c r="O7" s="1924" t="s">
        <v>256</v>
      </c>
      <c r="P7" s="1904"/>
      <c r="Q7" s="714" t="s">
        <v>256</v>
      </c>
      <c r="R7" s="714" t="s">
        <v>256</v>
      </c>
      <c r="S7" s="744" t="s">
        <v>256</v>
      </c>
      <c r="T7" s="1924" t="s">
        <v>256</v>
      </c>
      <c r="U7" s="1904"/>
      <c r="V7" s="1904"/>
      <c r="W7" s="714" t="s">
        <v>256</v>
      </c>
      <c r="X7" s="716" t="s">
        <v>256</v>
      </c>
    </row>
    <row r="8" spans="1:24" s="707" customFormat="1" ht="12.75" customHeight="1">
      <c r="A8" s="762" t="s">
        <v>256</v>
      </c>
      <c r="B8" s="1912" t="s">
        <v>779</v>
      </c>
      <c r="C8" s="1904"/>
      <c r="D8" s="1904"/>
      <c r="E8" s="714" t="s">
        <v>256</v>
      </c>
      <c r="F8" s="1924" t="s">
        <v>256</v>
      </c>
      <c r="G8" s="1904"/>
      <c r="H8" s="1904"/>
      <c r="I8" s="714" t="s">
        <v>256</v>
      </c>
      <c r="J8" s="714" t="s">
        <v>256</v>
      </c>
      <c r="K8" s="1924" t="s">
        <v>256</v>
      </c>
      <c r="L8" s="1904"/>
      <c r="M8" s="714" t="s">
        <v>256</v>
      </c>
      <c r="N8" s="714" t="s">
        <v>256</v>
      </c>
      <c r="O8" s="1924" t="s">
        <v>256</v>
      </c>
      <c r="P8" s="1904"/>
      <c r="Q8" s="714" t="s">
        <v>256</v>
      </c>
      <c r="R8" s="714" t="s">
        <v>256</v>
      </c>
      <c r="S8" s="744" t="s">
        <v>256</v>
      </c>
      <c r="T8" s="1924" t="s">
        <v>256</v>
      </c>
      <c r="U8" s="1904"/>
      <c r="V8" s="1904"/>
      <c r="W8" s="714" t="s">
        <v>256</v>
      </c>
      <c r="X8" s="716" t="s">
        <v>256</v>
      </c>
    </row>
    <row r="9" spans="1:24" s="707" customFormat="1" ht="12.75" customHeight="1">
      <c r="A9" s="814" t="s">
        <v>256</v>
      </c>
      <c r="B9" s="1914" t="s">
        <v>570</v>
      </c>
      <c r="C9" s="1909"/>
      <c r="D9" s="1909"/>
      <c r="E9" s="722">
        <v>369</v>
      </c>
      <c r="F9" s="1911">
        <v>369</v>
      </c>
      <c r="G9" s="1909"/>
      <c r="H9" s="1909"/>
      <c r="I9" s="747">
        <v>0</v>
      </c>
      <c r="J9" s="722" t="s">
        <v>1128</v>
      </c>
      <c r="K9" s="722"/>
      <c r="L9" s="722" t="s">
        <v>1128</v>
      </c>
      <c r="M9" s="722" t="s">
        <v>1128</v>
      </c>
      <c r="N9" s="722">
        <v>369</v>
      </c>
      <c r="O9" s="1911">
        <v>369</v>
      </c>
      <c r="P9" s="1909"/>
      <c r="Q9" s="747">
        <v>0</v>
      </c>
      <c r="R9" s="748" t="s">
        <v>256</v>
      </c>
      <c r="S9" s="726">
        <v>37</v>
      </c>
      <c r="T9" s="1911">
        <v>37</v>
      </c>
      <c r="U9" s="1909"/>
      <c r="V9" s="1909"/>
      <c r="W9" s="747">
        <v>0</v>
      </c>
      <c r="X9" s="749" t="s">
        <v>256</v>
      </c>
    </row>
    <row r="10" spans="1:24" s="707" customFormat="1" ht="12.75" customHeight="1">
      <c r="A10" s="814" t="s">
        <v>256</v>
      </c>
      <c r="B10" s="1914" t="s">
        <v>780</v>
      </c>
      <c r="C10" s="1909"/>
      <c r="D10" s="1909"/>
      <c r="E10" s="722">
        <v>184</v>
      </c>
      <c r="F10" s="1911">
        <v>279</v>
      </c>
      <c r="G10" s="1909"/>
      <c r="H10" s="1909"/>
      <c r="I10" s="747">
        <v>-34.05017921146953</v>
      </c>
      <c r="J10" s="722" t="s">
        <v>1128</v>
      </c>
      <c r="K10" s="722"/>
      <c r="L10" s="722" t="s">
        <v>1128</v>
      </c>
      <c r="M10" s="722" t="s">
        <v>1128</v>
      </c>
      <c r="N10" s="722">
        <v>184</v>
      </c>
      <c r="O10" s="1911">
        <v>279</v>
      </c>
      <c r="P10" s="1909"/>
      <c r="Q10" s="747">
        <v>-34.05017921146953</v>
      </c>
      <c r="R10" s="748" t="s">
        <v>256</v>
      </c>
      <c r="S10" s="726">
        <v>18</v>
      </c>
      <c r="T10" s="1911">
        <v>28</v>
      </c>
      <c r="U10" s="1909"/>
      <c r="V10" s="1909"/>
      <c r="W10" s="747">
        <v>-35.714285714285715</v>
      </c>
      <c r="X10" s="749" t="s">
        <v>256</v>
      </c>
    </row>
    <row r="11" spans="1:24" s="707" customFormat="1" ht="12.75" customHeight="1">
      <c r="A11" s="814" t="s">
        <v>256</v>
      </c>
      <c r="B11" s="1914" t="s">
        <v>781</v>
      </c>
      <c r="C11" s="1909"/>
      <c r="D11" s="1909"/>
      <c r="E11" s="722">
        <v>140</v>
      </c>
      <c r="F11" s="1911">
        <v>188</v>
      </c>
      <c r="G11" s="1909"/>
      <c r="H11" s="1909"/>
      <c r="I11" s="747">
        <v>-25.53191489361702</v>
      </c>
      <c r="J11" s="815" t="s">
        <v>1128</v>
      </c>
      <c r="K11" s="815"/>
      <c r="L11" s="815" t="s">
        <v>1128</v>
      </c>
      <c r="M11" s="815" t="s">
        <v>1128</v>
      </c>
      <c r="N11" s="722">
        <v>140</v>
      </c>
      <c r="O11" s="1911">
        <v>188</v>
      </c>
      <c r="P11" s="1909"/>
      <c r="Q11" s="747">
        <v>-25.53191489361702</v>
      </c>
      <c r="R11" s="748" t="s">
        <v>256</v>
      </c>
      <c r="S11" s="726">
        <v>14</v>
      </c>
      <c r="T11" s="1911">
        <v>19</v>
      </c>
      <c r="U11" s="1909"/>
      <c r="V11" s="1909"/>
      <c r="W11" s="747">
        <v>-26.31578947368421</v>
      </c>
      <c r="X11" s="749" t="s">
        <v>256</v>
      </c>
    </row>
    <row r="12" spans="1:24" s="707" customFormat="1" ht="12.75" customHeight="1">
      <c r="A12" s="762" t="s">
        <v>256</v>
      </c>
      <c r="B12" s="1912" t="s">
        <v>782</v>
      </c>
      <c r="C12" s="1904"/>
      <c r="D12" s="1904"/>
      <c r="E12" s="752">
        <v>693</v>
      </c>
      <c r="F12" s="1925">
        <v>836</v>
      </c>
      <c r="G12" s="1926"/>
      <c r="H12" s="1926"/>
      <c r="I12" s="733">
        <v>-17.105263157894736</v>
      </c>
      <c r="J12" s="722" t="s">
        <v>1128</v>
      </c>
      <c r="K12" s="722"/>
      <c r="L12" s="722" t="s">
        <v>1128</v>
      </c>
      <c r="M12" s="722" t="s">
        <v>1128</v>
      </c>
      <c r="N12" s="752">
        <v>693</v>
      </c>
      <c r="O12" s="1925">
        <v>836</v>
      </c>
      <c r="P12" s="1926"/>
      <c r="Q12" s="733">
        <v>-17.105263157894736</v>
      </c>
      <c r="R12" s="765" t="s">
        <v>256</v>
      </c>
      <c r="S12" s="754">
        <v>69</v>
      </c>
      <c r="T12" s="1925">
        <v>84</v>
      </c>
      <c r="U12" s="1926"/>
      <c r="V12" s="1926"/>
      <c r="W12" s="733">
        <v>-17.857142857142858</v>
      </c>
      <c r="X12" s="766" t="s">
        <v>256</v>
      </c>
    </row>
    <row r="13" spans="1:24" s="707" customFormat="1" ht="12.75" customHeight="1">
      <c r="A13" s="762" t="s">
        <v>256</v>
      </c>
      <c r="B13" s="1912" t="s">
        <v>256</v>
      </c>
      <c r="C13" s="1904"/>
      <c r="D13" s="1904"/>
      <c r="E13" s="714" t="s">
        <v>256</v>
      </c>
      <c r="F13" s="1924" t="s">
        <v>256</v>
      </c>
      <c r="G13" s="1904"/>
      <c r="H13" s="1904"/>
      <c r="I13" s="714" t="s">
        <v>256</v>
      </c>
      <c r="J13" s="714" t="s">
        <v>256</v>
      </c>
      <c r="K13" s="1924" t="s">
        <v>256</v>
      </c>
      <c r="L13" s="1904"/>
      <c r="M13" s="714" t="s">
        <v>256</v>
      </c>
      <c r="N13" s="714" t="s">
        <v>256</v>
      </c>
      <c r="O13" s="1924" t="s">
        <v>256</v>
      </c>
      <c r="P13" s="1904"/>
      <c r="Q13" s="714" t="s">
        <v>256</v>
      </c>
      <c r="R13" s="714" t="s">
        <v>256</v>
      </c>
      <c r="S13" s="744" t="s">
        <v>256</v>
      </c>
      <c r="T13" s="1924" t="s">
        <v>256</v>
      </c>
      <c r="U13" s="1904"/>
      <c r="V13" s="1904"/>
      <c r="W13" s="714" t="s">
        <v>256</v>
      </c>
      <c r="X13" s="716" t="s">
        <v>256</v>
      </c>
    </row>
    <row r="14" spans="1:24" s="707" customFormat="1" ht="12.75" customHeight="1">
      <c r="A14" s="814" t="s">
        <v>256</v>
      </c>
      <c r="B14" s="1914" t="s">
        <v>783</v>
      </c>
      <c r="C14" s="1909"/>
      <c r="D14" s="1909"/>
      <c r="E14" s="722">
        <v>48</v>
      </c>
      <c r="F14" s="1911">
        <v>34</v>
      </c>
      <c r="G14" s="1909"/>
      <c r="H14" s="1909"/>
      <c r="I14" s="747">
        <v>41.17647058823529</v>
      </c>
      <c r="J14" s="722" t="s">
        <v>1128</v>
      </c>
      <c r="K14" s="722"/>
      <c r="L14" s="722" t="s">
        <v>1128</v>
      </c>
      <c r="M14" s="722" t="s">
        <v>1128</v>
      </c>
      <c r="N14" s="722">
        <v>48</v>
      </c>
      <c r="O14" s="1911">
        <v>34</v>
      </c>
      <c r="P14" s="1909"/>
      <c r="Q14" s="747">
        <v>41.17647058823529</v>
      </c>
      <c r="R14" s="748" t="s">
        <v>256</v>
      </c>
      <c r="S14" s="726">
        <v>5</v>
      </c>
      <c r="T14" s="1911">
        <v>3</v>
      </c>
      <c r="U14" s="1909"/>
      <c r="V14" s="1909"/>
      <c r="W14" s="747">
        <v>66.66666666666666</v>
      </c>
      <c r="X14" s="749" t="s">
        <v>256</v>
      </c>
    </row>
    <row r="15" spans="1:24" s="707" customFormat="1" ht="12.75" customHeight="1">
      <c r="A15" s="814" t="s">
        <v>256</v>
      </c>
      <c r="B15" s="1914" t="s">
        <v>1136</v>
      </c>
      <c r="C15" s="1909"/>
      <c r="D15" s="1909"/>
      <c r="E15" s="722">
        <v>11</v>
      </c>
      <c r="F15" s="1911">
        <v>5</v>
      </c>
      <c r="G15" s="1909"/>
      <c r="H15" s="1909"/>
      <c r="I15" s="747">
        <v>120</v>
      </c>
      <c r="J15" s="722" t="s">
        <v>1128</v>
      </c>
      <c r="K15" s="722"/>
      <c r="L15" s="722" t="s">
        <v>1128</v>
      </c>
      <c r="M15" s="722" t="s">
        <v>1128</v>
      </c>
      <c r="N15" s="722">
        <v>11</v>
      </c>
      <c r="O15" s="1911">
        <v>5</v>
      </c>
      <c r="P15" s="1909"/>
      <c r="Q15" s="747">
        <v>120</v>
      </c>
      <c r="R15" s="748" t="s">
        <v>256</v>
      </c>
      <c r="S15" s="726">
        <v>1</v>
      </c>
      <c r="T15" s="1911">
        <v>1</v>
      </c>
      <c r="U15" s="1909"/>
      <c r="V15" s="1909"/>
      <c r="W15" s="747">
        <v>0</v>
      </c>
      <c r="X15" s="749" t="s">
        <v>256</v>
      </c>
    </row>
    <row r="16" spans="1:24" s="707" customFormat="1" ht="12.75" customHeight="1">
      <c r="A16" s="814" t="s">
        <v>256</v>
      </c>
      <c r="B16" s="1914" t="s">
        <v>1140</v>
      </c>
      <c r="C16" s="1909"/>
      <c r="D16" s="1909"/>
      <c r="E16" s="722">
        <v>162</v>
      </c>
      <c r="F16" s="1911">
        <v>265</v>
      </c>
      <c r="G16" s="1909"/>
      <c r="H16" s="1909"/>
      <c r="I16" s="747">
        <v>-38.86792452830189</v>
      </c>
      <c r="J16" s="722">
        <v>26</v>
      </c>
      <c r="K16" s="1911">
        <v>27</v>
      </c>
      <c r="L16" s="1909"/>
      <c r="M16" s="747">
        <v>-3.7037037037037033</v>
      </c>
      <c r="N16" s="722">
        <v>188</v>
      </c>
      <c r="O16" s="1911">
        <v>292</v>
      </c>
      <c r="P16" s="1909"/>
      <c r="Q16" s="747">
        <v>-35.61643835616438</v>
      </c>
      <c r="R16" s="748" t="s">
        <v>256</v>
      </c>
      <c r="S16" s="726">
        <v>42</v>
      </c>
      <c r="T16" s="1911">
        <v>54</v>
      </c>
      <c r="U16" s="1909"/>
      <c r="V16" s="1909"/>
      <c r="W16" s="747">
        <v>-22.22222222222222</v>
      </c>
      <c r="X16" s="749" t="s">
        <v>256</v>
      </c>
    </row>
    <row r="17" spans="1:24" s="707" customFormat="1" ht="12.75" customHeight="1">
      <c r="A17" s="814" t="s">
        <v>256</v>
      </c>
      <c r="B17" s="1914" t="s">
        <v>571</v>
      </c>
      <c r="C17" s="1909"/>
      <c r="D17" s="1909"/>
      <c r="E17" s="722">
        <v>43</v>
      </c>
      <c r="F17" s="1911">
        <v>85</v>
      </c>
      <c r="G17" s="1909"/>
      <c r="H17" s="1909"/>
      <c r="I17" s="747">
        <v>-49.411764705882355</v>
      </c>
      <c r="J17" s="722" t="s">
        <v>1128</v>
      </c>
      <c r="K17" s="722"/>
      <c r="L17" s="722" t="s">
        <v>1128</v>
      </c>
      <c r="M17" s="722" t="s">
        <v>1128</v>
      </c>
      <c r="N17" s="722">
        <v>43</v>
      </c>
      <c r="O17" s="1911">
        <v>85</v>
      </c>
      <c r="P17" s="1909"/>
      <c r="Q17" s="747">
        <v>-49.411764705882355</v>
      </c>
      <c r="R17" s="748" t="s">
        <v>256</v>
      </c>
      <c r="S17" s="726">
        <v>4</v>
      </c>
      <c r="T17" s="1911">
        <v>9</v>
      </c>
      <c r="U17" s="1909"/>
      <c r="V17" s="1909"/>
      <c r="W17" s="747">
        <v>-55.55555555555556</v>
      </c>
      <c r="X17" s="749" t="s">
        <v>256</v>
      </c>
    </row>
    <row r="18" spans="1:24" s="707" customFormat="1" ht="12.75" customHeight="1">
      <c r="A18" s="814" t="s">
        <v>256</v>
      </c>
      <c r="B18" s="1914" t="s">
        <v>572</v>
      </c>
      <c r="C18" s="1909"/>
      <c r="D18" s="1909"/>
      <c r="E18" s="722">
        <v>114</v>
      </c>
      <c r="F18" s="1911">
        <v>49</v>
      </c>
      <c r="G18" s="1909"/>
      <c r="H18" s="1909"/>
      <c r="I18" s="747">
        <v>132.6530612244898</v>
      </c>
      <c r="J18" s="722" t="s">
        <v>1128</v>
      </c>
      <c r="K18" s="722"/>
      <c r="L18" s="722" t="s">
        <v>1128</v>
      </c>
      <c r="M18" s="722" t="s">
        <v>1128</v>
      </c>
      <c r="N18" s="722">
        <v>114</v>
      </c>
      <c r="O18" s="1911">
        <v>49</v>
      </c>
      <c r="P18" s="1909"/>
      <c r="Q18" s="747">
        <v>132.6530612244898</v>
      </c>
      <c r="R18" s="748" t="s">
        <v>256</v>
      </c>
      <c r="S18" s="726">
        <v>11</v>
      </c>
      <c r="T18" s="1911">
        <v>5</v>
      </c>
      <c r="U18" s="1909"/>
      <c r="V18" s="1909"/>
      <c r="W18" s="747">
        <v>120</v>
      </c>
      <c r="X18" s="749" t="s">
        <v>256</v>
      </c>
    </row>
    <row r="19" spans="1:24" s="707" customFormat="1" ht="12.75" customHeight="1">
      <c r="A19" s="814" t="s">
        <v>256</v>
      </c>
      <c r="B19" s="1914" t="s">
        <v>784</v>
      </c>
      <c r="C19" s="1909"/>
      <c r="D19" s="1909"/>
      <c r="E19" s="864" t="s">
        <v>1128</v>
      </c>
      <c r="F19" s="1911">
        <v>9</v>
      </c>
      <c r="G19" s="1909"/>
      <c r="H19" s="1909"/>
      <c r="I19" s="747" t="s">
        <v>1128</v>
      </c>
      <c r="J19" s="722">
        <v>2</v>
      </c>
      <c r="K19" s="722"/>
      <c r="L19" s="722" t="s">
        <v>1128</v>
      </c>
      <c r="M19" s="722" t="s">
        <v>1128</v>
      </c>
      <c r="N19" s="722">
        <v>2</v>
      </c>
      <c r="O19" s="1911">
        <v>9</v>
      </c>
      <c r="P19" s="1909"/>
      <c r="Q19" s="747">
        <v>-77.77777777777779</v>
      </c>
      <c r="R19" s="748" t="s">
        <v>256</v>
      </c>
      <c r="S19" s="726">
        <v>2</v>
      </c>
      <c r="T19" s="1911">
        <v>1</v>
      </c>
      <c r="U19" s="1909"/>
      <c r="V19" s="1909"/>
      <c r="W19" s="747">
        <v>100</v>
      </c>
      <c r="X19" s="749" t="s">
        <v>256</v>
      </c>
    </row>
    <row r="20" spans="1:24" s="707" customFormat="1" ht="12.75" customHeight="1">
      <c r="A20" s="814" t="s">
        <v>256</v>
      </c>
      <c r="B20" s="1914" t="s">
        <v>785</v>
      </c>
      <c r="C20" s="1909"/>
      <c r="D20" s="1909"/>
      <c r="E20" s="722">
        <v>129</v>
      </c>
      <c r="F20" s="1911">
        <v>100</v>
      </c>
      <c r="G20" s="1909"/>
      <c r="H20" s="1909"/>
      <c r="I20" s="747">
        <v>29</v>
      </c>
      <c r="J20" s="722">
        <v>1</v>
      </c>
      <c r="K20" s="722"/>
      <c r="L20" s="722" t="s">
        <v>1128</v>
      </c>
      <c r="M20" s="722" t="s">
        <v>1128</v>
      </c>
      <c r="N20" s="722">
        <v>130</v>
      </c>
      <c r="O20" s="1911">
        <v>100</v>
      </c>
      <c r="P20" s="1909"/>
      <c r="Q20" s="747">
        <v>30</v>
      </c>
      <c r="R20" s="748" t="s">
        <v>256</v>
      </c>
      <c r="S20" s="726">
        <v>14</v>
      </c>
      <c r="T20" s="1911">
        <v>10</v>
      </c>
      <c r="U20" s="1909"/>
      <c r="V20" s="1909"/>
      <c r="W20" s="747">
        <v>40</v>
      </c>
      <c r="X20" s="749" t="s">
        <v>256</v>
      </c>
    </row>
    <row r="21" spans="1:24" s="707" customFormat="1" ht="12.75" customHeight="1">
      <c r="A21" s="816" t="s">
        <v>256</v>
      </c>
      <c r="B21" s="1929" t="s">
        <v>256</v>
      </c>
      <c r="C21" s="1884"/>
      <c r="D21" s="1884"/>
      <c r="E21" s="741" t="s">
        <v>256</v>
      </c>
      <c r="F21" s="1927" t="s">
        <v>256</v>
      </c>
      <c r="G21" s="1928"/>
      <c r="H21" s="1928"/>
      <c r="I21" s="817" t="s">
        <v>256</v>
      </c>
      <c r="J21" s="741" t="s">
        <v>256</v>
      </c>
      <c r="K21" s="1927" t="s">
        <v>256</v>
      </c>
      <c r="L21" s="1928"/>
      <c r="M21" s="817" t="s">
        <v>256</v>
      </c>
      <c r="N21" s="741" t="s">
        <v>256</v>
      </c>
      <c r="O21" s="1927" t="s">
        <v>256</v>
      </c>
      <c r="P21" s="1928"/>
      <c r="Q21" s="817" t="s">
        <v>256</v>
      </c>
      <c r="R21" s="817" t="s">
        <v>256</v>
      </c>
      <c r="S21" s="742" t="s">
        <v>256</v>
      </c>
      <c r="T21" s="1927" t="s">
        <v>256</v>
      </c>
      <c r="U21" s="1928"/>
      <c r="V21" s="1928"/>
      <c r="W21" s="817" t="s">
        <v>256</v>
      </c>
      <c r="X21" s="818" t="s">
        <v>256</v>
      </c>
    </row>
    <row r="22" spans="1:24" s="707" customFormat="1" ht="12.75" customHeight="1">
      <c r="A22" s="816" t="s">
        <v>256</v>
      </c>
      <c r="B22" s="1929" t="s">
        <v>573</v>
      </c>
      <c r="C22" s="1884"/>
      <c r="D22" s="1884"/>
      <c r="E22" s="755">
        <v>1200</v>
      </c>
      <c r="F22" s="1930">
        <v>1383</v>
      </c>
      <c r="G22" s="1931"/>
      <c r="H22" s="1931"/>
      <c r="I22" s="757">
        <v>-13.232104121475055</v>
      </c>
      <c r="J22" s="755">
        <v>29</v>
      </c>
      <c r="K22" s="1930">
        <v>27</v>
      </c>
      <c r="L22" s="1931"/>
      <c r="M22" s="757">
        <v>7.4074074074074066</v>
      </c>
      <c r="N22" s="755">
        <v>1229</v>
      </c>
      <c r="O22" s="1930">
        <v>1410</v>
      </c>
      <c r="P22" s="1931"/>
      <c r="Q22" s="757">
        <v>-12.836879432624112</v>
      </c>
      <c r="R22" s="758" t="s">
        <v>256</v>
      </c>
      <c r="S22" s="759">
        <v>149</v>
      </c>
      <c r="T22" s="1930">
        <v>165</v>
      </c>
      <c r="U22" s="1931"/>
      <c r="V22" s="1931"/>
      <c r="W22" s="757">
        <v>-9.696969696969697</v>
      </c>
      <c r="X22" s="760" t="s">
        <v>256</v>
      </c>
    </row>
    <row r="23" spans="1:24" s="707" customFormat="1" ht="12.75" customHeight="1">
      <c r="A23" s="816" t="s">
        <v>256</v>
      </c>
      <c r="B23" s="1929" t="s">
        <v>256</v>
      </c>
      <c r="C23" s="1884"/>
      <c r="D23" s="1884"/>
      <c r="E23" s="706" t="s">
        <v>256</v>
      </c>
      <c r="F23" s="1932" t="s">
        <v>256</v>
      </c>
      <c r="G23" s="1926"/>
      <c r="H23" s="1926"/>
      <c r="I23" s="734" t="s">
        <v>256</v>
      </c>
      <c r="J23" s="706" t="s">
        <v>256</v>
      </c>
      <c r="K23" s="1932" t="s">
        <v>256</v>
      </c>
      <c r="L23" s="1926"/>
      <c r="M23" s="734" t="s">
        <v>256</v>
      </c>
      <c r="N23" s="706" t="s">
        <v>256</v>
      </c>
      <c r="O23" s="1932" t="s">
        <v>256</v>
      </c>
      <c r="P23" s="1926"/>
      <c r="Q23" s="734" t="s">
        <v>256</v>
      </c>
      <c r="R23" s="734" t="s">
        <v>256</v>
      </c>
      <c r="S23" s="720" t="s">
        <v>256</v>
      </c>
      <c r="T23" s="1932" t="s">
        <v>256</v>
      </c>
      <c r="U23" s="1926"/>
      <c r="V23" s="1926"/>
      <c r="W23" s="734" t="s">
        <v>256</v>
      </c>
      <c r="X23" s="736" t="s">
        <v>256</v>
      </c>
    </row>
    <row r="24" spans="1:24" s="707" customFormat="1" ht="12.75" customHeight="1">
      <c r="A24" s="814" t="s">
        <v>256</v>
      </c>
      <c r="B24" s="1914" t="s">
        <v>1140</v>
      </c>
      <c r="C24" s="1909"/>
      <c r="D24" s="1909"/>
      <c r="E24" s="722">
        <v>30</v>
      </c>
      <c r="F24" s="1911">
        <v>73</v>
      </c>
      <c r="G24" s="1909"/>
      <c r="H24" s="1909"/>
      <c r="I24" s="747">
        <v>-58.9041095890411</v>
      </c>
      <c r="J24" s="722">
        <v>29</v>
      </c>
      <c r="K24" s="1911">
        <v>19</v>
      </c>
      <c r="L24" s="1909"/>
      <c r="M24" s="747">
        <v>52.63157894736842</v>
      </c>
      <c r="N24" s="722">
        <v>59</v>
      </c>
      <c r="O24" s="1911">
        <v>92</v>
      </c>
      <c r="P24" s="1909"/>
      <c r="Q24" s="747">
        <v>-35.869565217391305</v>
      </c>
      <c r="R24" s="748" t="s">
        <v>256</v>
      </c>
      <c r="S24" s="726">
        <v>32</v>
      </c>
      <c r="T24" s="1911">
        <v>26</v>
      </c>
      <c r="U24" s="1909"/>
      <c r="V24" s="1909"/>
      <c r="W24" s="747">
        <v>23.076923076923077</v>
      </c>
      <c r="X24" s="749" t="s">
        <v>256</v>
      </c>
    </row>
    <row r="25" spans="1:24" s="707" customFormat="1" ht="12.75" customHeight="1">
      <c r="A25" s="814" t="s">
        <v>256</v>
      </c>
      <c r="B25" s="1914" t="s">
        <v>786</v>
      </c>
      <c r="C25" s="1909"/>
      <c r="D25" s="1909"/>
      <c r="E25" s="722">
        <v>47</v>
      </c>
      <c r="F25" s="1911">
        <v>52</v>
      </c>
      <c r="G25" s="1909"/>
      <c r="H25" s="1909"/>
      <c r="I25" s="747">
        <v>-9.615384615384617</v>
      </c>
      <c r="J25" s="722">
        <v>5</v>
      </c>
      <c r="K25" s="1911">
        <v>7</v>
      </c>
      <c r="L25" s="1909"/>
      <c r="M25" s="747">
        <v>-28.57142857142857</v>
      </c>
      <c r="N25" s="722">
        <v>52</v>
      </c>
      <c r="O25" s="1911">
        <v>59</v>
      </c>
      <c r="P25" s="1909"/>
      <c r="Q25" s="747">
        <v>-11.864406779661017</v>
      </c>
      <c r="R25" s="748" t="s">
        <v>256</v>
      </c>
      <c r="S25" s="726">
        <v>10</v>
      </c>
      <c r="T25" s="1911">
        <v>12</v>
      </c>
      <c r="U25" s="1909"/>
      <c r="V25" s="1909"/>
      <c r="W25" s="747">
        <v>-16.666666666666664</v>
      </c>
      <c r="X25" s="749" t="s">
        <v>256</v>
      </c>
    </row>
    <row r="26" spans="1:24" s="707" customFormat="1" ht="12.75" customHeight="1">
      <c r="A26" s="814" t="s">
        <v>256</v>
      </c>
      <c r="B26" s="1914" t="s">
        <v>1139</v>
      </c>
      <c r="C26" s="1909"/>
      <c r="D26" s="1909"/>
      <c r="E26" s="722">
        <v>14</v>
      </c>
      <c r="F26" s="1911" t="s">
        <v>1128</v>
      </c>
      <c r="G26" s="1909"/>
      <c r="H26" s="1909"/>
      <c r="I26" s="747" t="s">
        <v>1128</v>
      </c>
      <c r="J26" s="815" t="s">
        <v>1128</v>
      </c>
      <c r="K26" s="815"/>
      <c r="L26" s="815" t="s">
        <v>1128</v>
      </c>
      <c r="M26" s="815" t="s">
        <v>1128</v>
      </c>
      <c r="N26" s="722">
        <v>14</v>
      </c>
      <c r="O26" s="1911">
        <v>0</v>
      </c>
      <c r="P26" s="1909"/>
      <c r="Q26" s="747" t="s">
        <v>1128</v>
      </c>
      <c r="R26" s="748" t="s">
        <v>256</v>
      </c>
      <c r="S26" s="726">
        <v>1</v>
      </c>
      <c r="T26" s="1911" t="s">
        <v>1128</v>
      </c>
      <c r="U26" s="1909"/>
      <c r="V26" s="1909"/>
      <c r="W26" s="815" t="s">
        <v>1128</v>
      </c>
      <c r="X26" s="749" t="s">
        <v>256</v>
      </c>
    </row>
    <row r="27" spans="1:24" s="707" customFormat="1" ht="12.75" customHeight="1">
      <c r="A27" s="762" t="s">
        <v>256</v>
      </c>
      <c r="B27" s="1912" t="s">
        <v>787</v>
      </c>
      <c r="C27" s="1904"/>
      <c r="D27" s="1904"/>
      <c r="E27" s="767">
        <v>91</v>
      </c>
      <c r="F27" s="1930">
        <v>125</v>
      </c>
      <c r="G27" s="1931"/>
      <c r="H27" s="1931"/>
      <c r="I27" s="757">
        <v>-27.2</v>
      </c>
      <c r="J27" s="755">
        <v>34</v>
      </c>
      <c r="K27" s="1934">
        <v>26</v>
      </c>
      <c r="L27" s="1935"/>
      <c r="M27" s="819">
        <v>30.76923076923077</v>
      </c>
      <c r="N27" s="755">
        <v>125</v>
      </c>
      <c r="O27" s="1930">
        <v>151</v>
      </c>
      <c r="P27" s="1931"/>
      <c r="Q27" s="757">
        <v>-17.218543046357617</v>
      </c>
      <c r="R27" s="820" t="s">
        <v>256</v>
      </c>
      <c r="S27" s="759">
        <v>43</v>
      </c>
      <c r="T27" s="1930">
        <v>39</v>
      </c>
      <c r="U27" s="1931"/>
      <c r="V27" s="1931"/>
      <c r="W27" s="757">
        <v>10.256410256410255</v>
      </c>
      <c r="X27" s="760" t="s">
        <v>256</v>
      </c>
    </row>
    <row r="28" spans="1:24" s="707" customFormat="1" ht="12.75" customHeight="1">
      <c r="A28" s="814" t="s">
        <v>256</v>
      </c>
      <c r="B28" s="1929" t="s">
        <v>256</v>
      </c>
      <c r="C28" s="1884"/>
      <c r="D28" s="1884"/>
      <c r="E28" s="740" t="s">
        <v>256</v>
      </c>
      <c r="F28" s="1933" t="s">
        <v>256</v>
      </c>
      <c r="G28" s="1909"/>
      <c r="H28" s="1909"/>
      <c r="I28" s="748" t="s">
        <v>256</v>
      </c>
      <c r="J28" s="740" t="s">
        <v>256</v>
      </c>
      <c r="K28" s="1933" t="s">
        <v>256</v>
      </c>
      <c r="L28" s="1909"/>
      <c r="M28" s="748" t="s">
        <v>256</v>
      </c>
      <c r="N28" s="740" t="s">
        <v>256</v>
      </c>
      <c r="O28" s="1933" t="s">
        <v>256</v>
      </c>
      <c r="P28" s="1909"/>
      <c r="Q28" s="748" t="s">
        <v>256</v>
      </c>
      <c r="R28" s="748" t="s">
        <v>256</v>
      </c>
      <c r="S28" s="761" t="s">
        <v>256</v>
      </c>
      <c r="T28" s="1933" t="s">
        <v>256</v>
      </c>
      <c r="U28" s="1909"/>
      <c r="V28" s="1909"/>
      <c r="W28" s="748" t="s">
        <v>256</v>
      </c>
      <c r="X28" s="749" t="s">
        <v>256</v>
      </c>
    </row>
    <row r="29" spans="1:24" s="707" customFormat="1" ht="12.75" customHeight="1">
      <c r="A29" s="816" t="s">
        <v>256</v>
      </c>
      <c r="B29" s="1929" t="s">
        <v>256</v>
      </c>
      <c r="C29" s="1884"/>
      <c r="D29" s="1884"/>
      <c r="E29" s="741" t="s">
        <v>256</v>
      </c>
      <c r="F29" s="1927" t="s">
        <v>256</v>
      </c>
      <c r="G29" s="1928"/>
      <c r="H29" s="1928"/>
      <c r="I29" s="817" t="s">
        <v>256</v>
      </c>
      <c r="J29" s="741" t="s">
        <v>256</v>
      </c>
      <c r="K29" s="1927" t="s">
        <v>256</v>
      </c>
      <c r="L29" s="1928"/>
      <c r="M29" s="817" t="s">
        <v>256</v>
      </c>
      <c r="N29" s="741" t="s">
        <v>256</v>
      </c>
      <c r="O29" s="1927" t="s">
        <v>256</v>
      </c>
      <c r="P29" s="1928"/>
      <c r="Q29" s="817" t="s">
        <v>256</v>
      </c>
      <c r="R29" s="817" t="s">
        <v>256</v>
      </c>
      <c r="S29" s="742" t="s">
        <v>256</v>
      </c>
      <c r="T29" s="1927" t="s">
        <v>256</v>
      </c>
      <c r="U29" s="1928"/>
      <c r="V29" s="1928"/>
      <c r="W29" s="817" t="s">
        <v>256</v>
      </c>
      <c r="X29" s="818" t="s">
        <v>256</v>
      </c>
    </row>
    <row r="30" spans="1:24" s="707" customFormat="1" ht="12.75" customHeight="1">
      <c r="A30" s="816" t="s">
        <v>256</v>
      </c>
      <c r="B30" s="1929" t="s">
        <v>574</v>
      </c>
      <c r="C30" s="1884"/>
      <c r="D30" s="1884"/>
      <c r="E30" s="755">
        <v>1291</v>
      </c>
      <c r="F30" s="1930">
        <v>1508</v>
      </c>
      <c r="G30" s="1931"/>
      <c r="H30" s="1931"/>
      <c r="I30" s="757">
        <v>-14.389920424403183</v>
      </c>
      <c r="J30" s="755">
        <v>63</v>
      </c>
      <c r="K30" s="1930">
        <v>53</v>
      </c>
      <c r="L30" s="1931"/>
      <c r="M30" s="757">
        <v>18.867924528301888</v>
      </c>
      <c r="N30" s="755">
        <v>1354</v>
      </c>
      <c r="O30" s="1930">
        <v>1561</v>
      </c>
      <c r="P30" s="1931"/>
      <c r="Q30" s="757">
        <v>-13.260730301089046</v>
      </c>
      <c r="R30" s="758" t="s">
        <v>256</v>
      </c>
      <c r="S30" s="759">
        <v>192</v>
      </c>
      <c r="T30" s="1930">
        <v>204</v>
      </c>
      <c r="U30" s="1931"/>
      <c r="V30" s="1931"/>
      <c r="W30" s="757">
        <v>-5.88235294117647</v>
      </c>
      <c r="X30" s="760" t="s">
        <v>256</v>
      </c>
    </row>
    <row r="31" spans="1:24" s="707" customFormat="1" ht="12.75" customHeight="1">
      <c r="A31" s="816" t="s">
        <v>256</v>
      </c>
      <c r="B31" s="1929" t="s">
        <v>256</v>
      </c>
      <c r="C31" s="1884"/>
      <c r="D31" s="1884"/>
      <c r="E31" s="706" t="s">
        <v>256</v>
      </c>
      <c r="F31" s="1932" t="s">
        <v>256</v>
      </c>
      <c r="G31" s="1926"/>
      <c r="H31" s="1926"/>
      <c r="I31" s="734" t="s">
        <v>256</v>
      </c>
      <c r="J31" s="706" t="s">
        <v>256</v>
      </c>
      <c r="K31" s="1932" t="s">
        <v>256</v>
      </c>
      <c r="L31" s="1926"/>
      <c r="M31" s="734" t="s">
        <v>256</v>
      </c>
      <c r="N31" s="706" t="s">
        <v>256</v>
      </c>
      <c r="O31" s="1932" t="s">
        <v>256</v>
      </c>
      <c r="P31" s="1926"/>
      <c r="Q31" s="734" t="s">
        <v>256</v>
      </c>
      <c r="R31" s="734" t="s">
        <v>256</v>
      </c>
      <c r="S31" s="720" t="s">
        <v>256</v>
      </c>
      <c r="T31" s="1932" t="s">
        <v>256</v>
      </c>
      <c r="U31" s="1926"/>
      <c r="V31" s="1926"/>
      <c r="W31" s="734" t="s">
        <v>256</v>
      </c>
      <c r="X31" s="736" t="s">
        <v>256</v>
      </c>
    </row>
    <row r="32" spans="1:24" s="707" customFormat="1" ht="12.75" customHeight="1">
      <c r="A32" s="814" t="s">
        <v>256</v>
      </c>
      <c r="B32" s="1914" t="s">
        <v>788</v>
      </c>
      <c r="C32" s="1909"/>
      <c r="D32" s="1909"/>
      <c r="E32" s="722">
        <v>1754</v>
      </c>
      <c r="F32" s="1911">
        <v>131</v>
      </c>
      <c r="G32" s="1909"/>
      <c r="H32" s="1909"/>
      <c r="I32" s="747">
        <v>1238.9312977099237</v>
      </c>
      <c r="J32" s="722" t="s">
        <v>1128</v>
      </c>
      <c r="K32" s="722"/>
      <c r="L32" s="722" t="s">
        <v>1128</v>
      </c>
      <c r="M32" s="722" t="s">
        <v>1128</v>
      </c>
      <c r="N32" s="722">
        <v>1754</v>
      </c>
      <c r="O32" s="1911">
        <v>131</v>
      </c>
      <c r="P32" s="1909"/>
      <c r="Q32" s="747">
        <v>1238.9312977099237</v>
      </c>
      <c r="R32" s="748" t="s">
        <v>256</v>
      </c>
      <c r="S32" s="726">
        <v>175</v>
      </c>
      <c r="T32" s="1911">
        <v>13</v>
      </c>
      <c r="U32" s="1909"/>
      <c r="V32" s="1909"/>
      <c r="W32" s="747">
        <v>1246.1538461538462</v>
      </c>
      <c r="X32" s="749" t="s">
        <v>256</v>
      </c>
    </row>
    <row r="33" spans="1:24" s="707" customFormat="1" ht="12.75" customHeight="1">
      <c r="A33" s="814" t="s">
        <v>256</v>
      </c>
      <c r="B33" s="1914" t="s">
        <v>256</v>
      </c>
      <c r="C33" s="1909"/>
      <c r="D33" s="1909"/>
      <c r="E33" s="740" t="s">
        <v>256</v>
      </c>
      <c r="F33" s="1933" t="s">
        <v>256</v>
      </c>
      <c r="G33" s="1909"/>
      <c r="H33" s="1909"/>
      <c r="I33" s="748" t="s">
        <v>256</v>
      </c>
      <c r="J33" s="740" t="s">
        <v>256</v>
      </c>
      <c r="K33" s="1933" t="s">
        <v>256</v>
      </c>
      <c r="L33" s="1909"/>
      <c r="M33" s="748" t="s">
        <v>256</v>
      </c>
      <c r="N33" s="740" t="s">
        <v>256</v>
      </c>
      <c r="O33" s="1933" t="s">
        <v>256</v>
      </c>
      <c r="P33" s="1909"/>
      <c r="Q33" s="748" t="s">
        <v>256</v>
      </c>
      <c r="R33" s="748" t="s">
        <v>256</v>
      </c>
      <c r="S33" s="761" t="s">
        <v>256</v>
      </c>
      <c r="T33" s="1933" t="s">
        <v>256</v>
      </c>
      <c r="U33" s="1909"/>
      <c r="V33" s="1909"/>
      <c r="W33" s="748" t="s">
        <v>256</v>
      </c>
      <c r="X33" s="749" t="s">
        <v>256</v>
      </c>
    </row>
    <row r="34" spans="1:24" s="707" customFormat="1" ht="12.75" customHeight="1">
      <c r="A34" s="814" t="s">
        <v>256</v>
      </c>
      <c r="B34" s="1914" t="s">
        <v>575</v>
      </c>
      <c r="C34" s="1909"/>
      <c r="D34" s="1909"/>
      <c r="E34" s="722">
        <v>4</v>
      </c>
      <c r="F34" s="1911">
        <v>197</v>
      </c>
      <c r="G34" s="1909"/>
      <c r="H34" s="1909"/>
      <c r="I34" s="747">
        <v>-97.96954314720813</v>
      </c>
      <c r="J34" s="722" t="s">
        <v>1128</v>
      </c>
      <c r="K34" s="722"/>
      <c r="L34" s="722" t="s">
        <v>1128</v>
      </c>
      <c r="M34" s="722" t="s">
        <v>1128</v>
      </c>
      <c r="N34" s="722">
        <v>4</v>
      </c>
      <c r="O34" s="1911">
        <v>197</v>
      </c>
      <c r="P34" s="1909"/>
      <c r="Q34" s="747">
        <v>-97.96954314720813</v>
      </c>
      <c r="R34" s="748" t="s">
        <v>256</v>
      </c>
      <c r="S34" s="821" t="s">
        <v>1128</v>
      </c>
      <c r="T34" s="1911">
        <v>20</v>
      </c>
      <c r="U34" s="1909"/>
      <c r="V34" s="1909"/>
      <c r="W34" s="722" t="s">
        <v>1128</v>
      </c>
      <c r="X34" s="749" t="s">
        <v>256</v>
      </c>
    </row>
    <row r="35" spans="1:24" s="707" customFormat="1" ht="12.75" customHeight="1">
      <c r="A35" s="814" t="s">
        <v>256</v>
      </c>
      <c r="B35" s="1914" t="s">
        <v>256</v>
      </c>
      <c r="C35" s="1909"/>
      <c r="D35" s="1909"/>
      <c r="E35" s="740" t="s">
        <v>256</v>
      </c>
      <c r="F35" s="1933" t="s">
        <v>256</v>
      </c>
      <c r="G35" s="1909"/>
      <c r="H35" s="1909"/>
      <c r="I35" s="748" t="s">
        <v>256</v>
      </c>
      <c r="J35" s="740" t="s">
        <v>256</v>
      </c>
      <c r="K35" s="1933" t="s">
        <v>256</v>
      </c>
      <c r="L35" s="1909"/>
      <c r="M35" s="748" t="s">
        <v>256</v>
      </c>
      <c r="N35" s="740" t="s">
        <v>256</v>
      </c>
      <c r="O35" s="1933" t="s">
        <v>256</v>
      </c>
      <c r="P35" s="1909"/>
      <c r="Q35" s="748" t="s">
        <v>256</v>
      </c>
      <c r="R35" s="748" t="s">
        <v>256</v>
      </c>
      <c r="S35" s="822" t="s">
        <v>256</v>
      </c>
      <c r="T35" s="1933" t="s">
        <v>256</v>
      </c>
      <c r="U35" s="1909"/>
      <c r="V35" s="1909"/>
      <c r="W35" s="748" t="s">
        <v>256</v>
      </c>
      <c r="X35" s="749" t="s">
        <v>256</v>
      </c>
    </row>
    <row r="36" spans="1:24" s="707" customFormat="1" ht="12.75" customHeight="1">
      <c r="A36" s="816" t="s">
        <v>256</v>
      </c>
      <c r="B36" s="1929" t="s">
        <v>256</v>
      </c>
      <c r="C36" s="1884"/>
      <c r="D36" s="1884"/>
      <c r="E36" s="741" t="s">
        <v>256</v>
      </c>
      <c r="F36" s="1927" t="s">
        <v>256</v>
      </c>
      <c r="G36" s="1928"/>
      <c r="H36" s="1928"/>
      <c r="I36" s="817" t="s">
        <v>256</v>
      </c>
      <c r="J36" s="741" t="s">
        <v>256</v>
      </c>
      <c r="K36" s="1927" t="s">
        <v>256</v>
      </c>
      <c r="L36" s="1928"/>
      <c r="M36" s="817" t="s">
        <v>256</v>
      </c>
      <c r="N36" s="741" t="s">
        <v>256</v>
      </c>
      <c r="O36" s="1927" t="s">
        <v>256</v>
      </c>
      <c r="P36" s="1928"/>
      <c r="Q36" s="817" t="s">
        <v>256</v>
      </c>
      <c r="R36" s="817" t="s">
        <v>256</v>
      </c>
      <c r="S36" s="742" t="s">
        <v>256</v>
      </c>
      <c r="T36" s="1927" t="s">
        <v>256</v>
      </c>
      <c r="U36" s="1928"/>
      <c r="V36" s="1928"/>
      <c r="W36" s="817" t="s">
        <v>256</v>
      </c>
      <c r="X36" s="818" t="s">
        <v>256</v>
      </c>
    </row>
    <row r="37" spans="1:24" s="707" customFormat="1" ht="12.75" customHeight="1">
      <c r="A37" s="816" t="s">
        <v>256</v>
      </c>
      <c r="B37" s="1929" t="s">
        <v>1141</v>
      </c>
      <c r="C37" s="1884"/>
      <c r="D37" s="1884"/>
      <c r="E37" s="755">
        <v>3049</v>
      </c>
      <c r="F37" s="1930">
        <v>1836</v>
      </c>
      <c r="G37" s="1931"/>
      <c r="H37" s="1931"/>
      <c r="I37" s="757">
        <v>66.06753812636165</v>
      </c>
      <c r="J37" s="755">
        <v>63</v>
      </c>
      <c r="K37" s="1930">
        <v>53</v>
      </c>
      <c r="L37" s="1931"/>
      <c r="M37" s="757">
        <v>18.867924528301888</v>
      </c>
      <c r="N37" s="755">
        <v>3112</v>
      </c>
      <c r="O37" s="1930">
        <v>1889</v>
      </c>
      <c r="P37" s="1931"/>
      <c r="Q37" s="757">
        <v>64.74325039703547</v>
      </c>
      <c r="R37" s="758" t="s">
        <v>256</v>
      </c>
      <c r="S37" s="759">
        <v>368</v>
      </c>
      <c r="T37" s="1930">
        <v>237</v>
      </c>
      <c r="U37" s="1931"/>
      <c r="V37" s="1931"/>
      <c r="W37" s="757">
        <v>55.27426160337553</v>
      </c>
      <c r="X37" s="760" t="s">
        <v>256</v>
      </c>
    </row>
    <row r="38" spans="1:24" s="707" customFormat="1" ht="12.75" customHeight="1">
      <c r="A38" s="816" t="s">
        <v>256</v>
      </c>
      <c r="B38" s="1929" t="s">
        <v>256</v>
      </c>
      <c r="C38" s="1884"/>
      <c r="D38" s="1884"/>
      <c r="E38" s="706" t="s">
        <v>256</v>
      </c>
      <c r="F38" s="1932" t="s">
        <v>256</v>
      </c>
      <c r="G38" s="1926"/>
      <c r="H38" s="1926"/>
      <c r="I38" s="734" t="s">
        <v>256</v>
      </c>
      <c r="J38" s="706" t="s">
        <v>256</v>
      </c>
      <c r="K38" s="1932" t="s">
        <v>256</v>
      </c>
      <c r="L38" s="1926"/>
      <c r="M38" s="734" t="s">
        <v>256</v>
      </c>
      <c r="N38" s="706" t="s">
        <v>256</v>
      </c>
      <c r="O38" s="1932" t="s">
        <v>256</v>
      </c>
      <c r="P38" s="1926"/>
      <c r="Q38" s="734" t="s">
        <v>256</v>
      </c>
      <c r="R38" s="734" t="s">
        <v>256</v>
      </c>
      <c r="S38" s="720" t="s">
        <v>256</v>
      </c>
      <c r="T38" s="1932" t="s">
        <v>256</v>
      </c>
      <c r="U38" s="1926"/>
      <c r="V38" s="1926"/>
      <c r="W38" s="734" t="s">
        <v>256</v>
      </c>
      <c r="X38" s="736" t="s">
        <v>256</v>
      </c>
    </row>
    <row r="39" spans="1:24" s="707" customFormat="1" ht="12.75" customHeight="1">
      <c r="A39" s="762" t="s">
        <v>256</v>
      </c>
      <c r="B39" s="1912" t="s">
        <v>789</v>
      </c>
      <c r="C39" s="1904"/>
      <c r="D39" s="1904"/>
      <c r="E39" s="709" t="s">
        <v>256</v>
      </c>
      <c r="F39" s="1905" t="s">
        <v>256</v>
      </c>
      <c r="G39" s="1904"/>
      <c r="H39" s="1904"/>
      <c r="I39" s="709" t="s">
        <v>256</v>
      </c>
      <c r="J39" s="709" t="s">
        <v>256</v>
      </c>
      <c r="K39" s="1905" t="s">
        <v>256</v>
      </c>
      <c r="L39" s="1904"/>
      <c r="M39" s="709" t="s">
        <v>256</v>
      </c>
      <c r="N39" s="709" t="s">
        <v>256</v>
      </c>
      <c r="O39" s="1905" t="s">
        <v>256</v>
      </c>
      <c r="P39" s="1904"/>
      <c r="Q39" s="709" t="s">
        <v>256</v>
      </c>
      <c r="R39" s="709" t="s">
        <v>256</v>
      </c>
      <c r="S39" s="708" t="s">
        <v>256</v>
      </c>
      <c r="T39" s="1905" t="s">
        <v>256</v>
      </c>
      <c r="U39" s="1904"/>
      <c r="V39" s="1904"/>
      <c r="W39" s="709" t="s">
        <v>256</v>
      </c>
      <c r="X39" s="762" t="s">
        <v>256</v>
      </c>
    </row>
    <row r="40" spans="1:24" s="707" customFormat="1" ht="12.75" customHeight="1">
      <c r="A40" s="814" t="s">
        <v>256</v>
      </c>
      <c r="B40" s="1914" t="s">
        <v>790</v>
      </c>
      <c r="C40" s="1909"/>
      <c r="D40" s="1909"/>
      <c r="E40" s="722">
        <v>648</v>
      </c>
      <c r="F40" s="1911">
        <v>949</v>
      </c>
      <c r="G40" s="1909"/>
      <c r="H40" s="1909"/>
      <c r="I40" s="747">
        <v>-31.71759747102213</v>
      </c>
      <c r="J40" s="722">
        <v>58</v>
      </c>
      <c r="K40" s="1911">
        <v>47</v>
      </c>
      <c r="L40" s="1909"/>
      <c r="M40" s="747">
        <v>23.404255319148938</v>
      </c>
      <c r="N40" s="722">
        <v>706</v>
      </c>
      <c r="O40" s="1911">
        <v>996</v>
      </c>
      <c r="P40" s="1909"/>
      <c r="Q40" s="747">
        <v>-29.116465863453815</v>
      </c>
      <c r="R40" s="748" t="s">
        <v>256</v>
      </c>
      <c r="S40" s="726">
        <v>123</v>
      </c>
      <c r="T40" s="1911">
        <v>142</v>
      </c>
      <c r="U40" s="1909"/>
      <c r="V40" s="1909"/>
      <c r="W40" s="747">
        <v>-13.380281690140844</v>
      </c>
      <c r="X40" s="749" t="s">
        <v>256</v>
      </c>
    </row>
    <row r="41" spans="1:24" s="707" customFormat="1" ht="12.75" customHeight="1">
      <c r="A41" s="814" t="s">
        <v>256</v>
      </c>
      <c r="B41" s="1914" t="s">
        <v>791</v>
      </c>
      <c r="C41" s="1909"/>
      <c r="D41" s="1909"/>
      <c r="E41" s="722">
        <v>627</v>
      </c>
      <c r="F41" s="1911">
        <v>559</v>
      </c>
      <c r="G41" s="1909"/>
      <c r="H41" s="1909"/>
      <c r="I41" s="747">
        <v>12.164579606440071</v>
      </c>
      <c r="J41" s="722">
        <v>5</v>
      </c>
      <c r="K41" s="1911">
        <v>6</v>
      </c>
      <c r="L41" s="1909"/>
      <c r="M41" s="747">
        <v>-16.666666666666664</v>
      </c>
      <c r="N41" s="722">
        <v>632</v>
      </c>
      <c r="O41" s="1911">
        <v>565</v>
      </c>
      <c r="P41" s="1909"/>
      <c r="Q41" s="747">
        <v>11.858407079646017</v>
      </c>
      <c r="R41" s="748" t="s">
        <v>256</v>
      </c>
      <c r="S41" s="726">
        <v>68</v>
      </c>
      <c r="T41" s="1911">
        <v>62</v>
      </c>
      <c r="U41" s="1909"/>
      <c r="V41" s="1909"/>
      <c r="W41" s="747">
        <v>9.67741935483871</v>
      </c>
      <c r="X41" s="749" t="s">
        <v>256</v>
      </c>
    </row>
    <row r="42" spans="1:24" s="707" customFormat="1" ht="12.75" customHeight="1">
      <c r="A42" s="814" t="s">
        <v>256</v>
      </c>
      <c r="B42" s="1914" t="s">
        <v>792</v>
      </c>
      <c r="C42" s="1909"/>
      <c r="D42" s="1909"/>
      <c r="E42" s="722">
        <v>1760</v>
      </c>
      <c r="F42" s="1911">
        <v>328</v>
      </c>
      <c r="G42" s="1909"/>
      <c r="H42" s="1909"/>
      <c r="I42" s="747">
        <v>436.5853658536586</v>
      </c>
      <c r="J42" s="815" t="s">
        <v>1128</v>
      </c>
      <c r="K42" s="815"/>
      <c r="L42" s="815" t="s">
        <v>1128</v>
      </c>
      <c r="M42" s="815" t="s">
        <v>1128</v>
      </c>
      <c r="N42" s="722">
        <v>1760</v>
      </c>
      <c r="O42" s="1911">
        <v>328</v>
      </c>
      <c r="P42" s="1909"/>
      <c r="Q42" s="747">
        <v>436.5853658536586</v>
      </c>
      <c r="R42" s="748" t="s">
        <v>256</v>
      </c>
      <c r="S42" s="726">
        <v>176</v>
      </c>
      <c r="T42" s="1911">
        <v>33</v>
      </c>
      <c r="U42" s="1909"/>
      <c r="V42" s="1909"/>
      <c r="W42" s="747">
        <v>433.3333333333333</v>
      </c>
      <c r="X42" s="749" t="s">
        <v>256</v>
      </c>
    </row>
    <row r="43" spans="1:24" s="707" customFormat="1" ht="12.75" customHeight="1">
      <c r="A43" s="762" t="s">
        <v>256</v>
      </c>
      <c r="B43" s="1912" t="s">
        <v>1138</v>
      </c>
      <c r="C43" s="1904"/>
      <c r="D43" s="1904"/>
      <c r="E43" s="752">
        <v>3035</v>
      </c>
      <c r="F43" s="1925">
        <v>1836</v>
      </c>
      <c r="G43" s="1926"/>
      <c r="H43" s="1926"/>
      <c r="I43" s="733">
        <v>65.30501089324619</v>
      </c>
      <c r="J43" s="752">
        <v>63</v>
      </c>
      <c r="K43" s="1936">
        <v>53</v>
      </c>
      <c r="L43" s="1886"/>
      <c r="M43" s="733">
        <v>18.867924528301888</v>
      </c>
      <c r="N43" s="752">
        <v>3098</v>
      </c>
      <c r="O43" s="1925">
        <v>1889</v>
      </c>
      <c r="P43" s="1926"/>
      <c r="Q43" s="733">
        <v>64.00211752249868</v>
      </c>
      <c r="R43" s="765" t="s">
        <v>256</v>
      </c>
      <c r="S43" s="754">
        <v>367</v>
      </c>
      <c r="T43" s="1925">
        <v>237</v>
      </c>
      <c r="U43" s="1926"/>
      <c r="V43" s="1926"/>
      <c r="W43" s="733">
        <v>54.85232067510548</v>
      </c>
      <c r="X43" s="766" t="s">
        <v>256</v>
      </c>
    </row>
    <row r="44" spans="1:24" s="707" customFormat="1" ht="12.75" customHeight="1">
      <c r="A44" s="814" t="s">
        <v>256</v>
      </c>
      <c r="B44" s="1929" t="s">
        <v>256</v>
      </c>
      <c r="C44" s="1884"/>
      <c r="D44" s="1884"/>
      <c r="E44" s="740" t="s">
        <v>256</v>
      </c>
      <c r="F44" s="1933" t="s">
        <v>256</v>
      </c>
      <c r="G44" s="1909"/>
      <c r="H44" s="1909"/>
      <c r="I44" s="748" t="s">
        <v>256</v>
      </c>
      <c r="J44" s="740" t="s">
        <v>256</v>
      </c>
      <c r="K44" s="1933" t="s">
        <v>256</v>
      </c>
      <c r="L44" s="1909"/>
      <c r="M44" s="748" t="s">
        <v>256</v>
      </c>
      <c r="N44" s="740" t="s">
        <v>256</v>
      </c>
      <c r="O44" s="1933" t="s">
        <v>256</v>
      </c>
      <c r="P44" s="1909"/>
      <c r="Q44" s="748" t="s">
        <v>256</v>
      </c>
      <c r="R44" s="748" t="s">
        <v>256</v>
      </c>
      <c r="S44" s="761" t="s">
        <v>256</v>
      </c>
      <c r="T44" s="1933" t="s">
        <v>256</v>
      </c>
      <c r="U44" s="1909"/>
      <c r="V44" s="1909"/>
      <c r="W44" s="748" t="s">
        <v>256</v>
      </c>
      <c r="X44" s="749" t="s">
        <v>256</v>
      </c>
    </row>
    <row r="45" spans="1:24" s="707" customFormat="1" ht="12.75" customHeight="1">
      <c r="A45" s="814" t="s">
        <v>256</v>
      </c>
      <c r="B45" s="1914" t="s">
        <v>1139</v>
      </c>
      <c r="C45" s="1909"/>
      <c r="D45" s="1909"/>
      <c r="E45" s="722">
        <v>14</v>
      </c>
      <c r="F45" s="1911">
        <v>0</v>
      </c>
      <c r="G45" s="1909"/>
      <c r="H45" s="1909"/>
      <c r="I45" s="747" t="s">
        <v>1128</v>
      </c>
      <c r="J45" s="722" t="s">
        <v>1128</v>
      </c>
      <c r="K45" s="722"/>
      <c r="L45" s="722" t="s">
        <v>1128</v>
      </c>
      <c r="M45" s="722" t="s">
        <v>1128</v>
      </c>
      <c r="N45" s="722">
        <v>14</v>
      </c>
      <c r="O45" s="1911">
        <v>0</v>
      </c>
      <c r="P45" s="1909"/>
      <c r="Q45" s="747" t="s">
        <v>1128</v>
      </c>
      <c r="R45" s="748" t="s">
        <v>256</v>
      </c>
      <c r="S45" s="726">
        <v>1</v>
      </c>
      <c r="T45" s="1911">
        <v>0</v>
      </c>
      <c r="U45" s="1909"/>
      <c r="V45" s="1909"/>
      <c r="W45" s="747" t="s">
        <v>1128</v>
      </c>
      <c r="X45" s="764" t="s">
        <v>256</v>
      </c>
    </row>
    <row r="46" spans="1:24" s="707" customFormat="1" ht="12.75" customHeight="1">
      <c r="A46" s="816" t="s">
        <v>256</v>
      </c>
      <c r="B46" s="1929" t="s">
        <v>256</v>
      </c>
      <c r="C46" s="1884"/>
      <c r="D46" s="1884"/>
      <c r="E46" s="741" t="s">
        <v>256</v>
      </c>
      <c r="F46" s="1927" t="s">
        <v>256</v>
      </c>
      <c r="G46" s="1928"/>
      <c r="H46" s="1928"/>
      <c r="I46" s="817" t="s">
        <v>256</v>
      </c>
      <c r="J46" s="741" t="s">
        <v>256</v>
      </c>
      <c r="K46" s="1927" t="s">
        <v>256</v>
      </c>
      <c r="L46" s="1928"/>
      <c r="M46" s="817" t="s">
        <v>256</v>
      </c>
      <c r="N46" s="741" t="s">
        <v>256</v>
      </c>
      <c r="O46" s="1927" t="s">
        <v>256</v>
      </c>
      <c r="P46" s="1928"/>
      <c r="Q46" s="817" t="s">
        <v>256</v>
      </c>
      <c r="R46" s="817" t="s">
        <v>256</v>
      </c>
      <c r="S46" s="742" t="s">
        <v>256</v>
      </c>
      <c r="T46" s="1927" t="s">
        <v>256</v>
      </c>
      <c r="U46" s="1928"/>
      <c r="V46" s="1928"/>
      <c r="W46" s="817" t="s">
        <v>256</v>
      </c>
      <c r="X46" s="818" t="s">
        <v>256</v>
      </c>
    </row>
    <row r="47" spans="1:24" s="707" customFormat="1" ht="12.75" customHeight="1">
      <c r="A47" s="816" t="s">
        <v>256</v>
      </c>
      <c r="B47" s="1929" t="s">
        <v>1141</v>
      </c>
      <c r="C47" s="1884"/>
      <c r="D47" s="1884"/>
      <c r="E47" s="755">
        <v>3049</v>
      </c>
      <c r="F47" s="1930">
        <v>1836</v>
      </c>
      <c r="G47" s="1931"/>
      <c r="H47" s="1931"/>
      <c r="I47" s="757">
        <v>66.06753812636165</v>
      </c>
      <c r="J47" s="755">
        <v>63</v>
      </c>
      <c r="K47" s="1930">
        <v>53</v>
      </c>
      <c r="L47" s="1931"/>
      <c r="M47" s="757">
        <v>18.867924528301888</v>
      </c>
      <c r="N47" s="755">
        <v>3112</v>
      </c>
      <c r="O47" s="1930">
        <v>1889</v>
      </c>
      <c r="P47" s="1931"/>
      <c r="Q47" s="757">
        <v>64.74325039703547</v>
      </c>
      <c r="R47" s="758" t="s">
        <v>256</v>
      </c>
      <c r="S47" s="759">
        <v>368</v>
      </c>
      <c r="T47" s="1930">
        <v>237</v>
      </c>
      <c r="U47" s="1931"/>
      <c r="V47" s="1931"/>
      <c r="W47" s="757">
        <v>55.27426160337553</v>
      </c>
      <c r="X47" s="760" t="s">
        <v>256</v>
      </c>
    </row>
    <row r="48" spans="1:24" s="707" customFormat="1" ht="12.75" customHeight="1">
      <c r="A48" s="816" t="s">
        <v>256</v>
      </c>
      <c r="B48" s="1929" t="s">
        <v>256</v>
      </c>
      <c r="C48" s="1884"/>
      <c r="D48" s="1884"/>
      <c r="E48" s="706" t="s">
        <v>256</v>
      </c>
      <c r="F48" s="1932" t="s">
        <v>256</v>
      </c>
      <c r="G48" s="1926"/>
      <c r="H48" s="1926"/>
      <c r="I48" s="734" t="s">
        <v>256</v>
      </c>
      <c r="J48" s="706" t="s">
        <v>256</v>
      </c>
      <c r="K48" s="1932" t="s">
        <v>256</v>
      </c>
      <c r="L48" s="1926"/>
      <c r="M48" s="734" t="s">
        <v>256</v>
      </c>
      <c r="N48" s="706" t="s">
        <v>256</v>
      </c>
      <c r="O48" s="1932" t="s">
        <v>256</v>
      </c>
      <c r="P48" s="1926"/>
      <c r="Q48" s="734" t="s">
        <v>256</v>
      </c>
      <c r="R48" s="734" t="s">
        <v>256</v>
      </c>
      <c r="S48" s="720" t="s">
        <v>256</v>
      </c>
      <c r="T48" s="1932" t="s">
        <v>256</v>
      </c>
      <c r="U48" s="1926"/>
      <c r="V48" s="1926"/>
      <c r="W48" s="734" t="s">
        <v>256</v>
      </c>
      <c r="X48" s="736" t="s">
        <v>256</v>
      </c>
    </row>
    <row r="49" spans="1:24" s="707" customFormat="1" ht="12.75" customHeight="1">
      <c r="A49" s="762" t="s">
        <v>256</v>
      </c>
      <c r="B49" s="1912" t="s">
        <v>595</v>
      </c>
      <c r="C49" s="1904"/>
      <c r="D49" s="1904"/>
      <c r="E49" s="709" t="s">
        <v>256</v>
      </c>
      <c r="F49" s="1905" t="s">
        <v>256</v>
      </c>
      <c r="G49" s="1904"/>
      <c r="H49" s="1904"/>
      <c r="I49" s="709" t="s">
        <v>256</v>
      </c>
      <c r="J49" s="709" t="s">
        <v>256</v>
      </c>
      <c r="K49" s="1905" t="s">
        <v>256</v>
      </c>
      <c r="L49" s="1904"/>
      <c r="M49" s="709" t="s">
        <v>256</v>
      </c>
      <c r="N49" s="709" t="s">
        <v>256</v>
      </c>
      <c r="O49" s="1905" t="s">
        <v>256</v>
      </c>
      <c r="P49" s="1904"/>
      <c r="Q49" s="709" t="s">
        <v>256</v>
      </c>
      <c r="R49" s="709" t="s">
        <v>256</v>
      </c>
      <c r="S49" s="708" t="s">
        <v>256</v>
      </c>
      <c r="T49" s="1905" t="s">
        <v>256</v>
      </c>
      <c r="U49" s="1904"/>
      <c r="V49" s="1904"/>
      <c r="W49" s="709" t="s">
        <v>256</v>
      </c>
      <c r="X49" s="762" t="s">
        <v>256</v>
      </c>
    </row>
    <row r="50" spans="1:24" s="707" customFormat="1" ht="12.75" customHeight="1">
      <c r="A50" s="814" t="s">
        <v>256</v>
      </c>
      <c r="B50" s="1914" t="s">
        <v>1142</v>
      </c>
      <c r="C50" s="1909"/>
      <c r="D50" s="1909"/>
      <c r="E50" s="722">
        <v>152</v>
      </c>
      <c r="F50" s="1911">
        <v>172</v>
      </c>
      <c r="G50" s="1909"/>
      <c r="H50" s="1909"/>
      <c r="I50" s="747">
        <v>-11.627906976744185</v>
      </c>
      <c r="J50" s="722" t="s">
        <v>1128</v>
      </c>
      <c r="K50" s="722"/>
      <c r="L50" s="722" t="s">
        <v>1128</v>
      </c>
      <c r="M50" s="722" t="s">
        <v>1128</v>
      </c>
      <c r="N50" s="722">
        <v>152</v>
      </c>
      <c r="O50" s="1911">
        <v>172</v>
      </c>
      <c r="P50" s="1909"/>
      <c r="Q50" s="747">
        <v>-11.627906976744185</v>
      </c>
      <c r="R50" s="748" t="s">
        <v>256</v>
      </c>
      <c r="S50" s="726">
        <v>15</v>
      </c>
      <c r="T50" s="1911">
        <v>17</v>
      </c>
      <c r="U50" s="1909"/>
      <c r="V50" s="1909"/>
      <c r="W50" s="747">
        <v>-11.76470588235294</v>
      </c>
      <c r="X50" s="749" t="s">
        <v>256</v>
      </c>
    </row>
    <row r="51" spans="1:24" s="707" customFormat="1" ht="12.75" customHeight="1">
      <c r="A51" s="814" t="s">
        <v>256</v>
      </c>
      <c r="B51" s="1914" t="s">
        <v>1143</v>
      </c>
      <c r="C51" s="1909"/>
      <c r="D51" s="1909"/>
      <c r="E51" s="722">
        <v>104</v>
      </c>
      <c r="F51" s="1911">
        <v>117</v>
      </c>
      <c r="G51" s="1909"/>
      <c r="H51" s="1909"/>
      <c r="I51" s="747">
        <v>-11.11111111111111</v>
      </c>
      <c r="J51" s="722" t="s">
        <v>1128</v>
      </c>
      <c r="K51" s="722"/>
      <c r="L51" s="722" t="s">
        <v>1128</v>
      </c>
      <c r="M51" s="722" t="s">
        <v>1128</v>
      </c>
      <c r="N51" s="722">
        <v>104</v>
      </c>
      <c r="O51" s="1911">
        <v>117</v>
      </c>
      <c r="P51" s="1909"/>
      <c r="Q51" s="747">
        <v>-11.11111111111111</v>
      </c>
      <c r="R51" s="748" t="s">
        <v>256</v>
      </c>
      <c r="S51" s="726">
        <v>10</v>
      </c>
      <c r="T51" s="1911">
        <v>12</v>
      </c>
      <c r="U51" s="1909"/>
      <c r="V51" s="1909"/>
      <c r="W51" s="747">
        <v>-16.666666666666664</v>
      </c>
      <c r="X51" s="749" t="s">
        <v>256</v>
      </c>
    </row>
    <row r="52" spans="1:24" s="707" customFormat="1" ht="12.75" customHeight="1">
      <c r="A52" s="814" t="s">
        <v>256</v>
      </c>
      <c r="B52" s="1914" t="s">
        <v>1144</v>
      </c>
      <c r="C52" s="1909"/>
      <c r="D52" s="1909"/>
      <c r="E52" s="722">
        <v>1137</v>
      </c>
      <c r="F52" s="1911">
        <v>1010</v>
      </c>
      <c r="G52" s="1909"/>
      <c r="H52" s="1909"/>
      <c r="I52" s="747">
        <v>12.574257425742575</v>
      </c>
      <c r="J52" s="722" t="s">
        <v>1128</v>
      </c>
      <c r="K52" s="722"/>
      <c r="L52" s="722" t="s">
        <v>1128</v>
      </c>
      <c r="M52" s="722" t="s">
        <v>1128</v>
      </c>
      <c r="N52" s="722">
        <v>1137</v>
      </c>
      <c r="O52" s="1911">
        <v>1010</v>
      </c>
      <c r="P52" s="1909"/>
      <c r="Q52" s="747">
        <v>12.574257425742575</v>
      </c>
      <c r="R52" s="748" t="s">
        <v>256</v>
      </c>
      <c r="S52" s="726">
        <v>114</v>
      </c>
      <c r="T52" s="1911">
        <v>101</v>
      </c>
      <c r="U52" s="1909"/>
      <c r="V52" s="1909"/>
      <c r="W52" s="747">
        <v>12.871287128712872</v>
      </c>
      <c r="X52" s="749" t="s">
        <v>256</v>
      </c>
    </row>
    <row r="53" spans="1:24" s="707" customFormat="1" ht="12.75" customHeight="1">
      <c r="A53" s="814" t="s">
        <v>256</v>
      </c>
      <c r="B53" s="1914" t="s">
        <v>547</v>
      </c>
      <c r="C53" s="1909"/>
      <c r="D53" s="1909"/>
      <c r="E53" s="722">
        <v>2</v>
      </c>
      <c r="F53" s="1911">
        <v>2</v>
      </c>
      <c r="G53" s="1909"/>
      <c r="H53" s="1909"/>
      <c r="I53" s="747">
        <v>0</v>
      </c>
      <c r="J53" s="722">
        <v>6</v>
      </c>
      <c r="K53" s="1911">
        <v>4</v>
      </c>
      <c r="L53" s="1909"/>
      <c r="M53" s="747">
        <v>50</v>
      </c>
      <c r="N53" s="722">
        <v>8</v>
      </c>
      <c r="O53" s="1911">
        <v>6</v>
      </c>
      <c r="P53" s="1909"/>
      <c r="Q53" s="747">
        <v>33.33333333333333</v>
      </c>
      <c r="R53" s="748" t="s">
        <v>256</v>
      </c>
      <c r="S53" s="726">
        <v>6</v>
      </c>
      <c r="T53" s="1911">
        <v>4</v>
      </c>
      <c r="U53" s="1909"/>
      <c r="V53" s="1909"/>
      <c r="W53" s="747">
        <v>50</v>
      </c>
      <c r="X53" s="749" t="s">
        <v>256</v>
      </c>
    </row>
    <row r="54" spans="1:24" s="707" customFormat="1" ht="12.75" customHeight="1">
      <c r="A54" s="762" t="s">
        <v>256</v>
      </c>
      <c r="B54" s="1912" t="s">
        <v>1145</v>
      </c>
      <c r="C54" s="1904"/>
      <c r="D54" s="1904"/>
      <c r="E54" s="752">
        <v>1395</v>
      </c>
      <c r="F54" s="1925">
        <v>1301</v>
      </c>
      <c r="G54" s="1926"/>
      <c r="H54" s="1926"/>
      <c r="I54" s="733">
        <v>7.22521137586472</v>
      </c>
      <c r="J54" s="752">
        <v>6</v>
      </c>
      <c r="K54" s="1936">
        <v>4</v>
      </c>
      <c r="L54" s="1886"/>
      <c r="M54" s="733">
        <v>50</v>
      </c>
      <c r="N54" s="752">
        <v>1401</v>
      </c>
      <c r="O54" s="1925">
        <v>1305</v>
      </c>
      <c r="P54" s="1926"/>
      <c r="Q54" s="733">
        <v>7.35632183908046</v>
      </c>
      <c r="R54" s="765" t="s">
        <v>256</v>
      </c>
      <c r="S54" s="754">
        <v>146</v>
      </c>
      <c r="T54" s="1925">
        <v>134</v>
      </c>
      <c r="U54" s="1926"/>
      <c r="V54" s="1926"/>
      <c r="W54" s="733">
        <v>8.955223880597014</v>
      </c>
      <c r="X54" s="766" t="s">
        <v>256</v>
      </c>
    </row>
    <row r="55" spans="1:24" s="707" customFormat="1" ht="12.75" customHeight="1">
      <c r="A55" s="814" t="s">
        <v>256</v>
      </c>
      <c r="B55" s="1914" t="s">
        <v>1146</v>
      </c>
      <c r="C55" s="1909"/>
      <c r="D55" s="1909"/>
      <c r="E55" s="722">
        <v>148</v>
      </c>
      <c r="F55" s="1911">
        <v>133</v>
      </c>
      <c r="G55" s="1909"/>
      <c r="H55" s="1909"/>
      <c r="I55" s="747">
        <v>11.278195488721805</v>
      </c>
      <c r="J55" s="722" t="s">
        <v>1128</v>
      </c>
      <c r="K55" s="722"/>
      <c r="L55" s="722" t="s">
        <v>1128</v>
      </c>
      <c r="M55" s="722" t="s">
        <v>1128</v>
      </c>
      <c r="N55" s="722">
        <v>148</v>
      </c>
      <c r="O55" s="1911">
        <v>133</v>
      </c>
      <c r="P55" s="1909"/>
      <c r="Q55" s="747">
        <v>11.278195488721805</v>
      </c>
      <c r="R55" s="748" t="s">
        <v>256</v>
      </c>
      <c r="S55" s="726">
        <v>15</v>
      </c>
      <c r="T55" s="1911">
        <v>13</v>
      </c>
      <c r="U55" s="1909"/>
      <c r="V55" s="1909"/>
      <c r="W55" s="747">
        <v>15.384615384615385</v>
      </c>
      <c r="X55" s="749" t="s">
        <v>256</v>
      </c>
    </row>
    <row r="56" spans="1:24" s="707" customFormat="1" ht="12.75" customHeight="1">
      <c r="A56" s="814" t="s">
        <v>256</v>
      </c>
      <c r="B56" s="1914" t="s">
        <v>1147</v>
      </c>
      <c r="C56" s="1909"/>
      <c r="D56" s="1909"/>
      <c r="E56" s="722">
        <v>-4</v>
      </c>
      <c r="F56" s="1911">
        <v>-5</v>
      </c>
      <c r="G56" s="1909"/>
      <c r="H56" s="1909"/>
      <c r="I56" s="747">
        <v>20</v>
      </c>
      <c r="J56" s="722" t="s">
        <v>1128</v>
      </c>
      <c r="K56" s="722"/>
      <c r="L56" s="722" t="s">
        <v>1128</v>
      </c>
      <c r="M56" s="722" t="s">
        <v>1128</v>
      </c>
      <c r="N56" s="722">
        <v>-4</v>
      </c>
      <c r="O56" s="1911">
        <v>-5</v>
      </c>
      <c r="P56" s="1909"/>
      <c r="Q56" s="747">
        <v>20</v>
      </c>
      <c r="R56" s="748" t="s">
        <v>256</v>
      </c>
      <c r="S56" s="726">
        <v>0</v>
      </c>
      <c r="T56" s="1911">
        <v>-1</v>
      </c>
      <c r="U56" s="1909"/>
      <c r="V56" s="1909"/>
      <c r="W56" s="747" t="s">
        <v>1128</v>
      </c>
      <c r="X56" s="749" t="s">
        <v>256</v>
      </c>
    </row>
    <row r="57" spans="1:24" s="707" customFormat="1" ht="12.75" customHeight="1">
      <c r="A57" s="716" t="s">
        <v>256</v>
      </c>
      <c r="B57" s="1912" t="s">
        <v>1148</v>
      </c>
      <c r="C57" s="1904"/>
      <c r="D57" s="1904"/>
      <c r="E57" s="767">
        <v>1539</v>
      </c>
      <c r="F57" s="1937">
        <v>1429</v>
      </c>
      <c r="G57" s="1938"/>
      <c r="H57" s="1938"/>
      <c r="I57" s="769">
        <v>7.697690692792163</v>
      </c>
      <c r="J57" s="767">
        <v>6</v>
      </c>
      <c r="K57" s="1937">
        <v>4</v>
      </c>
      <c r="L57" s="1938"/>
      <c r="M57" s="769">
        <v>50</v>
      </c>
      <c r="N57" s="767">
        <v>1545</v>
      </c>
      <c r="O57" s="1937">
        <v>1433</v>
      </c>
      <c r="P57" s="1938"/>
      <c r="Q57" s="769">
        <v>7.815771109560362</v>
      </c>
      <c r="R57" s="770" t="s">
        <v>256</v>
      </c>
      <c r="S57" s="771">
        <v>160</v>
      </c>
      <c r="T57" s="1937">
        <v>147</v>
      </c>
      <c r="U57" s="1938"/>
      <c r="V57" s="1938"/>
      <c r="W57" s="769">
        <v>8.843537414965986</v>
      </c>
      <c r="X57" s="772" t="s">
        <v>256</v>
      </c>
    </row>
    <row r="58" spans="1:24" s="707" customFormat="1" ht="12.75" customHeight="1">
      <c r="A58" s="716" t="s">
        <v>256</v>
      </c>
      <c r="B58" s="1939" t="s">
        <v>256</v>
      </c>
      <c r="C58" s="1904"/>
      <c r="D58" s="1904"/>
      <c r="E58" s="773" t="s">
        <v>256</v>
      </c>
      <c r="F58" s="1940" t="s">
        <v>256</v>
      </c>
      <c r="G58" s="1941"/>
      <c r="H58" s="1941"/>
      <c r="I58" s="774" t="s">
        <v>256</v>
      </c>
      <c r="J58" s="773" t="s">
        <v>256</v>
      </c>
      <c r="K58" s="1940" t="s">
        <v>256</v>
      </c>
      <c r="L58" s="1941"/>
      <c r="M58" s="774" t="s">
        <v>256</v>
      </c>
      <c r="N58" s="773" t="s">
        <v>256</v>
      </c>
      <c r="O58" s="1940" t="s">
        <v>256</v>
      </c>
      <c r="P58" s="1941"/>
      <c r="Q58" s="774" t="s">
        <v>256</v>
      </c>
      <c r="R58" s="774" t="s">
        <v>256</v>
      </c>
      <c r="S58" s="775" t="s">
        <v>256</v>
      </c>
      <c r="T58" s="1940" t="s">
        <v>256</v>
      </c>
      <c r="U58" s="1941"/>
      <c r="V58" s="1941"/>
      <c r="W58" s="774" t="s">
        <v>256</v>
      </c>
      <c r="X58" s="776" t="s">
        <v>256</v>
      </c>
    </row>
    <row r="59" spans="1:24" s="707" customFormat="1" ht="12.75" customHeight="1">
      <c r="A59" s="762" t="s">
        <v>256</v>
      </c>
      <c r="B59" s="1912" t="s">
        <v>596</v>
      </c>
      <c r="C59" s="1904"/>
      <c r="D59" s="1904"/>
      <c r="E59" s="709" t="s">
        <v>256</v>
      </c>
      <c r="F59" s="1905" t="s">
        <v>256</v>
      </c>
      <c r="G59" s="1904"/>
      <c r="H59" s="1904"/>
      <c r="I59" s="709" t="s">
        <v>256</v>
      </c>
      <c r="J59" s="709" t="s">
        <v>256</v>
      </c>
      <c r="K59" s="1905" t="s">
        <v>256</v>
      </c>
      <c r="L59" s="1904"/>
      <c r="M59" s="709" t="s">
        <v>256</v>
      </c>
      <c r="N59" s="709" t="s">
        <v>256</v>
      </c>
      <c r="O59" s="1905" t="s">
        <v>256</v>
      </c>
      <c r="P59" s="1904"/>
      <c r="Q59" s="709" t="s">
        <v>256</v>
      </c>
      <c r="R59" s="709" t="s">
        <v>256</v>
      </c>
      <c r="S59" s="708" t="s">
        <v>256</v>
      </c>
      <c r="T59" s="1905" t="s">
        <v>256</v>
      </c>
      <c r="U59" s="1904"/>
      <c r="V59" s="1904"/>
      <c r="W59" s="709" t="s">
        <v>256</v>
      </c>
      <c r="X59" s="762" t="s">
        <v>256</v>
      </c>
    </row>
    <row r="60" spans="1:24" s="707" customFormat="1" ht="12.75" customHeight="1">
      <c r="A60" s="814" t="s">
        <v>256</v>
      </c>
      <c r="B60" s="1914" t="s">
        <v>578</v>
      </c>
      <c r="C60" s="1909"/>
      <c r="D60" s="1909"/>
      <c r="E60" s="722">
        <v>17</v>
      </c>
      <c r="F60" s="1911">
        <v>5</v>
      </c>
      <c r="G60" s="1909"/>
      <c r="H60" s="1909"/>
      <c r="I60" s="747">
        <v>240</v>
      </c>
      <c r="J60" s="722">
        <v>7</v>
      </c>
      <c r="K60" s="1911">
        <v>15</v>
      </c>
      <c r="L60" s="1909"/>
      <c r="M60" s="747">
        <v>-53.333333333333336</v>
      </c>
      <c r="N60" s="722">
        <v>24</v>
      </c>
      <c r="O60" s="1911">
        <v>20</v>
      </c>
      <c r="P60" s="1909"/>
      <c r="Q60" s="747">
        <v>20</v>
      </c>
      <c r="R60" s="748" t="s">
        <v>256</v>
      </c>
      <c r="S60" s="726">
        <v>9</v>
      </c>
      <c r="T60" s="1911">
        <v>16</v>
      </c>
      <c r="U60" s="1909"/>
      <c r="V60" s="1909"/>
      <c r="W60" s="747">
        <v>-43.75</v>
      </c>
      <c r="X60" s="749" t="s">
        <v>256</v>
      </c>
    </row>
    <row r="61" spans="1:24" s="707" customFormat="1" ht="12.75" customHeight="1">
      <c r="A61" s="814" t="s">
        <v>256</v>
      </c>
      <c r="B61" s="1914" t="s">
        <v>665</v>
      </c>
      <c r="C61" s="1909"/>
      <c r="D61" s="1909"/>
      <c r="E61" s="722">
        <v>178</v>
      </c>
      <c r="F61" s="1911">
        <v>131</v>
      </c>
      <c r="G61" s="1909"/>
      <c r="H61" s="1909"/>
      <c r="I61" s="747">
        <v>35.87786259541985</v>
      </c>
      <c r="J61" s="722">
        <v>35</v>
      </c>
      <c r="K61" s="1911">
        <v>35</v>
      </c>
      <c r="L61" s="1909"/>
      <c r="M61" s="747">
        <v>0</v>
      </c>
      <c r="N61" s="722">
        <v>213</v>
      </c>
      <c r="O61" s="1911">
        <v>166</v>
      </c>
      <c r="P61" s="1909"/>
      <c r="Q61" s="747">
        <v>28.313253012048197</v>
      </c>
      <c r="R61" s="748" t="s">
        <v>256</v>
      </c>
      <c r="S61" s="726">
        <v>53</v>
      </c>
      <c r="T61" s="1911">
        <v>48</v>
      </c>
      <c r="U61" s="1909"/>
      <c r="V61" s="1909"/>
      <c r="W61" s="747">
        <v>10.416666666666668</v>
      </c>
      <c r="X61" s="749" t="s">
        <v>256</v>
      </c>
    </row>
    <row r="62" spans="1:24" s="707" customFormat="1" ht="12.75" customHeight="1">
      <c r="A62" s="814" t="s">
        <v>256</v>
      </c>
      <c r="B62" s="1914" t="s">
        <v>597</v>
      </c>
      <c r="C62" s="1909"/>
      <c r="D62" s="1909"/>
      <c r="E62" s="722">
        <v>6</v>
      </c>
      <c r="F62" s="1911">
        <v>6</v>
      </c>
      <c r="G62" s="1909"/>
      <c r="H62" s="1909"/>
      <c r="I62" s="747">
        <v>0</v>
      </c>
      <c r="J62" s="722">
        <v>53</v>
      </c>
      <c r="K62" s="1911">
        <v>28</v>
      </c>
      <c r="L62" s="1909"/>
      <c r="M62" s="747">
        <v>89.28571428571429</v>
      </c>
      <c r="N62" s="722">
        <v>59</v>
      </c>
      <c r="O62" s="1911">
        <v>34</v>
      </c>
      <c r="P62" s="1909"/>
      <c r="Q62" s="747">
        <v>73.52941176470588</v>
      </c>
      <c r="R62" s="748" t="s">
        <v>256</v>
      </c>
      <c r="S62" s="726">
        <v>54</v>
      </c>
      <c r="T62" s="1911">
        <v>29</v>
      </c>
      <c r="U62" s="1909"/>
      <c r="V62" s="1909"/>
      <c r="W62" s="747">
        <v>86.20689655172413</v>
      </c>
      <c r="X62" s="749" t="s">
        <v>256</v>
      </c>
    </row>
    <row r="63" spans="1:24" s="707" customFormat="1" ht="12.75" customHeight="1">
      <c r="A63" s="814" t="s">
        <v>256</v>
      </c>
      <c r="B63" s="1914" t="s">
        <v>813</v>
      </c>
      <c r="C63" s="1909"/>
      <c r="D63" s="1909"/>
      <c r="E63" s="722">
        <v>53</v>
      </c>
      <c r="F63" s="1911">
        <v>14</v>
      </c>
      <c r="G63" s="1909"/>
      <c r="H63" s="1909"/>
      <c r="I63" s="747">
        <v>278.57142857142856</v>
      </c>
      <c r="J63" s="722">
        <v>38</v>
      </c>
      <c r="K63" s="1911">
        <v>22</v>
      </c>
      <c r="L63" s="1909"/>
      <c r="M63" s="747">
        <v>72.72727272727273</v>
      </c>
      <c r="N63" s="722">
        <v>91</v>
      </c>
      <c r="O63" s="1911">
        <v>36</v>
      </c>
      <c r="P63" s="1909"/>
      <c r="Q63" s="747">
        <v>152.77777777777777</v>
      </c>
      <c r="R63" s="748" t="s">
        <v>256</v>
      </c>
      <c r="S63" s="726">
        <v>43</v>
      </c>
      <c r="T63" s="1911">
        <v>23</v>
      </c>
      <c r="U63" s="1909"/>
      <c r="V63" s="1909"/>
      <c r="W63" s="747">
        <v>86.95652173913044</v>
      </c>
      <c r="X63" s="749" t="s">
        <v>256</v>
      </c>
    </row>
    <row r="64" spans="1:24" s="707" customFormat="1" ht="12.75" customHeight="1">
      <c r="A64" s="814" t="s">
        <v>256</v>
      </c>
      <c r="B64" s="1914" t="s">
        <v>814</v>
      </c>
      <c r="C64" s="1909"/>
      <c r="D64" s="1909"/>
      <c r="E64" s="722">
        <v>40</v>
      </c>
      <c r="F64" s="1911">
        <v>27</v>
      </c>
      <c r="G64" s="1909"/>
      <c r="H64" s="1909"/>
      <c r="I64" s="747">
        <v>48.148148148148145</v>
      </c>
      <c r="J64" s="722">
        <v>6</v>
      </c>
      <c r="K64" s="1911">
        <v>4</v>
      </c>
      <c r="L64" s="1909"/>
      <c r="M64" s="747">
        <v>50</v>
      </c>
      <c r="N64" s="722">
        <v>46</v>
      </c>
      <c r="O64" s="1911">
        <v>31</v>
      </c>
      <c r="P64" s="1909"/>
      <c r="Q64" s="747">
        <v>48.38709677419355</v>
      </c>
      <c r="R64" s="748" t="s">
        <v>256</v>
      </c>
      <c r="S64" s="726">
        <v>10</v>
      </c>
      <c r="T64" s="1911">
        <v>7</v>
      </c>
      <c r="U64" s="1909"/>
      <c r="V64" s="1909"/>
      <c r="W64" s="747">
        <v>42.857142857142854</v>
      </c>
      <c r="X64" s="749" t="s">
        <v>256</v>
      </c>
    </row>
    <row r="65" spans="1:24" s="707" customFormat="1" ht="12.75" customHeight="1">
      <c r="A65" s="814" t="s">
        <v>256</v>
      </c>
      <c r="B65" s="1914" t="s">
        <v>815</v>
      </c>
      <c r="C65" s="1909"/>
      <c r="D65" s="1909"/>
      <c r="E65" s="722">
        <v>60</v>
      </c>
      <c r="F65" s="1911">
        <v>27</v>
      </c>
      <c r="G65" s="1909"/>
      <c r="H65" s="1909"/>
      <c r="I65" s="747">
        <v>122.22222222222223</v>
      </c>
      <c r="J65" s="722">
        <v>61</v>
      </c>
      <c r="K65" s="1911">
        <v>53</v>
      </c>
      <c r="L65" s="1909"/>
      <c r="M65" s="747">
        <v>15.09433962264151</v>
      </c>
      <c r="N65" s="722">
        <v>121</v>
      </c>
      <c r="O65" s="1911">
        <v>80</v>
      </c>
      <c r="P65" s="1909"/>
      <c r="Q65" s="747">
        <v>51.25</v>
      </c>
      <c r="R65" s="748" t="s">
        <v>256</v>
      </c>
      <c r="S65" s="726">
        <v>67</v>
      </c>
      <c r="T65" s="1911">
        <v>56</v>
      </c>
      <c r="U65" s="1909"/>
      <c r="V65" s="1909"/>
      <c r="W65" s="747">
        <v>19.642857142857142</v>
      </c>
      <c r="X65" s="749" t="s">
        <v>256</v>
      </c>
    </row>
    <row r="66" spans="1:24" s="707" customFormat="1" ht="12.75" customHeight="1">
      <c r="A66" s="814" t="s">
        <v>256</v>
      </c>
      <c r="B66" s="1914" t="s">
        <v>816</v>
      </c>
      <c r="C66" s="1909"/>
      <c r="D66" s="1909"/>
      <c r="E66" s="722">
        <v>21</v>
      </c>
      <c r="F66" s="1911">
        <v>1</v>
      </c>
      <c r="G66" s="1909"/>
      <c r="H66" s="1909"/>
      <c r="I66" s="747">
        <v>2000</v>
      </c>
      <c r="J66" s="722">
        <v>29</v>
      </c>
      <c r="K66" s="1911">
        <v>24</v>
      </c>
      <c r="L66" s="1909"/>
      <c r="M66" s="747">
        <v>20.833333333333336</v>
      </c>
      <c r="N66" s="722">
        <v>50</v>
      </c>
      <c r="O66" s="1911">
        <v>25</v>
      </c>
      <c r="P66" s="1909"/>
      <c r="Q66" s="747">
        <v>100</v>
      </c>
      <c r="R66" s="748" t="s">
        <v>256</v>
      </c>
      <c r="S66" s="726">
        <v>31</v>
      </c>
      <c r="T66" s="1911">
        <v>24</v>
      </c>
      <c r="U66" s="1909"/>
      <c r="V66" s="1909"/>
      <c r="W66" s="747">
        <v>29.166666666666668</v>
      </c>
      <c r="X66" s="749" t="s">
        <v>256</v>
      </c>
    </row>
    <row r="67" spans="1:24" s="707" customFormat="1" ht="12.75" customHeight="1">
      <c r="A67" s="814" t="s">
        <v>256</v>
      </c>
      <c r="B67" s="1914" t="s">
        <v>818</v>
      </c>
      <c r="C67" s="1909"/>
      <c r="D67" s="1909"/>
      <c r="E67" s="722">
        <v>168</v>
      </c>
      <c r="F67" s="1911">
        <v>86</v>
      </c>
      <c r="G67" s="1909"/>
      <c r="H67" s="1909"/>
      <c r="I67" s="747">
        <v>95.34883720930233</v>
      </c>
      <c r="J67" s="722">
        <v>21</v>
      </c>
      <c r="K67" s="1911">
        <v>25</v>
      </c>
      <c r="L67" s="1909"/>
      <c r="M67" s="747">
        <v>-16</v>
      </c>
      <c r="N67" s="722">
        <v>189</v>
      </c>
      <c r="O67" s="1911">
        <v>111</v>
      </c>
      <c r="P67" s="1909"/>
      <c r="Q67" s="747">
        <v>70.27027027027027</v>
      </c>
      <c r="R67" s="748" t="s">
        <v>256</v>
      </c>
      <c r="S67" s="726">
        <v>38</v>
      </c>
      <c r="T67" s="1911">
        <v>34</v>
      </c>
      <c r="U67" s="1909"/>
      <c r="V67" s="1909"/>
      <c r="W67" s="747">
        <v>11.76470588235294</v>
      </c>
      <c r="X67" s="749" t="s">
        <v>256</v>
      </c>
    </row>
    <row r="68" spans="1:24" s="707" customFormat="1" ht="12.75" customHeight="1">
      <c r="A68" s="814" t="s">
        <v>256</v>
      </c>
      <c r="B68" s="1914" t="s">
        <v>400</v>
      </c>
      <c r="C68" s="1909"/>
      <c r="D68" s="1909"/>
      <c r="E68" s="722">
        <v>33</v>
      </c>
      <c r="F68" s="1911">
        <v>34</v>
      </c>
      <c r="G68" s="1909"/>
      <c r="H68" s="1909"/>
      <c r="I68" s="747">
        <v>-2.941176470588235</v>
      </c>
      <c r="J68" s="722">
        <v>36</v>
      </c>
      <c r="K68" s="1911">
        <v>33</v>
      </c>
      <c r="L68" s="1909"/>
      <c r="M68" s="747">
        <v>9.090909090909092</v>
      </c>
      <c r="N68" s="722">
        <v>69</v>
      </c>
      <c r="O68" s="1911">
        <v>67</v>
      </c>
      <c r="P68" s="1909"/>
      <c r="Q68" s="747">
        <v>2.9850746268656714</v>
      </c>
      <c r="R68" s="748" t="s">
        <v>256</v>
      </c>
      <c r="S68" s="726">
        <v>39</v>
      </c>
      <c r="T68" s="1911">
        <v>36</v>
      </c>
      <c r="U68" s="1909"/>
      <c r="V68" s="1909"/>
      <c r="W68" s="747">
        <v>8.333333333333332</v>
      </c>
      <c r="X68" s="749" t="s">
        <v>256</v>
      </c>
    </row>
    <row r="69" spans="1:24" s="707" customFormat="1" ht="12.75" customHeight="1">
      <c r="A69" s="814" t="s">
        <v>256</v>
      </c>
      <c r="B69" s="1914" t="s">
        <v>580</v>
      </c>
      <c r="C69" s="1909"/>
      <c r="D69" s="1909"/>
      <c r="E69" s="722">
        <v>15</v>
      </c>
      <c r="F69" s="1911">
        <v>6</v>
      </c>
      <c r="G69" s="1909"/>
      <c r="H69" s="1909"/>
      <c r="I69" s="747">
        <v>150</v>
      </c>
      <c r="J69" s="722">
        <v>22</v>
      </c>
      <c r="K69" s="1911">
        <v>11</v>
      </c>
      <c r="L69" s="1909"/>
      <c r="M69" s="747">
        <v>100</v>
      </c>
      <c r="N69" s="722">
        <v>37</v>
      </c>
      <c r="O69" s="1911">
        <v>17</v>
      </c>
      <c r="P69" s="1909"/>
      <c r="Q69" s="747">
        <v>117.64705882352942</v>
      </c>
      <c r="R69" s="748" t="s">
        <v>256</v>
      </c>
      <c r="S69" s="726">
        <v>24</v>
      </c>
      <c r="T69" s="1911">
        <v>12</v>
      </c>
      <c r="U69" s="1909"/>
      <c r="V69" s="1909"/>
      <c r="W69" s="747">
        <v>100</v>
      </c>
      <c r="X69" s="749" t="s">
        <v>256</v>
      </c>
    </row>
    <row r="70" spans="1:24" s="707" customFormat="1" ht="12.75" customHeight="1">
      <c r="A70" s="762" t="s">
        <v>256</v>
      </c>
      <c r="B70" s="1912" t="s">
        <v>1149</v>
      </c>
      <c r="C70" s="1904"/>
      <c r="D70" s="1904"/>
      <c r="E70" s="767">
        <v>591</v>
      </c>
      <c r="F70" s="1930">
        <v>337</v>
      </c>
      <c r="G70" s="1931"/>
      <c r="H70" s="1931"/>
      <c r="I70" s="757">
        <v>75.37091988130564</v>
      </c>
      <c r="J70" s="755">
        <v>308</v>
      </c>
      <c r="K70" s="1934">
        <v>250</v>
      </c>
      <c r="L70" s="1935"/>
      <c r="M70" s="819">
        <v>23.2</v>
      </c>
      <c r="N70" s="755">
        <v>899</v>
      </c>
      <c r="O70" s="1930">
        <v>587</v>
      </c>
      <c r="P70" s="1931"/>
      <c r="Q70" s="757">
        <v>53.15161839863713</v>
      </c>
      <c r="R70" s="820" t="s">
        <v>256</v>
      </c>
      <c r="S70" s="759">
        <v>367</v>
      </c>
      <c r="T70" s="1930">
        <v>284</v>
      </c>
      <c r="U70" s="1931"/>
      <c r="V70" s="1931"/>
      <c r="W70" s="757">
        <v>29.225352112676056</v>
      </c>
      <c r="X70" s="760" t="s">
        <v>256</v>
      </c>
    </row>
    <row r="71" spans="1:24" s="707" customFormat="1" ht="12.75" customHeight="1">
      <c r="A71" s="762" t="s">
        <v>256</v>
      </c>
      <c r="B71" s="1912" t="s">
        <v>256</v>
      </c>
      <c r="C71" s="1904"/>
      <c r="D71" s="1904"/>
      <c r="E71" s="706" t="s">
        <v>256</v>
      </c>
      <c r="F71" s="1932" t="s">
        <v>256</v>
      </c>
      <c r="G71" s="1926"/>
      <c r="H71" s="1926"/>
      <c r="I71" s="734" t="s">
        <v>256</v>
      </c>
      <c r="J71" s="706" t="s">
        <v>256</v>
      </c>
      <c r="K71" s="1932" t="s">
        <v>256</v>
      </c>
      <c r="L71" s="1926"/>
      <c r="M71" s="734" t="s">
        <v>256</v>
      </c>
      <c r="N71" s="706" t="s">
        <v>256</v>
      </c>
      <c r="O71" s="1932" t="s">
        <v>256</v>
      </c>
      <c r="P71" s="1926"/>
      <c r="Q71" s="734" t="s">
        <v>256</v>
      </c>
      <c r="R71" s="734" t="s">
        <v>256</v>
      </c>
      <c r="S71" s="720" t="s">
        <v>256</v>
      </c>
      <c r="T71" s="1932" t="s">
        <v>256</v>
      </c>
      <c r="U71" s="1926"/>
      <c r="V71" s="1926"/>
      <c r="W71" s="734" t="s">
        <v>256</v>
      </c>
      <c r="X71" s="736" t="s">
        <v>256</v>
      </c>
    </row>
    <row r="72" spans="1:24" s="707" customFormat="1" ht="12.75" customHeight="1">
      <c r="A72" s="816" t="s">
        <v>256</v>
      </c>
      <c r="B72" s="1929" t="s">
        <v>256</v>
      </c>
      <c r="C72" s="1884"/>
      <c r="D72" s="1884"/>
      <c r="E72" s="741" t="s">
        <v>256</v>
      </c>
      <c r="F72" s="1927" t="s">
        <v>256</v>
      </c>
      <c r="G72" s="1928"/>
      <c r="H72" s="1928"/>
      <c r="I72" s="817" t="s">
        <v>256</v>
      </c>
      <c r="J72" s="741" t="s">
        <v>256</v>
      </c>
      <c r="K72" s="1927" t="s">
        <v>256</v>
      </c>
      <c r="L72" s="1928"/>
      <c r="M72" s="817" t="s">
        <v>256</v>
      </c>
      <c r="N72" s="741" t="s">
        <v>256</v>
      </c>
      <c r="O72" s="1927" t="s">
        <v>256</v>
      </c>
      <c r="P72" s="1928"/>
      <c r="Q72" s="817" t="s">
        <v>256</v>
      </c>
      <c r="R72" s="817" t="s">
        <v>256</v>
      </c>
      <c r="S72" s="742" t="s">
        <v>256</v>
      </c>
      <c r="T72" s="1927" t="s">
        <v>256</v>
      </c>
      <c r="U72" s="1928"/>
      <c r="V72" s="1928"/>
      <c r="W72" s="817" t="s">
        <v>256</v>
      </c>
      <c r="X72" s="818" t="s">
        <v>256</v>
      </c>
    </row>
    <row r="73" spans="1:24" s="707" customFormat="1" ht="12.75" customHeight="1">
      <c r="A73" s="816" t="s">
        <v>256</v>
      </c>
      <c r="B73" s="1929" t="s">
        <v>774</v>
      </c>
      <c r="C73" s="1884"/>
      <c r="D73" s="1884"/>
      <c r="E73" s="755">
        <v>5179</v>
      </c>
      <c r="F73" s="1930">
        <v>3602</v>
      </c>
      <c r="G73" s="1931"/>
      <c r="H73" s="1931"/>
      <c r="I73" s="757">
        <v>43.781232648528594</v>
      </c>
      <c r="J73" s="755">
        <v>377</v>
      </c>
      <c r="K73" s="1930">
        <v>307</v>
      </c>
      <c r="L73" s="1931"/>
      <c r="M73" s="757">
        <v>22.80130293159609</v>
      </c>
      <c r="N73" s="755">
        <v>5556</v>
      </c>
      <c r="O73" s="1930">
        <v>3909</v>
      </c>
      <c r="P73" s="1931"/>
      <c r="Q73" s="757">
        <v>42.133537989255565</v>
      </c>
      <c r="R73" s="758" t="s">
        <v>256</v>
      </c>
      <c r="S73" s="759">
        <v>895</v>
      </c>
      <c r="T73" s="1930">
        <v>667</v>
      </c>
      <c r="U73" s="1931"/>
      <c r="V73" s="1931"/>
      <c r="W73" s="757">
        <v>34.18290854572714</v>
      </c>
      <c r="X73" s="760" t="s">
        <v>256</v>
      </c>
    </row>
    <row r="74" spans="1:24" s="707" customFormat="1" ht="11.25" customHeight="1">
      <c r="A74" s="816" t="s">
        <v>256</v>
      </c>
      <c r="B74" s="1942" t="s">
        <v>256</v>
      </c>
      <c r="C74" s="1943"/>
      <c r="D74" s="1943"/>
      <c r="E74" s="737" t="s">
        <v>256</v>
      </c>
      <c r="F74" s="1944" t="s">
        <v>256</v>
      </c>
      <c r="G74" s="1931"/>
      <c r="H74" s="1931"/>
      <c r="I74" s="758" t="s">
        <v>256</v>
      </c>
      <c r="J74" s="737" t="s">
        <v>256</v>
      </c>
      <c r="K74" s="1944" t="s">
        <v>256</v>
      </c>
      <c r="L74" s="1931"/>
      <c r="M74" s="758" t="s">
        <v>256</v>
      </c>
      <c r="N74" s="737" t="s">
        <v>256</v>
      </c>
      <c r="O74" s="1944" t="s">
        <v>256</v>
      </c>
      <c r="P74" s="1931"/>
      <c r="Q74" s="758" t="s">
        <v>256</v>
      </c>
      <c r="R74" s="758" t="s">
        <v>256</v>
      </c>
      <c r="S74" s="738" t="s">
        <v>256</v>
      </c>
      <c r="T74" s="1944" t="s">
        <v>256</v>
      </c>
      <c r="U74" s="1931"/>
      <c r="V74" s="1931"/>
      <c r="W74" s="758" t="s">
        <v>256</v>
      </c>
      <c r="X74" s="760" t="s">
        <v>256</v>
      </c>
    </row>
    <row r="75" spans="1:24" s="707" customFormat="1" ht="6" customHeight="1">
      <c r="A75" s="751" t="s">
        <v>256</v>
      </c>
      <c r="B75" s="1945" t="s">
        <v>256</v>
      </c>
      <c r="C75" s="1884"/>
      <c r="D75" s="1884"/>
      <c r="E75" s="713" t="s">
        <v>256</v>
      </c>
      <c r="F75" s="1946" t="s">
        <v>256</v>
      </c>
      <c r="G75" s="1947"/>
      <c r="H75" s="1947"/>
      <c r="I75" s="725" t="s">
        <v>256</v>
      </c>
      <c r="J75" s="713" t="s">
        <v>256</v>
      </c>
      <c r="K75" s="1946" t="s">
        <v>256</v>
      </c>
      <c r="L75" s="1947"/>
      <c r="M75" s="725" t="s">
        <v>256</v>
      </c>
      <c r="N75" s="713" t="s">
        <v>256</v>
      </c>
      <c r="O75" s="1946" t="s">
        <v>256</v>
      </c>
      <c r="P75" s="1947"/>
      <c r="Q75" s="725" t="s">
        <v>256</v>
      </c>
      <c r="R75" s="725" t="s">
        <v>256</v>
      </c>
      <c r="S75" s="713" t="s">
        <v>256</v>
      </c>
      <c r="T75" s="1946" t="s">
        <v>256</v>
      </c>
      <c r="U75" s="1947"/>
      <c r="V75" s="1947"/>
      <c r="W75" s="725" t="s">
        <v>256</v>
      </c>
      <c r="X75" s="725" t="s">
        <v>256</v>
      </c>
    </row>
    <row r="76" spans="1:24" s="707" customFormat="1" ht="11.25" customHeight="1">
      <c r="A76" s="1883" t="s">
        <v>1150</v>
      </c>
      <c r="B76" s="1884"/>
      <c r="C76" s="1884"/>
      <c r="D76" s="1884"/>
      <c r="E76" s="1884"/>
      <c r="F76" s="1884"/>
      <c r="G76" s="1884"/>
      <c r="H76" s="1884"/>
      <c r="I76" s="1884"/>
      <c r="J76" s="1884"/>
      <c r="K76" s="1884"/>
      <c r="L76" s="1884"/>
      <c r="M76" s="1884"/>
      <c r="N76" s="1884"/>
      <c r="O76" s="1884"/>
      <c r="P76" s="1884"/>
      <c r="Q76" s="1884"/>
      <c r="R76" s="1884"/>
      <c r="S76" s="1884"/>
      <c r="T76" s="1884"/>
      <c r="U76" s="1884"/>
      <c r="V76" s="1884"/>
      <c r="W76" s="1884"/>
      <c r="X76" s="1884"/>
    </row>
    <row r="77" spans="1:24" s="707" customFormat="1" ht="12.75" customHeight="1">
      <c r="A77" s="762" t="s">
        <v>256</v>
      </c>
      <c r="B77" s="1921" t="s">
        <v>256</v>
      </c>
      <c r="C77" s="1887"/>
      <c r="D77" s="1948" t="s">
        <v>256</v>
      </c>
      <c r="E77" s="1886"/>
      <c r="F77" s="1886"/>
      <c r="G77" s="736" t="s">
        <v>256</v>
      </c>
      <c r="H77" s="1932" t="s">
        <v>256</v>
      </c>
      <c r="I77" s="1926"/>
      <c r="J77" s="1932" t="s">
        <v>256</v>
      </c>
      <c r="K77" s="1926"/>
      <c r="L77" s="1949" t="s">
        <v>256</v>
      </c>
      <c r="M77" s="1886"/>
      <c r="N77" s="1932" t="s">
        <v>256</v>
      </c>
      <c r="O77" s="1926"/>
      <c r="P77" s="1932" t="s">
        <v>1151</v>
      </c>
      <c r="Q77" s="1926"/>
      <c r="R77" s="1926"/>
      <c r="S77" s="1949" t="s">
        <v>1152</v>
      </c>
      <c r="T77" s="1886"/>
      <c r="U77" s="706" t="s">
        <v>256</v>
      </c>
      <c r="V77" s="1948" t="s">
        <v>256</v>
      </c>
      <c r="W77" s="1886"/>
      <c r="X77" s="721" t="s">
        <v>256</v>
      </c>
    </row>
    <row r="78" spans="1:24" s="707" customFormat="1" ht="12.75" customHeight="1">
      <c r="A78" s="762" t="s">
        <v>256</v>
      </c>
      <c r="B78" s="1912" t="s">
        <v>256</v>
      </c>
      <c r="C78" s="1950"/>
      <c r="D78" s="1951" t="s">
        <v>1153</v>
      </c>
      <c r="E78" s="1904"/>
      <c r="F78" s="1904"/>
      <c r="G78" s="727" t="s">
        <v>256</v>
      </c>
      <c r="H78" s="1946" t="s">
        <v>256</v>
      </c>
      <c r="I78" s="1947"/>
      <c r="J78" s="1946" t="s">
        <v>256</v>
      </c>
      <c r="K78" s="1947"/>
      <c r="L78" s="1952" t="s">
        <v>256</v>
      </c>
      <c r="M78" s="1904"/>
      <c r="N78" s="1946" t="s">
        <v>364</v>
      </c>
      <c r="O78" s="1947"/>
      <c r="P78" s="1946" t="s">
        <v>1154</v>
      </c>
      <c r="Q78" s="1947"/>
      <c r="R78" s="1947"/>
      <c r="S78" s="1952" t="s">
        <v>1155</v>
      </c>
      <c r="T78" s="1904"/>
      <c r="U78" s="713" t="s">
        <v>256</v>
      </c>
      <c r="V78" s="1951" t="s">
        <v>1156</v>
      </c>
      <c r="W78" s="1904"/>
      <c r="X78" s="719" t="s">
        <v>256</v>
      </c>
    </row>
    <row r="79" spans="1:24" s="707" customFormat="1" ht="12.75" customHeight="1">
      <c r="A79" s="762" t="s">
        <v>256</v>
      </c>
      <c r="B79" s="1912" t="s">
        <v>256</v>
      </c>
      <c r="C79" s="1950"/>
      <c r="D79" s="1951" t="s">
        <v>1157</v>
      </c>
      <c r="E79" s="1904"/>
      <c r="F79" s="1904"/>
      <c r="G79" s="727" t="s">
        <v>256</v>
      </c>
      <c r="H79" s="1946" t="s">
        <v>1158</v>
      </c>
      <c r="I79" s="1947"/>
      <c r="J79" s="1946" t="s">
        <v>1159</v>
      </c>
      <c r="K79" s="1947"/>
      <c r="L79" s="1952" t="s">
        <v>1160</v>
      </c>
      <c r="M79" s="1904"/>
      <c r="N79" s="1946" t="s">
        <v>1161</v>
      </c>
      <c r="O79" s="1947"/>
      <c r="P79" s="1946" t="s">
        <v>1161</v>
      </c>
      <c r="Q79" s="1947"/>
      <c r="R79" s="1947"/>
      <c r="S79" s="1952" t="s">
        <v>1162</v>
      </c>
      <c r="T79" s="1904"/>
      <c r="U79" s="713" t="s">
        <v>256</v>
      </c>
      <c r="V79" s="1951" t="s">
        <v>1157</v>
      </c>
      <c r="W79" s="1904"/>
      <c r="X79" s="719" t="s">
        <v>256</v>
      </c>
    </row>
    <row r="80" spans="1:24" s="707" customFormat="1" ht="12.75" customHeight="1">
      <c r="A80" s="762" t="s">
        <v>256</v>
      </c>
      <c r="B80" s="1922" t="s">
        <v>256</v>
      </c>
      <c r="C80" s="1953"/>
      <c r="D80" s="1954" t="s">
        <v>245</v>
      </c>
      <c r="E80" s="1897"/>
      <c r="F80" s="1897"/>
      <c r="G80" s="818" t="s">
        <v>256</v>
      </c>
      <c r="H80" s="1927" t="s">
        <v>245</v>
      </c>
      <c r="I80" s="1928"/>
      <c r="J80" s="1927" t="s">
        <v>245</v>
      </c>
      <c r="K80" s="1928"/>
      <c r="L80" s="1923" t="s">
        <v>245</v>
      </c>
      <c r="M80" s="1897"/>
      <c r="N80" s="1927" t="s">
        <v>245</v>
      </c>
      <c r="O80" s="1928"/>
      <c r="P80" s="1927" t="s">
        <v>245</v>
      </c>
      <c r="Q80" s="1928"/>
      <c r="R80" s="1928"/>
      <c r="S80" s="1923" t="s">
        <v>245</v>
      </c>
      <c r="T80" s="1897"/>
      <c r="U80" s="741" t="s">
        <v>256</v>
      </c>
      <c r="V80" s="1954" t="s">
        <v>245</v>
      </c>
      <c r="W80" s="1897"/>
      <c r="X80" s="743" t="s">
        <v>256</v>
      </c>
    </row>
    <row r="81" spans="1:24" s="707" customFormat="1" ht="12.75" customHeight="1">
      <c r="A81" s="762" t="s">
        <v>256</v>
      </c>
      <c r="B81" s="1912" t="s">
        <v>256</v>
      </c>
      <c r="C81" s="1950"/>
      <c r="D81" s="1912" t="s">
        <v>256</v>
      </c>
      <c r="E81" s="1904"/>
      <c r="F81" s="1904"/>
      <c r="G81" s="784" t="s">
        <v>256</v>
      </c>
      <c r="H81" s="1955" t="s">
        <v>256</v>
      </c>
      <c r="I81" s="1947"/>
      <c r="J81" s="1955" t="s">
        <v>256</v>
      </c>
      <c r="K81" s="1947"/>
      <c r="L81" s="1905" t="s">
        <v>256</v>
      </c>
      <c r="M81" s="1904"/>
      <c r="N81" s="1955" t="s">
        <v>256</v>
      </c>
      <c r="O81" s="1947"/>
      <c r="P81" s="1955" t="s">
        <v>256</v>
      </c>
      <c r="Q81" s="1947"/>
      <c r="R81" s="1947"/>
      <c r="S81" s="1905" t="s">
        <v>256</v>
      </c>
      <c r="T81" s="1904"/>
      <c r="U81" s="709" t="s">
        <v>256</v>
      </c>
      <c r="V81" s="1912" t="s">
        <v>256</v>
      </c>
      <c r="W81" s="1904"/>
      <c r="X81" s="762" t="s">
        <v>256</v>
      </c>
    </row>
    <row r="82" spans="1:24" s="707" customFormat="1" ht="12.75" customHeight="1">
      <c r="A82" s="749" t="s">
        <v>256</v>
      </c>
      <c r="B82" s="750" t="s">
        <v>598</v>
      </c>
      <c r="C82" s="823" t="s">
        <v>594</v>
      </c>
      <c r="D82" s="1915">
        <v>49907</v>
      </c>
      <c r="E82" s="1884"/>
      <c r="F82" s="1884"/>
      <c r="G82" s="749" t="s">
        <v>256</v>
      </c>
      <c r="H82" s="1911">
        <v>3933</v>
      </c>
      <c r="I82" s="1909"/>
      <c r="J82" s="1911">
        <v>-2568</v>
      </c>
      <c r="K82" s="1909"/>
      <c r="L82" s="1910">
        <v>1365</v>
      </c>
      <c r="M82" s="1884"/>
      <c r="N82" s="1911">
        <v>-123</v>
      </c>
      <c r="O82" s="1909"/>
      <c r="P82" s="1911">
        <v>72</v>
      </c>
      <c r="Q82" s="1909"/>
      <c r="R82" s="1909"/>
      <c r="S82" s="1910">
        <v>1314</v>
      </c>
      <c r="T82" s="1884"/>
      <c r="U82" s="740" t="s">
        <v>256</v>
      </c>
      <c r="V82" s="1956">
        <v>51221</v>
      </c>
      <c r="W82" s="1884"/>
      <c r="X82" s="788" t="s">
        <v>256</v>
      </c>
    </row>
    <row r="83" spans="1:24" s="707" customFormat="1" ht="12.75" customHeight="1">
      <c r="A83" s="749" t="s">
        <v>256</v>
      </c>
      <c r="B83" s="786" t="s">
        <v>256</v>
      </c>
      <c r="C83" s="823" t="s">
        <v>758</v>
      </c>
      <c r="D83" s="1915">
        <v>42258</v>
      </c>
      <c r="E83" s="1884"/>
      <c r="F83" s="1884"/>
      <c r="G83" s="749" t="s">
        <v>256</v>
      </c>
      <c r="H83" s="1911">
        <v>3505</v>
      </c>
      <c r="I83" s="1909"/>
      <c r="J83" s="1911">
        <v>-2513</v>
      </c>
      <c r="K83" s="1909"/>
      <c r="L83" s="1910">
        <v>992</v>
      </c>
      <c r="M83" s="1884"/>
      <c r="N83" s="1911">
        <v>-7</v>
      </c>
      <c r="O83" s="1909"/>
      <c r="P83" s="1911">
        <v>1703</v>
      </c>
      <c r="Q83" s="1909"/>
      <c r="R83" s="1909"/>
      <c r="S83" s="1910">
        <v>2688</v>
      </c>
      <c r="T83" s="1884"/>
      <c r="U83" s="740" t="s">
        <v>256</v>
      </c>
      <c r="V83" s="1956">
        <v>44946</v>
      </c>
      <c r="W83" s="1884"/>
      <c r="X83" s="788" t="s">
        <v>256</v>
      </c>
    </row>
    <row r="84" spans="1:24" s="707" customFormat="1" ht="12.75" customHeight="1">
      <c r="A84" s="749" t="s">
        <v>256</v>
      </c>
      <c r="B84" s="786" t="s">
        <v>256</v>
      </c>
      <c r="C84" s="823" t="s">
        <v>772</v>
      </c>
      <c r="D84" s="1957">
        <v>18.10071465757963</v>
      </c>
      <c r="E84" s="1884"/>
      <c r="F84" s="1884"/>
      <c r="G84" s="749" t="s">
        <v>256</v>
      </c>
      <c r="H84" s="1958">
        <v>12.211126961483595</v>
      </c>
      <c r="I84" s="1909"/>
      <c r="J84" s="1958">
        <v>-2.1886191802626342</v>
      </c>
      <c r="K84" s="1909"/>
      <c r="L84" s="1959">
        <v>37.600806451612904</v>
      </c>
      <c r="M84" s="1884"/>
      <c r="N84" s="1958">
        <v>-1657.1428571428573</v>
      </c>
      <c r="O84" s="1909"/>
      <c r="P84" s="1958">
        <v>-95.77216676453317</v>
      </c>
      <c r="Q84" s="1909"/>
      <c r="R84" s="1909"/>
      <c r="S84" s="1959">
        <v>-51.11607142857143</v>
      </c>
      <c r="T84" s="1884"/>
      <c r="U84" s="740" t="s">
        <v>256</v>
      </c>
      <c r="V84" s="1957">
        <v>13.961197881902727</v>
      </c>
      <c r="W84" s="1884"/>
      <c r="X84" s="788" t="s">
        <v>256</v>
      </c>
    </row>
    <row r="85" spans="1:24" s="707" customFormat="1" ht="12.75" customHeight="1">
      <c r="A85" s="749" t="s">
        <v>256</v>
      </c>
      <c r="B85" s="750" t="s">
        <v>759</v>
      </c>
      <c r="C85" s="823" t="s">
        <v>594</v>
      </c>
      <c r="D85" s="1915">
        <v>15120</v>
      </c>
      <c r="E85" s="1884"/>
      <c r="F85" s="1884"/>
      <c r="G85" s="749" t="s">
        <v>256</v>
      </c>
      <c r="H85" s="1911">
        <v>10842</v>
      </c>
      <c r="I85" s="1909"/>
      <c r="J85" s="1911">
        <v>-10346</v>
      </c>
      <c r="K85" s="1909"/>
      <c r="L85" s="1910">
        <v>496</v>
      </c>
      <c r="M85" s="1884"/>
      <c r="N85" s="1911">
        <v>-125</v>
      </c>
      <c r="O85" s="1909"/>
      <c r="P85" s="1911">
        <v>786</v>
      </c>
      <c r="Q85" s="1909"/>
      <c r="R85" s="1909"/>
      <c r="S85" s="1910">
        <v>1157</v>
      </c>
      <c r="T85" s="1884"/>
      <c r="U85" s="740" t="s">
        <v>256</v>
      </c>
      <c r="V85" s="1956">
        <v>16277</v>
      </c>
      <c r="W85" s="1884"/>
      <c r="X85" s="788" t="s">
        <v>256</v>
      </c>
    </row>
    <row r="86" spans="1:24" s="707" customFormat="1" ht="12.75" customHeight="1">
      <c r="A86" s="749" t="s">
        <v>256</v>
      </c>
      <c r="B86" s="786" t="s">
        <v>256</v>
      </c>
      <c r="C86" s="823" t="s">
        <v>758</v>
      </c>
      <c r="D86" s="1915">
        <v>10396</v>
      </c>
      <c r="E86" s="1884"/>
      <c r="F86" s="1884"/>
      <c r="G86" s="749" t="s">
        <v>256</v>
      </c>
      <c r="H86" s="1911">
        <v>5674</v>
      </c>
      <c r="I86" s="1909"/>
      <c r="J86" s="1911">
        <v>-4737</v>
      </c>
      <c r="K86" s="1909"/>
      <c r="L86" s="1910">
        <v>937</v>
      </c>
      <c r="M86" s="1884"/>
      <c r="N86" s="1911">
        <v>-35</v>
      </c>
      <c r="O86" s="1909"/>
      <c r="P86" s="1911">
        <v>115</v>
      </c>
      <c r="Q86" s="1909"/>
      <c r="R86" s="1909"/>
      <c r="S86" s="1910">
        <v>1017</v>
      </c>
      <c r="T86" s="1884"/>
      <c r="U86" s="740" t="s">
        <v>256</v>
      </c>
      <c r="V86" s="1956">
        <v>11413</v>
      </c>
      <c r="W86" s="1884"/>
      <c r="X86" s="788" t="s">
        <v>256</v>
      </c>
    </row>
    <row r="87" spans="1:24" s="707" customFormat="1" ht="12.75" customHeight="1">
      <c r="A87" s="749" t="s">
        <v>256</v>
      </c>
      <c r="B87" s="786" t="s">
        <v>256</v>
      </c>
      <c r="C87" s="823" t="s">
        <v>772</v>
      </c>
      <c r="D87" s="1957">
        <v>45.44055405925356</v>
      </c>
      <c r="E87" s="1884"/>
      <c r="F87" s="1884"/>
      <c r="G87" s="749" t="s">
        <v>256</v>
      </c>
      <c r="H87" s="1958">
        <v>91.0821290095171</v>
      </c>
      <c r="I87" s="1909"/>
      <c r="J87" s="1958">
        <v>-118.4082752797129</v>
      </c>
      <c r="K87" s="1909"/>
      <c r="L87" s="1959">
        <v>-47.065101387406614</v>
      </c>
      <c r="M87" s="1884"/>
      <c r="N87" s="1958">
        <v>-257.14285714285717</v>
      </c>
      <c r="O87" s="1909"/>
      <c r="P87" s="1958">
        <v>583.4782608695651</v>
      </c>
      <c r="Q87" s="1909"/>
      <c r="R87" s="1909"/>
      <c r="S87" s="1959">
        <v>13.76597836774828</v>
      </c>
      <c r="T87" s="1884"/>
      <c r="U87" s="740" t="s">
        <v>256</v>
      </c>
      <c r="V87" s="1957">
        <v>42.618067116446156</v>
      </c>
      <c r="W87" s="1884"/>
      <c r="X87" s="788" t="s">
        <v>256</v>
      </c>
    </row>
    <row r="88" spans="1:24" s="707" customFormat="1" ht="12.75" customHeight="1">
      <c r="A88" s="749" t="s">
        <v>256</v>
      </c>
      <c r="B88" s="750" t="s">
        <v>760</v>
      </c>
      <c r="C88" s="823" t="s">
        <v>594</v>
      </c>
      <c r="D88" s="1915">
        <v>980</v>
      </c>
      <c r="E88" s="1884"/>
      <c r="F88" s="1884"/>
      <c r="G88" s="749" t="s">
        <v>256</v>
      </c>
      <c r="H88" s="1911">
        <v>167</v>
      </c>
      <c r="I88" s="1909"/>
      <c r="J88" s="1911">
        <v>-76</v>
      </c>
      <c r="K88" s="1909"/>
      <c r="L88" s="1910">
        <v>91</v>
      </c>
      <c r="M88" s="1884"/>
      <c r="N88" s="1911">
        <v>0</v>
      </c>
      <c r="O88" s="1909"/>
      <c r="P88" s="1911">
        <v>45</v>
      </c>
      <c r="Q88" s="1909"/>
      <c r="R88" s="1909"/>
      <c r="S88" s="1910">
        <v>136</v>
      </c>
      <c r="T88" s="1884"/>
      <c r="U88" s="740" t="s">
        <v>256</v>
      </c>
      <c r="V88" s="1956">
        <v>1116</v>
      </c>
      <c r="W88" s="1884"/>
      <c r="X88" s="788" t="s">
        <v>256</v>
      </c>
    </row>
    <row r="89" spans="1:24" s="707" customFormat="1" ht="12.75" customHeight="1">
      <c r="A89" s="749" t="s">
        <v>256</v>
      </c>
      <c r="B89" s="786" t="s">
        <v>256</v>
      </c>
      <c r="C89" s="823" t="s">
        <v>758</v>
      </c>
      <c r="D89" s="1915">
        <v>758</v>
      </c>
      <c r="E89" s="1884"/>
      <c r="F89" s="1884"/>
      <c r="G89" s="749" t="s">
        <v>256</v>
      </c>
      <c r="H89" s="1911">
        <v>40</v>
      </c>
      <c r="I89" s="1909"/>
      <c r="J89" s="1911">
        <v>-4</v>
      </c>
      <c r="K89" s="1909"/>
      <c r="L89" s="1910">
        <v>36</v>
      </c>
      <c r="M89" s="1884"/>
      <c r="N89" s="1911">
        <v>0</v>
      </c>
      <c r="O89" s="1909"/>
      <c r="P89" s="1911">
        <v>46</v>
      </c>
      <c r="Q89" s="1909"/>
      <c r="R89" s="1909"/>
      <c r="S89" s="1910">
        <v>82</v>
      </c>
      <c r="T89" s="1884"/>
      <c r="U89" s="740" t="s">
        <v>256</v>
      </c>
      <c r="V89" s="1956">
        <v>840</v>
      </c>
      <c r="W89" s="1884"/>
      <c r="X89" s="788" t="s">
        <v>256</v>
      </c>
    </row>
    <row r="90" spans="1:24" s="707" customFormat="1" ht="12.75" customHeight="1">
      <c r="A90" s="749" t="s">
        <v>256</v>
      </c>
      <c r="B90" s="786" t="s">
        <v>256</v>
      </c>
      <c r="C90" s="823" t="s">
        <v>772</v>
      </c>
      <c r="D90" s="1957">
        <v>29.287598944591032</v>
      </c>
      <c r="E90" s="1884"/>
      <c r="F90" s="1884"/>
      <c r="G90" s="749" t="s">
        <v>256</v>
      </c>
      <c r="H90" s="1958">
        <v>317.5</v>
      </c>
      <c r="I90" s="1909"/>
      <c r="J90" s="1958">
        <v>-1800</v>
      </c>
      <c r="K90" s="1909"/>
      <c r="L90" s="1959">
        <v>152.77777777777777</v>
      </c>
      <c r="M90" s="1884"/>
      <c r="N90" s="1911">
        <v>0</v>
      </c>
      <c r="O90" s="1909"/>
      <c r="P90" s="1958">
        <v>-2.1739130434782608</v>
      </c>
      <c r="Q90" s="1909"/>
      <c r="R90" s="1909"/>
      <c r="S90" s="1959">
        <v>65.85365853658537</v>
      </c>
      <c r="T90" s="1884"/>
      <c r="U90" s="740" t="s">
        <v>256</v>
      </c>
      <c r="V90" s="1957">
        <v>32.857142857142854</v>
      </c>
      <c r="W90" s="1884"/>
      <c r="X90" s="788" t="s">
        <v>256</v>
      </c>
    </row>
    <row r="91" spans="1:24" s="707" customFormat="1" ht="12.75" customHeight="1">
      <c r="A91" s="749" t="s">
        <v>256</v>
      </c>
      <c r="B91" s="750" t="s">
        <v>599</v>
      </c>
      <c r="C91" s="823" t="s">
        <v>594</v>
      </c>
      <c r="D91" s="1915">
        <v>32</v>
      </c>
      <c r="E91" s="1884"/>
      <c r="F91" s="1884"/>
      <c r="G91" s="749" t="s">
        <v>256</v>
      </c>
      <c r="H91" s="1911">
        <v>27</v>
      </c>
      <c r="I91" s="1909"/>
      <c r="J91" s="1911">
        <v>-2</v>
      </c>
      <c r="K91" s="1909"/>
      <c r="L91" s="1910">
        <v>25</v>
      </c>
      <c r="M91" s="1884"/>
      <c r="N91" s="1911">
        <v>0</v>
      </c>
      <c r="O91" s="1909"/>
      <c r="P91" s="1911">
        <v>-2</v>
      </c>
      <c r="Q91" s="1909"/>
      <c r="R91" s="1909"/>
      <c r="S91" s="1910">
        <v>23</v>
      </c>
      <c r="T91" s="1884"/>
      <c r="U91" s="740" t="s">
        <v>256</v>
      </c>
      <c r="V91" s="1956">
        <v>55</v>
      </c>
      <c r="W91" s="1884"/>
      <c r="X91" s="788" t="s">
        <v>256</v>
      </c>
    </row>
    <row r="92" spans="1:24" s="707" customFormat="1" ht="12.75" customHeight="1">
      <c r="A92" s="749" t="s">
        <v>256</v>
      </c>
      <c r="B92" s="786" t="s">
        <v>256</v>
      </c>
      <c r="C92" s="823" t="s">
        <v>758</v>
      </c>
      <c r="D92" s="722"/>
      <c r="E92" s="722"/>
      <c r="F92" s="722" t="s">
        <v>1128</v>
      </c>
      <c r="G92" s="749" t="s">
        <v>256</v>
      </c>
      <c r="H92" s="722"/>
      <c r="I92" s="722" t="s">
        <v>1128</v>
      </c>
      <c r="J92" s="722"/>
      <c r="K92" s="722" t="s">
        <v>1128</v>
      </c>
      <c r="L92" s="722"/>
      <c r="M92" s="722" t="s">
        <v>1128</v>
      </c>
      <c r="N92" s="1911">
        <v>0</v>
      </c>
      <c r="O92" s="1909"/>
      <c r="P92" s="722"/>
      <c r="Q92" s="722"/>
      <c r="R92" s="722" t="s">
        <v>1128</v>
      </c>
      <c r="S92" s="722"/>
      <c r="T92" s="722" t="s">
        <v>1128</v>
      </c>
      <c r="U92" s="740" t="s">
        <v>256</v>
      </c>
      <c r="V92" s="821"/>
      <c r="W92" s="722" t="s">
        <v>1128</v>
      </c>
      <c r="X92" s="788" t="s">
        <v>256</v>
      </c>
    </row>
    <row r="93" spans="1:24" s="707" customFormat="1" ht="12.75" customHeight="1">
      <c r="A93" s="749" t="s">
        <v>256</v>
      </c>
      <c r="B93" s="786" t="s">
        <v>256</v>
      </c>
      <c r="C93" s="823" t="s">
        <v>772</v>
      </c>
      <c r="D93" s="722"/>
      <c r="E93" s="722"/>
      <c r="F93" s="722" t="s">
        <v>1128</v>
      </c>
      <c r="G93" s="749" t="s">
        <v>256</v>
      </c>
      <c r="H93" s="722"/>
      <c r="I93" s="722" t="s">
        <v>1128</v>
      </c>
      <c r="J93" s="722"/>
      <c r="K93" s="722" t="s">
        <v>1128</v>
      </c>
      <c r="L93" s="722"/>
      <c r="M93" s="722" t="s">
        <v>1128</v>
      </c>
      <c r="N93" s="1911">
        <v>0</v>
      </c>
      <c r="O93" s="1909"/>
      <c r="P93" s="722"/>
      <c r="Q93" s="722"/>
      <c r="R93" s="722" t="s">
        <v>1128</v>
      </c>
      <c r="S93" s="722"/>
      <c r="T93" s="722" t="s">
        <v>1128</v>
      </c>
      <c r="U93" s="740" t="s">
        <v>256</v>
      </c>
      <c r="V93" s="821"/>
      <c r="W93" s="722" t="s">
        <v>1128</v>
      </c>
      <c r="X93" s="788" t="s">
        <v>256</v>
      </c>
    </row>
    <row r="94" spans="1:24" s="707" customFormat="1" ht="9" customHeight="1">
      <c r="A94" s="749" t="s">
        <v>256</v>
      </c>
      <c r="B94" s="824" t="s">
        <v>256</v>
      </c>
      <c r="C94" s="825" t="s">
        <v>256</v>
      </c>
      <c r="D94" s="1960" t="s">
        <v>256</v>
      </c>
      <c r="E94" s="1943"/>
      <c r="F94" s="1943"/>
      <c r="G94" s="799" t="s">
        <v>256</v>
      </c>
      <c r="H94" s="1961" t="s">
        <v>256</v>
      </c>
      <c r="I94" s="1962"/>
      <c r="J94" s="1961" t="s">
        <v>256</v>
      </c>
      <c r="K94" s="1962"/>
      <c r="L94" s="1963" t="s">
        <v>256</v>
      </c>
      <c r="M94" s="1943"/>
      <c r="N94" s="1961" t="s">
        <v>256</v>
      </c>
      <c r="O94" s="1962"/>
      <c r="P94" s="1961" t="s">
        <v>256</v>
      </c>
      <c r="Q94" s="1962"/>
      <c r="R94" s="1962"/>
      <c r="S94" s="1963" t="s">
        <v>256</v>
      </c>
      <c r="T94" s="1943"/>
      <c r="U94" s="801" t="s">
        <v>256</v>
      </c>
      <c r="V94" s="1960" t="s">
        <v>256</v>
      </c>
      <c r="W94" s="1943"/>
      <c r="X94" s="812" t="s">
        <v>256</v>
      </c>
    </row>
    <row r="95" spans="1:24" s="707" customFormat="1" ht="12.75" customHeight="1">
      <c r="A95" s="749" t="s">
        <v>256</v>
      </c>
      <c r="B95" s="786" t="s">
        <v>256</v>
      </c>
      <c r="C95" s="823" t="s">
        <v>256</v>
      </c>
      <c r="D95" s="1964" t="s">
        <v>256</v>
      </c>
      <c r="E95" s="1884"/>
      <c r="F95" s="1884"/>
      <c r="G95" s="749" t="s">
        <v>256</v>
      </c>
      <c r="H95" s="1933" t="s">
        <v>256</v>
      </c>
      <c r="I95" s="1909"/>
      <c r="J95" s="1933" t="s">
        <v>256</v>
      </c>
      <c r="K95" s="1909"/>
      <c r="L95" s="1883" t="s">
        <v>256</v>
      </c>
      <c r="M95" s="1884"/>
      <c r="N95" s="1933" t="s">
        <v>256</v>
      </c>
      <c r="O95" s="1909"/>
      <c r="P95" s="1933" t="s">
        <v>256</v>
      </c>
      <c r="Q95" s="1909"/>
      <c r="R95" s="1909"/>
      <c r="S95" s="1883" t="s">
        <v>256</v>
      </c>
      <c r="T95" s="1884"/>
      <c r="U95" s="740" t="s">
        <v>256</v>
      </c>
      <c r="V95" s="1964" t="s">
        <v>256</v>
      </c>
      <c r="W95" s="1884"/>
      <c r="X95" s="788" t="s">
        <v>256</v>
      </c>
    </row>
    <row r="96" spans="1:24" s="707" customFormat="1" ht="12.75" customHeight="1">
      <c r="A96" s="749" t="s">
        <v>256</v>
      </c>
      <c r="B96" s="750" t="s">
        <v>1172</v>
      </c>
      <c r="C96" s="823" t="s">
        <v>594</v>
      </c>
      <c r="D96" s="1915">
        <v>66039</v>
      </c>
      <c r="E96" s="1884"/>
      <c r="F96" s="1884"/>
      <c r="G96" s="749" t="s">
        <v>256</v>
      </c>
      <c r="H96" s="1911">
        <v>14969</v>
      </c>
      <c r="I96" s="1909"/>
      <c r="J96" s="1911">
        <v>-12992</v>
      </c>
      <c r="K96" s="1909"/>
      <c r="L96" s="1910">
        <v>1977</v>
      </c>
      <c r="M96" s="1884"/>
      <c r="N96" s="1911">
        <v>-248</v>
      </c>
      <c r="O96" s="1909"/>
      <c r="P96" s="1911">
        <v>901</v>
      </c>
      <c r="Q96" s="1909"/>
      <c r="R96" s="1909"/>
      <c r="S96" s="1910">
        <v>2630</v>
      </c>
      <c r="T96" s="1884"/>
      <c r="U96" s="740" t="s">
        <v>256</v>
      </c>
      <c r="V96" s="1956">
        <v>68669</v>
      </c>
      <c r="W96" s="1884"/>
      <c r="X96" s="788" t="s">
        <v>256</v>
      </c>
    </row>
    <row r="97" spans="1:24" s="707" customFormat="1" ht="12.75" customHeight="1">
      <c r="A97" s="749" t="s">
        <v>256</v>
      </c>
      <c r="B97" s="786" t="s">
        <v>256</v>
      </c>
      <c r="C97" s="823" t="s">
        <v>758</v>
      </c>
      <c r="D97" s="1915">
        <v>53412</v>
      </c>
      <c r="E97" s="1884"/>
      <c r="F97" s="1884"/>
      <c r="G97" s="749" t="s">
        <v>256</v>
      </c>
      <c r="H97" s="1911">
        <v>9219</v>
      </c>
      <c r="I97" s="1909"/>
      <c r="J97" s="1911">
        <v>-7254</v>
      </c>
      <c r="K97" s="1909"/>
      <c r="L97" s="1910">
        <v>1965</v>
      </c>
      <c r="M97" s="1884"/>
      <c r="N97" s="1911">
        <v>-42</v>
      </c>
      <c r="O97" s="1909"/>
      <c r="P97" s="1911">
        <v>1864</v>
      </c>
      <c r="Q97" s="1909"/>
      <c r="R97" s="1909"/>
      <c r="S97" s="1910">
        <v>3787</v>
      </c>
      <c r="T97" s="1884"/>
      <c r="U97" s="740" t="s">
        <v>256</v>
      </c>
      <c r="V97" s="1956">
        <v>57199</v>
      </c>
      <c r="W97" s="1884"/>
      <c r="X97" s="788" t="s">
        <v>256</v>
      </c>
    </row>
    <row r="98" spans="1:24" s="707" customFormat="1" ht="12.75" customHeight="1">
      <c r="A98" s="749" t="s">
        <v>256</v>
      </c>
      <c r="B98" s="786" t="s">
        <v>256</v>
      </c>
      <c r="C98" s="823" t="s">
        <v>772</v>
      </c>
      <c r="D98" s="1957">
        <v>23.64075488654235</v>
      </c>
      <c r="E98" s="1884"/>
      <c r="F98" s="1884"/>
      <c r="G98" s="749" t="s">
        <v>256</v>
      </c>
      <c r="H98" s="1958">
        <v>62.371189933832305</v>
      </c>
      <c r="I98" s="1909"/>
      <c r="J98" s="1958">
        <v>-79.10118555279846</v>
      </c>
      <c r="K98" s="1909"/>
      <c r="L98" s="1959">
        <v>0.6106870229007634</v>
      </c>
      <c r="M98" s="1884"/>
      <c r="N98" s="1958">
        <v>-490.4761904761905</v>
      </c>
      <c r="O98" s="1909"/>
      <c r="P98" s="1958">
        <v>-51.663090128755364</v>
      </c>
      <c r="Q98" s="1909"/>
      <c r="R98" s="1909"/>
      <c r="S98" s="1959">
        <v>-30.55188803802482</v>
      </c>
      <c r="T98" s="1884"/>
      <c r="U98" s="740" t="s">
        <v>256</v>
      </c>
      <c r="V98" s="1957">
        <v>20.05279812584136</v>
      </c>
      <c r="W98" s="1884"/>
      <c r="X98" s="788" t="s">
        <v>256</v>
      </c>
    </row>
    <row r="99" spans="1:24" s="707" customFormat="1" ht="4.5" customHeight="1">
      <c r="A99" s="749" t="s">
        <v>256</v>
      </c>
      <c r="B99" s="824" t="s">
        <v>256</v>
      </c>
      <c r="C99" s="825" t="s">
        <v>256</v>
      </c>
      <c r="D99" s="1960" t="s">
        <v>256</v>
      </c>
      <c r="E99" s="1943"/>
      <c r="F99" s="1943"/>
      <c r="G99" s="799" t="s">
        <v>256</v>
      </c>
      <c r="H99" s="1961" t="s">
        <v>256</v>
      </c>
      <c r="I99" s="1962"/>
      <c r="J99" s="1961" t="s">
        <v>256</v>
      </c>
      <c r="K99" s="1962"/>
      <c r="L99" s="1963" t="s">
        <v>256</v>
      </c>
      <c r="M99" s="1943"/>
      <c r="N99" s="1961" t="s">
        <v>256</v>
      </c>
      <c r="O99" s="1962"/>
      <c r="P99" s="1961" t="s">
        <v>256</v>
      </c>
      <c r="Q99" s="1962"/>
      <c r="R99" s="1962"/>
      <c r="S99" s="1963" t="s">
        <v>256</v>
      </c>
      <c r="T99" s="1943"/>
      <c r="U99" s="801" t="s">
        <v>256</v>
      </c>
      <c r="V99" s="1960" t="s">
        <v>256</v>
      </c>
      <c r="W99" s="1943"/>
      <c r="X99" s="812" t="s">
        <v>256</v>
      </c>
    </row>
  </sheetData>
  <mergeCells count="519">
    <mergeCell ref="N99:O99"/>
    <mergeCell ref="P99:R99"/>
    <mergeCell ref="S99:T99"/>
    <mergeCell ref="V99:W99"/>
    <mergeCell ref="D99:F99"/>
    <mergeCell ref="H99:I99"/>
    <mergeCell ref="J99:K99"/>
    <mergeCell ref="L99:M99"/>
    <mergeCell ref="N98:O98"/>
    <mergeCell ref="P98:R98"/>
    <mergeCell ref="S98:T98"/>
    <mergeCell ref="V98:W98"/>
    <mergeCell ref="D98:F98"/>
    <mergeCell ref="H98:I98"/>
    <mergeCell ref="J98:K98"/>
    <mergeCell ref="L98:M98"/>
    <mergeCell ref="N97:O97"/>
    <mergeCell ref="P97:R97"/>
    <mergeCell ref="S97:T97"/>
    <mergeCell ref="V97:W97"/>
    <mergeCell ref="D97:F97"/>
    <mergeCell ref="H97:I97"/>
    <mergeCell ref="J97:K97"/>
    <mergeCell ref="L97:M97"/>
    <mergeCell ref="V95:W95"/>
    <mergeCell ref="D96:F96"/>
    <mergeCell ref="H96:I96"/>
    <mergeCell ref="J96:K96"/>
    <mergeCell ref="L96:M96"/>
    <mergeCell ref="N96:O96"/>
    <mergeCell ref="P96:R96"/>
    <mergeCell ref="S96:T96"/>
    <mergeCell ref="V96:W96"/>
    <mergeCell ref="P94:R94"/>
    <mergeCell ref="S94:T94"/>
    <mergeCell ref="V94:W94"/>
    <mergeCell ref="D95:F95"/>
    <mergeCell ref="H95:I95"/>
    <mergeCell ref="J95:K95"/>
    <mergeCell ref="L95:M95"/>
    <mergeCell ref="N95:O95"/>
    <mergeCell ref="P95:R95"/>
    <mergeCell ref="S95:T95"/>
    <mergeCell ref="N92:O92"/>
    <mergeCell ref="N93:O93"/>
    <mergeCell ref="D94:F94"/>
    <mergeCell ref="H94:I94"/>
    <mergeCell ref="J94:K94"/>
    <mergeCell ref="L94:M94"/>
    <mergeCell ref="N94:O94"/>
    <mergeCell ref="N91:O91"/>
    <mergeCell ref="P91:R91"/>
    <mergeCell ref="S91:T91"/>
    <mergeCell ref="V91:W91"/>
    <mergeCell ref="D91:F91"/>
    <mergeCell ref="H91:I91"/>
    <mergeCell ref="J91:K91"/>
    <mergeCell ref="L91:M91"/>
    <mergeCell ref="N90:O90"/>
    <mergeCell ref="P90:R90"/>
    <mergeCell ref="S90:T90"/>
    <mergeCell ref="V90:W90"/>
    <mergeCell ref="D90:F90"/>
    <mergeCell ref="H90:I90"/>
    <mergeCell ref="J90:K90"/>
    <mergeCell ref="L90:M90"/>
    <mergeCell ref="P88:R88"/>
    <mergeCell ref="S88:T88"/>
    <mergeCell ref="V88:W88"/>
    <mergeCell ref="H89:I89"/>
    <mergeCell ref="J89:K89"/>
    <mergeCell ref="L89:M89"/>
    <mergeCell ref="N89:O89"/>
    <mergeCell ref="P89:R89"/>
    <mergeCell ref="S89:T89"/>
    <mergeCell ref="V89:W89"/>
    <mergeCell ref="N87:O87"/>
    <mergeCell ref="P87:R87"/>
    <mergeCell ref="S87:T87"/>
    <mergeCell ref="V87:W87"/>
    <mergeCell ref="D87:F87"/>
    <mergeCell ref="H87:I87"/>
    <mergeCell ref="J87:K87"/>
    <mergeCell ref="L87:M87"/>
    <mergeCell ref="N86:O86"/>
    <mergeCell ref="P86:R86"/>
    <mergeCell ref="S86:T86"/>
    <mergeCell ref="V86:W86"/>
    <mergeCell ref="D86:F86"/>
    <mergeCell ref="H86:I86"/>
    <mergeCell ref="J86:K86"/>
    <mergeCell ref="L86:M86"/>
    <mergeCell ref="N85:O85"/>
    <mergeCell ref="P85:R85"/>
    <mergeCell ref="S85:T85"/>
    <mergeCell ref="V85:W85"/>
    <mergeCell ref="D85:F85"/>
    <mergeCell ref="H85:I85"/>
    <mergeCell ref="J85:K85"/>
    <mergeCell ref="L85:M85"/>
    <mergeCell ref="N84:O84"/>
    <mergeCell ref="P84:R84"/>
    <mergeCell ref="S84:T84"/>
    <mergeCell ref="V84:W84"/>
    <mergeCell ref="D84:F84"/>
    <mergeCell ref="H84:I84"/>
    <mergeCell ref="J84:K84"/>
    <mergeCell ref="L84:M84"/>
    <mergeCell ref="N83:O83"/>
    <mergeCell ref="P83:R83"/>
    <mergeCell ref="S83:T83"/>
    <mergeCell ref="V83:W83"/>
    <mergeCell ref="D83:F83"/>
    <mergeCell ref="H83:I83"/>
    <mergeCell ref="J83:K83"/>
    <mergeCell ref="L83:M83"/>
    <mergeCell ref="V81:W81"/>
    <mergeCell ref="D82:F82"/>
    <mergeCell ref="H82:I82"/>
    <mergeCell ref="J82:K82"/>
    <mergeCell ref="L82:M82"/>
    <mergeCell ref="N82:O82"/>
    <mergeCell ref="P82:R82"/>
    <mergeCell ref="S82:T82"/>
    <mergeCell ref="V82:W82"/>
    <mergeCell ref="L81:M81"/>
    <mergeCell ref="N81:O81"/>
    <mergeCell ref="P81:R81"/>
    <mergeCell ref="S81:T81"/>
    <mergeCell ref="B81:C81"/>
    <mergeCell ref="D81:F81"/>
    <mergeCell ref="H81:I81"/>
    <mergeCell ref="J81:K81"/>
    <mergeCell ref="V79:W79"/>
    <mergeCell ref="B80:C80"/>
    <mergeCell ref="D80:F80"/>
    <mergeCell ref="H80:I80"/>
    <mergeCell ref="J80:K80"/>
    <mergeCell ref="L80:M80"/>
    <mergeCell ref="N80:O80"/>
    <mergeCell ref="P80:R80"/>
    <mergeCell ref="S80:T80"/>
    <mergeCell ref="V80:W80"/>
    <mergeCell ref="L79:M79"/>
    <mergeCell ref="N79:O79"/>
    <mergeCell ref="P79:R79"/>
    <mergeCell ref="S79:T79"/>
    <mergeCell ref="B79:C79"/>
    <mergeCell ref="D79:F79"/>
    <mergeCell ref="H79:I79"/>
    <mergeCell ref="J79:K79"/>
    <mergeCell ref="V77:W77"/>
    <mergeCell ref="B78:C78"/>
    <mergeCell ref="D78:F78"/>
    <mergeCell ref="H78:I78"/>
    <mergeCell ref="J78:K78"/>
    <mergeCell ref="L78:M78"/>
    <mergeCell ref="N78:O78"/>
    <mergeCell ref="P78:R78"/>
    <mergeCell ref="S78:T78"/>
    <mergeCell ref="V78:W78"/>
    <mergeCell ref="T75:V75"/>
    <mergeCell ref="A76:X76"/>
    <mergeCell ref="B77:C77"/>
    <mergeCell ref="D77:F77"/>
    <mergeCell ref="H77:I77"/>
    <mergeCell ref="J77:K77"/>
    <mergeCell ref="L77:M77"/>
    <mergeCell ref="N77:O77"/>
    <mergeCell ref="P77:R77"/>
    <mergeCell ref="S77:T77"/>
    <mergeCell ref="B75:D75"/>
    <mergeCell ref="F75:H75"/>
    <mergeCell ref="K75:L75"/>
    <mergeCell ref="O75:P75"/>
    <mergeCell ref="T73:V73"/>
    <mergeCell ref="B74:D74"/>
    <mergeCell ref="F74:H74"/>
    <mergeCell ref="K74:L74"/>
    <mergeCell ref="O74:P74"/>
    <mergeCell ref="T74:V74"/>
    <mergeCell ref="B73:D73"/>
    <mergeCell ref="F73:H73"/>
    <mergeCell ref="K73:L73"/>
    <mergeCell ref="O73:P73"/>
    <mergeCell ref="T71:V71"/>
    <mergeCell ref="B72:D72"/>
    <mergeCell ref="F72:H72"/>
    <mergeCell ref="K72:L72"/>
    <mergeCell ref="O72:P72"/>
    <mergeCell ref="T72:V72"/>
    <mergeCell ref="B71:D71"/>
    <mergeCell ref="F71:H71"/>
    <mergeCell ref="K71:L71"/>
    <mergeCell ref="O71:P71"/>
    <mergeCell ref="T69:V69"/>
    <mergeCell ref="B70:D70"/>
    <mergeCell ref="F70:H70"/>
    <mergeCell ref="K70:L70"/>
    <mergeCell ref="O70:P70"/>
    <mergeCell ref="T70:V70"/>
    <mergeCell ref="B69:D69"/>
    <mergeCell ref="F69:H69"/>
    <mergeCell ref="K69:L69"/>
    <mergeCell ref="O69:P69"/>
    <mergeCell ref="T67:V67"/>
    <mergeCell ref="B68:D68"/>
    <mergeCell ref="F68:H68"/>
    <mergeCell ref="K68:L68"/>
    <mergeCell ref="O68:P68"/>
    <mergeCell ref="T68:V68"/>
    <mergeCell ref="B67:D67"/>
    <mergeCell ref="F67:H67"/>
    <mergeCell ref="K67:L67"/>
    <mergeCell ref="O67:P67"/>
    <mergeCell ref="T65:V65"/>
    <mergeCell ref="B66:D66"/>
    <mergeCell ref="F66:H66"/>
    <mergeCell ref="K66:L66"/>
    <mergeCell ref="O66:P66"/>
    <mergeCell ref="T66:V66"/>
    <mergeCell ref="B65:D65"/>
    <mergeCell ref="F65:H65"/>
    <mergeCell ref="K65:L65"/>
    <mergeCell ref="O65:P65"/>
    <mergeCell ref="T63:V63"/>
    <mergeCell ref="B64:D64"/>
    <mergeCell ref="F64:H64"/>
    <mergeCell ref="K64:L64"/>
    <mergeCell ref="O64:P64"/>
    <mergeCell ref="T64:V64"/>
    <mergeCell ref="B63:D63"/>
    <mergeCell ref="F63:H63"/>
    <mergeCell ref="K63:L63"/>
    <mergeCell ref="O63:P63"/>
    <mergeCell ref="T61:V61"/>
    <mergeCell ref="B62:D62"/>
    <mergeCell ref="F62:H62"/>
    <mergeCell ref="K62:L62"/>
    <mergeCell ref="O62:P62"/>
    <mergeCell ref="T62:V62"/>
    <mergeCell ref="B61:D61"/>
    <mergeCell ref="F61:H61"/>
    <mergeCell ref="K61:L61"/>
    <mergeCell ref="O61:P61"/>
    <mergeCell ref="T59:V59"/>
    <mergeCell ref="B60:D60"/>
    <mergeCell ref="F60:H60"/>
    <mergeCell ref="K60:L60"/>
    <mergeCell ref="O60:P60"/>
    <mergeCell ref="T60:V60"/>
    <mergeCell ref="B59:D59"/>
    <mergeCell ref="F59:H59"/>
    <mergeCell ref="K59:L59"/>
    <mergeCell ref="O59:P59"/>
    <mergeCell ref="T57:V57"/>
    <mergeCell ref="B58:D58"/>
    <mergeCell ref="F58:H58"/>
    <mergeCell ref="K58:L58"/>
    <mergeCell ref="O58:P58"/>
    <mergeCell ref="T58:V58"/>
    <mergeCell ref="B57:D57"/>
    <mergeCell ref="F57:H57"/>
    <mergeCell ref="K57:L57"/>
    <mergeCell ref="O57:P57"/>
    <mergeCell ref="B56:D56"/>
    <mergeCell ref="F56:H56"/>
    <mergeCell ref="O56:P56"/>
    <mergeCell ref="T56:V56"/>
    <mergeCell ref="B55:D55"/>
    <mergeCell ref="F55:H55"/>
    <mergeCell ref="O55:P55"/>
    <mergeCell ref="T55:V55"/>
    <mergeCell ref="T53:V53"/>
    <mergeCell ref="B54:D54"/>
    <mergeCell ref="F54:H54"/>
    <mergeCell ref="K54:L54"/>
    <mergeCell ref="O54:P54"/>
    <mergeCell ref="T54:V54"/>
    <mergeCell ref="B53:D53"/>
    <mergeCell ref="F53:H53"/>
    <mergeCell ref="K53:L53"/>
    <mergeCell ref="O53:P53"/>
    <mergeCell ref="B52:D52"/>
    <mergeCell ref="F52:H52"/>
    <mergeCell ref="O52:P52"/>
    <mergeCell ref="T52:V52"/>
    <mergeCell ref="B51:D51"/>
    <mergeCell ref="F51:H51"/>
    <mergeCell ref="O51:P51"/>
    <mergeCell ref="T51:V51"/>
    <mergeCell ref="B50:D50"/>
    <mergeCell ref="F50:H50"/>
    <mergeCell ref="O50:P50"/>
    <mergeCell ref="T50:V50"/>
    <mergeCell ref="T48:V48"/>
    <mergeCell ref="B49:D49"/>
    <mergeCell ref="F49:H49"/>
    <mergeCell ref="K49:L49"/>
    <mergeCell ref="O49:P49"/>
    <mergeCell ref="T49:V49"/>
    <mergeCell ref="B48:D48"/>
    <mergeCell ref="F48:H48"/>
    <mergeCell ref="K48:L48"/>
    <mergeCell ref="O48:P48"/>
    <mergeCell ref="T46:V46"/>
    <mergeCell ref="B47:D47"/>
    <mergeCell ref="F47:H47"/>
    <mergeCell ref="K47:L47"/>
    <mergeCell ref="O47:P47"/>
    <mergeCell ref="T47:V47"/>
    <mergeCell ref="B46:D46"/>
    <mergeCell ref="F46:H46"/>
    <mergeCell ref="K46:L46"/>
    <mergeCell ref="O46:P46"/>
    <mergeCell ref="B45:D45"/>
    <mergeCell ref="F45:H45"/>
    <mergeCell ref="O45:P45"/>
    <mergeCell ref="T45:V45"/>
    <mergeCell ref="T43:V43"/>
    <mergeCell ref="B44:D44"/>
    <mergeCell ref="F44:H44"/>
    <mergeCell ref="K44:L44"/>
    <mergeCell ref="O44:P44"/>
    <mergeCell ref="T44:V44"/>
    <mergeCell ref="B43:D43"/>
    <mergeCell ref="F43:H43"/>
    <mergeCell ref="K43:L43"/>
    <mergeCell ref="O43:P43"/>
    <mergeCell ref="T41:V41"/>
    <mergeCell ref="B42:D42"/>
    <mergeCell ref="F42:H42"/>
    <mergeCell ref="O42:P42"/>
    <mergeCell ref="T42:V42"/>
    <mergeCell ref="B41:D41"/>
    <mergeCell ref="F41:H41"/>
    <mergeCell ref="K41:L41"/>
    <mergeCell ref="O41:P41"/>
    <mergeCell ref="T39:V39"/>
    <mergeCell ref="B40:D40"/>
    <mergeCell ref="F40:H40"/>
    <mergeCell ref="K40:L40"/>
    <mergeCell ref="O40:P40"/>
    <mergeCell ref="T40:V40"/>
    <mergeCell ref="B39:D39"/>
    <mergeCell ref="F39:H39"/>
    <mergeCell ref="K39:L39"/>
    <mergeCell ref="O39:P39"/>
    <mergeCell ref="T37:V37"/>
    <mergeCell ref="B38:D38"/>
    <mergeCell ref="F38:H38"/>
    <mergeCell ref="K38:L38"/>
    <mergeCell ref="O38:P38"/>
    <mergeCell ref="T38:V38"/>
    <mergeCell ref="B37:D37"/>
    <mergeCell ref="F37:H37"/>
    <mergeCell ref="K37:L37"/>
    <mergeCell ref="O37:P37"/>
    <mergeCell ref="T35:V35"/>
    <mergeCell ref="B36:D36"/>
    <mergeCell ref="F36:H36"/>
    <mergeCell ref="K36:L36"/>
    <mergeCell ref="O36:P36"/>
    <mergeCell ref="T36:V36"/>
    <mergeCell ref="B35:D35"/>
    <mergeCell ref="F35:H35"/>
    <mergeCell ref="K35:L35"/>
    <mergeCell ref="O35:P35"/>
    <mergeCell ref="T33:V33"/>
    <mergeCell ref="B34:D34"/>
    <mergeCell ref="F34:H34"/>
    <mergeCell ref="O34:P34"/>
    <mergeCell ref="T34:V34"/>
    <mergeCell ref="B33:D33"/>
    <mergeCell ref="F33:H33"/>
    <mergeCell ref="K33:L33"/>
    <mergeCell ref="O33:P33"/>
    <mergeCell ref="T31:V31"/>
    <mergeCell ref="B32:D32"/>
    <mergeCell ref="F32:H32"/>
    <mergeCell ref="O32:P32"/>
    <mergeCell ref="T32:V32"/>
    <mergeCell ref="B31:D31"/>
    <mergeCell ref="F31:H31"/>
    <mergeCell ref="K31:L31"/>
    <mergeCell ref="O31:P31"/>
    <mergeCell ref="T29:V29"/>
    <mergeCell ref="B30:D30"/>
    <mergeCell ref="F30:H30"/>
    <mergeCell ref="K30:L30"/>
    <mergeCell ref="O30:P30"/>
    <mergeCell ref="T30:V30"/>
    <mergeCell ref="B29:D29"/>
    <mergeCell ref="F29:H29"/>
    <mergeCell ref="K29:L29"/>
    <mergeCell ref="O29:P29"/>
    <mergeCell ref="T27:V27"/>
    <mergeCell ref="B28:D28"/>
    <mergeCell ref="F28:H28"/>
    <mergeCell ref="K28:L28"/>
    <mergeCell ref="O28:P28"/>
    <mergeCell ref="T28:V28"/>
    <mergeCell ref="B27:D27"/>
    <mergeCell ref="F27:H27"/>
    <mergeCell ref="K27:L27"/>
    <mergeCell ref="O27:P27"/>
    <mergeCell ref="T25:V25"/>
    <mergeCell ref="B26:D26"/>
    <mergeCell ref="F26:H26"/>
    <mergeCell ref="O26:P26"/>
    <mergeCell ref="T26:V26"/>
    <mergeCell ref="B25:D25"/>
    <mergeCell ref="F25:H25"/>
    <mergeCell ref="K25:L25"/>
    <mergeCell ref="O25:P25"/>
    <mergeCell ref="T23:V23"/>
    <mergeCell ref="B24:D24"/>
    <mergeCell ref="F24:H24"/>
    <mergeCell ref="K24:L24"/>
    <mergeCell ref="O24:P24"/>
    <mergeCell ref="T24:V24"/>
    <mergeCell ref="B23:D23"/>
    <mergeCell ref="F23:H23"/>
    <mergeCell ref="K23:L23"/>
    <mergeCell ref="O23:P23"/>
    <mergeCell ref="T21:V21"/>
    <mergeCell ref="B22:D22"/>
    <mergeCell ref="F22:H22"/>
    <mergeCell ref="K22:L22"/>
    <mergeCell ref="O22:P22"/>
    <mergeCell ref="T22:V22"/>
    <mergeCell ref="B21:D21"/>
    <mergeCell ref="F21:H21"/>
    <mergeCell ref="K21:L21"/>
    <mergeCell ref="O21:P21"/>
    <mergeCell ref="B20:D20"/>
    <mergeCell ref="F20:H20"/>
    <mergeCell ref="O20:P20"/>
    <mergeCell ref="T20:V20"/>
    <mergeCell ref="B19:D19"/>
    <mergeCell ref="F19:H19"/>
    <mergeCell ref="O19:P19"/>
    <mergeCell ref="T19:V19"/>
    <mergeCell ref="B18:D18"/>
    <mergeCell ref="F18:H18"/>
    <mergeCell ref="O18:P18"/>
    <mergeCell ref="T18:V18"/>
    <mergeCell ref="T16:V16"/>
    <mergeCell ref="B17:D17"/>
    <mergeCell ref="F17:H17"/>
    <mergeCell ref="O17:P17"/>
    <mergeCell ref="T17:V17"/>
    <mergeCell ref="B16:D16"/>
    <mergeCell ref="F16:H16"/>
    <mergeCell ref="K16:L16"/>
    <mergeCell ref="O16:P16"/>
    <mergeCell ref="B15:D15"/>
    <mergeCell ref="F15:H15"/>
    <mergeCell ref="O15:P15"/>
    <mergeCell ref="T15:V15"/>
    <mergeCell ref="T13:V13"/>
    <mergeCell ref="B14:D14"/>
    <mergeCell ref="F14:H14"/>
    <mergeCell ref="O14:P14"/>
    <mergeCell ref="T14:V14"/>
    <mergeCell ref="B13:D13"/>
    <mergeCell ref="F13:H13"/>
    <mergeCell ref="K13:L13"/>
    <mergeCell ref="O13:P13"/>
    <mergeCell ref="F11:H11"/>
    <mergeCell ref="O11:P11"/>
    <mergeCell ref="T11:V11"/>
    <mergeCell ref="B12:D12"/>
    <mergeCell ref="F12:H12"/>
    <mergeCell ref="O12:P12"/>
    <mergeCell ref="T12:V12"/>
    <mergeCell ref="T9:V9"/>
    <mergeCell ref="B10:D10"/>
    <mergeCell ref="F10:H10"/>
    <mergeCell ref="O10:P10"/>
    <mergeCell ref="T10:V10"/>
    <mergeCell ref="T7:V7"/>
    <mergeCell ref="B8:D8"/>
    <mergeCell ref="F8:H8"/>
    <mergeCell ref="K8:L8"/>
    <mergeCell ref="O8:P8"/>
    <mergeCell ref="T8:V8"/>
    <mergeCell ref="B7:D7"/>
    <mergeCell ref="F7:H7"/>
    <mergeCell ref="K7:L7"/>
    <mergeCell ref="O7:P7"/>
    <mergeCell ref="T5:V5"/>
    <mergeCell ref="B6:D6"/>
    <mergeCell ref="F6:H6"/>
    <mergeCell ref="K6:L6"/>
    <mergeCell ref="O6:P6"/>
    <mergeCell ref="T6:V6"/>
    <mergeCell ref="A1:X1"/>
    <mergeCell ref="B2:X2"/>
    <mergeCell ref="A3:X3"/>
    <mergeCell ref="B4:D4"/>
    <mergeCell ref="F4:H4"/>
    <mergeCell ref="K4:L4"/>
    <mergeCell ref="O4:P4"/>
    <mergeCell ref="S4:X4"/>
    <mergeCell ref="D89:F89"/>
    <mergeCell ref="D88:F88"/>
    <mergeCell ref="H88:I88"/>
    <mergeCell ref="J88:K88"/>
    <mergeCell ref="L88:M88"/>
    <mergeCell ref="N88:O88"/>
    <mergeCell ref="B5:D5"/>
    <mergeCell ref="F5:H5"/>
    <mergeCell ref="K5:L5"/>
    <mergeCell ref="O5:P5"/>
    <mergeCell ref="B9:D9"/>
    <mergeCell ref="F9:H9"/>
    <mergeCell ref="O9:P9"/>
    <mergeCell ref="B11:D11"/>
  </mergeCells>
  <printOptions horizontalCentered="1"/>
  <pageMargins left="0.5905511811023623" right="0.5905511811023623" top="0.5905511811023623" bottom="0" header="0.5905511811023623" footer="0"/>
  <pageSetup fitToHeight="1" fitToWidth="1" horizontalDpi="600" verticalDpi="600" orientation="portrait" paperSize="9" scale="62" r:id="rId1"/>
</worksheet>
</file>

<file path=xl/worksheets/sheet32.xml><?xml version="1.0" encoding="utf-8"?>
<worksheet xmlns="http://schemas.openxmlformats.org/spreadsheetml/2006/main" xmlns:r="http://schemas.openxmlformats.org/officeDocument/2006/relationships">
  <sheetPr>
    <pageSetUpPr fitToPage="1"/>
  </sheetPr>
  <dimension ref="B1:Y99"/>
  <sheetViews>
    <sheetView view="pageBreakPreview" zoomScale="60" zoomScaleNormal="75" workbookViewId="0" topLeftCell="A1">
      <selection activeCell="A59" sqref="A59"/>
    </sheetView>
  </sheetViews>
  <sheetFormatPr defaultColWidth="9.00390625" defaultRowHeight="14.25"/>
  <cols>
    <col min="1" max="1" width="1.25" style="502" customWidth="1"/>
    <col min="2" max="2" width="1.875" style="502" customWidth="1"/>
    <col min="3" max="3" width="21.25390625" style="502" customWidth="1"/>
    <col min="4" max="4" width="6.75390625" style="502" customWidth="1"/>
    <col min="5" max="5" width="1.00390625" style="502" customWidth="1"/>
    <col min="6" max="6" width="7.625" style="502" customWidth="1"/>
    <col min="7" max="7" width="2.125" style="502" customWidth="1"/>
    <col min="8" max="8" width="1.625" style="502" customWidth="1"/>
    <col min="9" max="9" width="4.125" style="502" customWidth="1"/>
    <col min="10" max="10" width="7.625" style="502" customWidth="1"/>
    <col min="11" max="11" width="7.25390625" style="502" customWidth="1"/>
    <col min="12" max="12" width="3.75390625" style="502" customWidth="1"/>
    <col min="13" max="13" width="3.625" style="502" customWidth="1"/>
    <col min="14" max="14" width="6.75390625" style="502" customWidth="1"/>
    <col min="15" max="15" width="8.125" style="502" customWidth="1"/>
    <col min="16" max="16" width="5.00390625" style="502" customWidth="1"/>
    <col min="17" max="17" width="1.75390625" style="502" customWidth="1"/>
    <col min="18" max="18" width="7.25390625" style="502" customWidth="1"/>
    <col min="19" max="19" width="0.6171875" style="502" customWidth="1"/>
    <col min="20" max="20" width="8.125" style="502" customWidth="1"/>
    <col min="21" max="21" width="2.75390625" style="502" customWidth="1"/>
    <col min="22" max="22" width="1.75390625" style="502" customWidth="1"/>
    <col min="23" max="23" width="2.75390625" style="502" customWidth="1"/>
    <col min="24" max="24" width="7.25390625" style="502" customWidth="1"/>
    <col min="25" max="25" width="0.5" style="502" customWidth="1"/>
    <col min="26" max="16384" width="8.75390625" style="502" customWidth="1"/>
  </cols>
  <sheetData>
    <row r="1" spans="2:25" s="702" customFormat="1" ht="15" customHeight="1">
      <c r="B1" s="1888" t="s">
        <v>1034</v>
      </c>
      <c r="C1" s="1889"/>
      <c r="D1" s="1889"/>
      <c r="E1" s="1889"/>
      <c r="F1" s="1889"/>
      <c r="G1" s="1889"/>
      <c r="H1" s="1889"/>
      <c r="I1" s="1889"/>
      <c r="J1" s="1889"/>
      <c r="K1" s="1889"/>
      <c r="L1" s="1889"/>
      <c r="M1" s="1889"/>
      <c r="N1" s="1889"/>
      <c r="O1" s="1889"/>
      <c r="P1" s="1889"/>
      <c r="Q1" s="1889"/>
      <c r="R1" s="1889"/>
      <c r="S1" s="1889"/>
      <c r="T1" s="1889"/>
      <c r="U1" s="1889"/>
      <c r="V1" s="1889"/>
      <c r="W1" s="1889"/>
      <c r="X1" s="1889"/>
      <c r="Y1" s="1889"/>
    </row>
    <row r="2" spans="2:25" s="702" customFormat="1" ht="16.5" customHeight="1">
      <c r="B2" s="1890" t="s">
        <v>600</v>
      </c>
      <c r="C2" s="1891"/>
      <c r="D2" s="1891"/>
      <c r="E2" s="1891"/>
      <c r="F2" s="1891"/>
      <c r="G2" s="1891"/>
      <c r="H2" s="1891"/>
      <c r="I2" s="1891"/>
      <c r="J2" s="1891"/>
      <c r="K2" s="1891"/>
      <c r="L2" s="1891"/>
      <c r="M2" s="1891"/>
      <c r="N2" s="1891"/>
      <c r="O2" s="1891"/>
      <c r="P2" s="1891"/>
      <c r="Q2" s="1891"/>
      <c r="R2" s="1891"/>
      <c r="S2" s="1891"/>
      <c r="T2" s="1891"/>
      <c r="U2" s="1891"/>
      <c r="V2" s="1891"/>
      <c r="W2" s="1891"/>
      <c r="X2" s="1891"/>
      <c r="Y2" s="1892"/>
    </row>
    <row r="3" spans="2:25" s="826" customFormat="1" ht="15.75" customHeight="1">
      <c r="B3" s="1919" t="s">
        <v>775</v>
      </c>
      <c r="C3" s="1920"/>
      <c r="D3" s="1920"/>
      <c r="E3" s="1920"/>
      <c r="F3" s="1920"/>
      <c r="G3" s="1920"/>
      <c r="H3" s="1920"/>
      <c r="I3" s="1920"/>
      <c r="J3" s="1920"/>
      <c r="K3" s="1920"/>
      <c r="L3" s="1920"/>
      <c r="M3" s="1920"/>
      <c r="N3" s="1920"/>
      <c r="O3" s="1920"/>
      <c r="P3" s="1920"/>
      <c r="Q3" s="1920"/>
      <c r="R3" s="1920"/>
      <c r="S3" s="1920"/>
      <c r="T3" s="1920"/>
      <c r="U3" s="1920"/>
      <c r="V3" s="1920"/>
      <c r="W3" s="1920"/>
      <c r="X3" s="1920"/>
      <c r="Y3" s="1920"/>
    </row>
    <row r="4" spans="2:25" ht="12.75" customHeight="1">
      <c r="B4" s="703" t="s">
        <v>256</v>
      </c>
      <c r="C4" s="1895" t="s">
        <v>256</v>
      </c>
      <c r="D4" s="1886"/>
      <c r="E4" s="1886"/>
      <c r="F4" s="704" t="s">
        <v>256</v>
      </c>
      <c r="G4" s="1894" t="s">
        <v>765</v>
      </c>
      <c r="H4" s="1886"/>
      <c r="I4" s="1886"/>
      <c r="J4" s="704" t="s">
        <v>256</v>
      </c>
      <c r="K4" s="704" t="s">
        <v>256</v>
      </c>
      <c r="L4" s="1894" t="s">
        <v>766</v>
      </c>
      <c r="M4" s="1886"/>
      <c r="N4" s="704" t="s">
        <v>256</v>
      </c>
      <c r="O4" s="704" t="s">
        <v>256</v>
      </c>
      <c r="P4" s="1894" t="s">
        <v>1070</v>
      </c>
      <c r="Q4" s="1886"/>
      <c r="R4" s="704" t="s">
        <v>256</v>
      </c>
      <c r="S4" s="704" t="s">
        <v>256</v>
      </c>
      <c r="T4" s="1885" t="s">
        <v>601</v>
      </c>
      <c r="U4" s="1886"/>
      <c r="V4" s="1886"/>
      <c r="W4" s="1886"/>
      <c r="X4" s="1886"/>
      <c r="Y4" s="1887"/>
    </row>
    <row r="5" spans="2:25" ht="12.75" customHeight="1">
      <c r="B5" s="708" t="s">
        <v>256</v>
      </c>
      <c r="C5" s="1905" t="s">
        <v>256</v>
      </c>
      <c r="D5" s="1904"/>
      <c r="E5" s="1904"/>
      <c r="F5" s="710" t="s">
        <v>594</v>
      </c>
      <c r="G5" s="1913" t="s">
        <v>602</v>
      </c>
      <c r="H5" s="1884"/>
      <c r="I5" s="1884"/>
      <c r="J5" s="710" t="s">
        <v>772</v>
      </c>
      <c r="K5" s="710" t="s">
        <v>594</v>
      </c>
      <c r="L5" s="1913" t="s">
        <v>602</v>
      </c>
      <c r="M5" s="1884"/>
      <c r="N5" s="710" t="s">
        <v>772</v>
      </c>
      <c r="O5" s="710" t="s">
        <v>594</v>
      </c>
      <c r="P5" s="1913" t="s">
        <v>602</v>
      </c>
      <c r="Q5" s="1884"/>
      <c r="R5" s="710" t="s">
        <v>772</v>
      </c>
      <c r="S5" s="740" t="s">
        <v>256</v>
      </c>
      <c r="T5" s="711" t="s">
        <v>594</v>
      </c>
      <c r="U5" s="1913" t="s">
        <v>602</v>
      </c>
      <c r="V5" s="1884"/>
      <c r="W5" s="1884"/>
      <c r="X5" s="710" t="s">
        <v>772</v>
      </c>
      <c r="Y5" s="712" t="s">
        <v>256</v>
      </c>
    </row>
    <row r="6" spans="2:25" ht="12.75" customHeight="1">
      <c r="B6" s="717" t="s">
        <v>256</v>
      </c>
      <c r="C6" s="1965" t="s">
        <v>256</v>
      </c>
      <c r="D6" s="1897"/>
      <c r="E6" s="1897"/>
      <c r="F6" s="741" t="s">
        <v>245</v>
      </c>
      <c r="G6" s="1923" t="s">
        <v>245</v>
      </c>
      <c r="H6" s="1897"/>
      <c r="I6" s="1897"/>
      <c r="J6" s="741" t="s">
        <v>256</v>
      </c>
      <c r="K6" s="741" t="s">
        <v>245</v>
      </c>
      <c r="L6" s="1923" t="s">
        <v>245</v>
      </c>
      <c r="M6" s="1897"/>
      <c r="N6" s="741" t="s">
        <v>256</v>
      </c>
      <c r="O6" s="741" t="s">
        <v>245</v>
      </c>
      <c r="P6" s="1923" t="s">
        <v>245</v>
      </c>
      <c r="Q6" s="1897"/>
      <c r="R6" s="741" t="s">
        <v>256</v>
      </c>
      <c r="S6" s="741" t="s">
        <v>256</v>
      </c>
      <c r="T6" s="742" t="s">
        <v>245</v>
      </c>
      <c r="U6" s="1923" t="s">
        <v>245</v>
      </c>
      <c r="V6" s="1897"/>
      <c r="W6" s="1897"/>
      <c r="X6" s="741" t="s">
        <v>256</v>
      </c>
      <c r="Y6" s="743" t="s">
        <v>256</v>
      </c>
    </row>
    <row r="7" spans="2:25" ht="12.75" customHeight="1">
      <c r="B7" s="708" t="s">
        <v>256</v>
      </c>
      <c r="C7" s="1905" t="s">
        <v>797</v>
      </c>
      <c r="D7" s="1904"/>
      <c r="E7" s="1904"/>
      <c r="F7" s="714" t="s">
        <v>256</v>
      </c>
      <c r="G7" s="1924" t="s">
        <v>256</v>
      </c>
      <c r="H7" s="1904"/>
      <c r="I7" s="1904"/>
      <c r="J7" s="714" t="s">
        <v>256</v>
      </c>
      <c r="K7" s="714" t="s">
        <v>256</v>
      </c>
      <c r="L7" s="1924" t="s">
        <v>256</v>
      </c>
      <c r="M7" s="1904"/>
      <c r="N7" s="714" t="s">
        <v>256</v>
      </c>
      <c r="O7" s="714" t="s">
        <v>256</v>
      </c>
      <c r="P7" s="1924" t="s">
        <v>256</v>
      </c>
      <c r="Q7" s="1904"/>
      <c r="R7" s="714" t="s">
        <v>256</v>
      </c>
      <c r="S7" s="714" t="s">
        <v>256</v>
      </c>
      <c r="T7" s="744" t="s">
        <v>256</v>
      </c>
      <c r="U7" s="1924" t="s">
        <v>256</v>
      </c>
      <c r="V7" s="1904"/>
      <c r="W7" s="1904"/>
      <c r="X7" s="714" t="s">
        <v>256</v>
      </c>
      <c r="Y7" s="716" t="s">
        <v>256</v>
      </c>
    </row>
    <row r="8" spans="2:25" ht="12.75" customHeight="1">
      <c r="B8" s="708" t="s">
        <v>256</v>
      </c>
      <c r="C8" s="1905" t="s">
        <v>779</v>
      </c>
      <c r="D8" s="1904"/>
      <c r="E8" s="1904"/>
      <c r="F8" s="714" t="s">
        <v>256</v>
      </c>
      <c r="G8" s="1924" t="s">
        <v>256</v>
      </c>
      <c r="H8" s="1904"/>
      <c r="I8" s="1904"/>
      <c r="J8" s="714" t="s">
        <v>256</v>
      </c>
      <c r="K8" s="714" t="s">
        <v>256</v>
      </c>
      <c r="L8" s="1924" t="s">
        <v>256</v>
      </c>
      <c r="M8" s="1904"/>
      <c r="N8" s="714" t="s">
        <v>256</v>
      </c>
      <c r="O8" s="714" t="s">
        <v>256</v>
      </c>
      <c r="P8" s="1924" t="s">
        <v>256</v>
      </c>
      <c r="Q8" s="1904"/>
      <c r="R8" s="714" t="s">
        <v>256</v>
      </c>
      <c r="S8" s="714" t="s">
        <v>256</v>
      </c>
      <c r="T8" s="744" t="s">
        <v>256</v>
      </c>
      <c r="U8" s="1924" t="s">
        <v>256</v>
      </c>
      <c r="V8" s="1904"/>
      <c r="W8" s="1904"/>
      <c r="X8" s="714" t="s">
        <v>256</v>
      </c>
      <c r="Y8" s="716" t="s">
        <v>256</v>
      </c>
    </row>
    <row r="9" spans="2:25" ht="12.75" customHeight="1">
      <c r="B9" s="745" t="s">
        <v>256</v>
      </c>
      <c r="C9" s="1908" t="s">
        <v>570</v>
      </c>
      <c r="D9" s="1909"/>
      <c r="E9" s="1909"/>
      <c r="F9" s="722">
        <v>369</v>
      </c>
      <c r="G9" s="1911">
        <v>343</v>
      </c>
      <c r="H9" s="1909"/>
      <c r="I9" s="1909"/>
      <c r="J9" s="747">
        <v>7.580174927113703</v>
      </c>
      <c r="K9" s="722" t="s">
        <v>1128</v>
      </c>
      <c r="L9" s="722"/>
      <c r="M9" s="722" t="s">
        <v>1128</v>
      </c>
      <c r="N9" s="722" t="s">
        <v>1128</v>
      </c>
      <c r="O9" s="722">
        <v>369</v>
      </c>
      <c r="P9" s="1911">
        <v>343</v>
      </c>
      <c r="Q9" s="1909"/>
      <c r="R9" s="747">
        <v>7.580174927113703</v>
      </c>
      <c r="S9" s="748" t="s">
        <v>256</v>
      </c>
      <c r="T9" s="726">
        <v>37</v>
      </c>
      <c r="U9" s="1911">
        <v>34</v>
      </c>
      <c r="V9" s="1909"/>
      <c r="W9" s="1909"/>
      <c r="X9" s="747">
        <v>8.823529411764707</v>
      </c>
      <c r="Y9" s="749" t="s">
        <v>256</v>
      </c>
    </row>
    <row r="10" spans="2:25" ht="12.75" customHeight="1">
      <c r="B10" s="745" t="s">
        <v>256</v>
      </c>
      <c r="C10" s="1908" t="s">
        <v>780</v>
      </c>
      <c r="D10" s="1909"/>
      <c r="E10" s="1909"/>
      <c r="F10" s="722">
        <v>184</v>
      </c>
      <c r="G10" s="1911">
        <v>227</v>
      </c>
      <c r="H10" s="1909"/>
      <c r="I10" s="1909"/>
      <c r="J10" s="747">
        <v>-18.94273127753304</v>
      </c>
      <c r="K10" s="722" t="s">
        <v>1128</v>
      </c>
      <c r="L10" s="722"/>
      <c r="M10" s="722" t="s">
        <v>1128</v>
      </c>
      <c r="N10" s="722" t="s">
        <v>1128</v>
      </c>
      <c r="O10" s="722">
        <v>184</v>
      </c>
      <c r="P10" s="1911">
        <v>227</v>
      </c>
      <c r="Q10" s="1909"/>
      <c r="R10" s="747">
        <v>-18.94273127753304</v>
      </c>
      <c r="S10" s="748" t="s">
        <v>256</v>
      </c>
      <c r="T10" s="726">
        <v>18</v>
      </c>
      <c r="U10" s="1911">
        <v>23</v>
      </c>
      <c r="V10" s="1909"/>
      <c r="W10" s="1909"/>
      <c r="X10" s="747">
        <v>-21.73913043478261</v>
      </c>
      <c r="Y10" s="749" t="s">
        <v>256</v>
      </c>
    </row>
    <row r="11" spans="2:25" ht="12.75" customHeight="1">
      <c r="B11" s="745" t="s">
        <v>256</v>
      </c>
      <c r="C11" s="1908" t="s">
        <v>781</v>
      </c>
      <c r="D11" s="1909"/>
      <c r="E11" s="1909"/>
      <c r="F11" s="722">
        <v>140</v>
      </c>
      <c r="G11" s="1911">
        <v>167</v>
      </c>
      <c r="H11" s="1909"/>
      <c r="I11" s="1909"/>
      <c r="J11" s="747">
        <v>-16.16766467065868</v>
      </c>
      <c r="K11" s="815" t="s">
        <v>1128</v>
      </c>
      <c r="L11" s="815"/>
      <c r="M11" s="815" t="s">
        <v>1128</v>
      </c>
      <c r="N11" s="815" t="s">
        <v>1128</v>
      </c>
      <c r="O11" s="722">
        <v>140</v>
      </c>
      <c r="P11" s="1911">
        <v>167</v>
      </c>
      <c r="Q11" s="1909"/>
      <c r="R11" s="747">
        <v>-16.16766467065868</v>
      </c>
      <c r="S11" s="748" t="s">
        <v>256</v>
      </c>
      <c r="T11" s="726">
        <v>14</v>
      </c>
      <c r="U11" s="1911">
        <v>17</v>
      </c>
      <c r="V11" s="1909"/>
      <c r="W11" s="1909"/>
      <c r="X11" s="747">
        <v>-17.647058823529413</v>
      </c>
      <c r="Y11" s="749" t="s">
        <v>256</v>
      </c>
    </row>
    <row r="12" spans="2:25" ht="12.75" customHeight="1">
      <c r="B12" s="708" t="s">
        <v>256</v>
      </c>
      <c r="C12" s="1905" t="s">
        <v>782</v>
      </c>
      <c r="D12" s="1904"/>
      <c r="E12" s="1904"/>
      <c r="F12" s="752">
        <v>693</v>
      </c>
      <c r="G12" s="1925">
        <v>737</v>
      </c>
      <c r="H12" s="1926"/>
      <c r="I12" s="1926"/>
      <c r="J12" s="733">
        <v>-5.970149253731343</v>
      </c>
      <c r="K12" s="722" t="s">
        <v>1128</v>
      </c>
      <c r="L12" s="722"/>
      <c r="M12" s="722" t="s">
        <v>1128</v>
      </c>
      <c r="N12" s="722" t="s">
        <v>1128</v>
      </c>
      <c r="O12" s="752">
        <v>693</v>
      </c>
      <c r="P12" s="1925">
        <v>737</v>
      </c>
      <c r="Q12" s="1926"/>
      <c r="R12" s="733">
        <v>-5.970149253731343</v>
      </c>
      <c r="S12" s="765" t="s">
        <v>256</v>
      </c>
      <c r="T12" s="754">
        <v>69</v>
      </c>
      <c r="U12" s="1925">
        <v>74</v>
      </c>
      <c r="V12" s="1926"/>
      <c r="W12" s="1926"/>
      <c r="X12" s="733">
        <v>-6.756756756756757</v>
      </c>
      <c r="Y12" s="766" t="s">
        <v>256</v>
      </c>
    </row>
    <row r="13" spans="2:25" ht="12.75" customHeight="1">
      <c r="B13" s="708" t="s">
        <v>256</v>
      </c>
      <c r="C13" s="1905" t="s">
        <v>256</v>
      </c>
      <c r="D13" s="1904"/>
      <c r="E13" s="1904"/>
      <c r="F13" s="714" t="s">
        <v>256</v>
      </c>
      <c r="G13" s="1924" t="s">
        <v>256</v>
      </c>
      <c r="H13" s="1904"/>
      <c r="I13" s="1904"/>
      <c r="J13" s="714" t="s">
        <v>256</v>
      </c>
      <c r="K13" s="714" t="s">
        <v>256</v>
      </c>
      <c r="L13" s="1924" t="s">
        <v>256</v>
      </c>
      <c r="M13" s="1904"/>
      <c r="N13" s="714" t="s">
        <v>256</v>
      </c>
      <c r="O13" s="714" t="s">
        <v>256</v>
      </c>
      <c r="P13" s="1924" t="s">
        <v>256</v>
      </c>
      <c r="Q13" s="1904"/>
      <c r="R13" s="714" t="s">
        <v>256</v>
      </c>
      <c r="S13" s="714" t="s">
        <v>256</v>
      </c>
      <c r="T13" s="744" t="s">
        <v>256</v>
      </c>
      <c r="U13" s="1924" t="s">
        <v>256</v>
      </c>
      <c r="V13" s="1904"/>
      <c r="W13" s="1904"/>
      <c r="X13" s="714" t="s">
        <v>256</v>
      </c>
      <c r="Y13" s="716" t="s">
        <v>256</v>
      </c>
    </row>
    <row r="14" spans="2:25" ht="12.75" customHeight="1">
      <c r="B14" s="745" t="s">
        <v>256</v>
      </c>
      <c r="C14" s="1908" t="s">
        <v>783</v>
      </c>
      <c r="D14" s="1909"/>
      <c r="E14" s="1909"/>
      <c r="F14" s="722">
        <v>48</v>
      </c>
      <c r="G14" s="1911">
        <v>41</v>
      </c>
      <c r="H14" s="1909"/>
      <c r="I14" s="1909"/>
      <c r="J14" s="747">
        <v>17.073170731707318</v>
      </c>
      <c r="K14" s="722" t="s">
        <v>1128</v>
      </c>
      <c r="L14" s="1911" t="s">
        <v>1128</v>
      </c>
      <c r="M14" s="1909"/>
      <c r="N14" s="747" t="s">
        <v>1128</v>
      </c>
      <c r="O14" s="722">
        <v>48</v>
      </c>
      <c r="P14" s="1911">
        <v>41</v>
      </c>
      <c r="Q14" s="1909"/>
      <c r="R14" s="747">
        <v>17.073170731707318</v>
      </c>
      <c r="S14" s="748" t="s">
        <v>256</v>
      </c>
      <c r="T14" s="726">
        <v>5</v>
      </c>
      <c r="U14" s="1911">
        <v>4</v>
      </c>
      <c r="V14" s="1909"/>
      <c r="W14" s="1909"/>
      <c r="X14" s="747">
        <v>25</v>
      </c>
      <c r="Y14" s="749" t="s">
        <v>256</v>
      </c>
    </row>
    <row r="15" spans="2:25" ht="12.75" customHeight="1">
      <c r="B15" s="745" t="s">
        <v>256</v>
      </c>
      <c r="C15" s="1908" t="s">
        <v>1136</v>
      </c>
      <c r="D15" s="1909"/>
      <c r="E15" s="1909"/>
      <c r="F15" s="722">
        <v>11</v>
      </c>
      <c r="G15" s="1911">
        <v>9</v>
      </c>
      <c r="H15" s="1909"/>
      <c r="I15" s="1909"/>
      <c r="J15" s="747">
        <v>22.22222222222222</v>
      </c>
      <c r="K15" s="722" t="s">
        <v>1128</v>
      </c>
      <c r="L15" s="1911">
        <v>1</v>
      </c>
      <c r="M15" s="1909"/>
      <c r="N15" s="747" t="s">
        <v>1128</v>
      </c>
      <c r="O15" s="722">
        <v>11</v>
      </c>
      <c r="P15" s="1911">
        <v>10</v>
      </c>
      <c r="Q15" s="1909"/>
      <c r="R15" s="747">
        <v>10</v>
      </c>
      <c r="S15" s="748" t="s">
        <v>256</v>
      </c>
      <c r="T15" s="726">
        <v>1</v>
      </c>
      <c r="U15" s="1911">
        <v>2</v>
      </c>
      <c r="V15" s="1909"/>
      <c r="W15" s="1909"/>
      <c r="X15" s="747">
        <v>-50</v>
      </c>
      <c r="Y15" s="749" t="s">
        <v>256</v>
      </c>
    </row>
    <row r="16" spans="2:25" ht="12.75" customHeight="1">
      <c r="B16" s="745" t="s">
        <v>256</v>
      </c>
      <c r="C16" s="1908" t="s">
        <v>1140</v>
      </c>
      <c r="D16" s="1909"/>
      <c r="E16" s="1909"/>
      <c r="F16" s="722">
        <v>162</v>
      </c>
      <c r="G16" s="1911">
        <v>14</v>
      </c>
      <c r="H16" s="1909"/>
      <c r="I16" s="1909"/>
      <c r="J16" s="747">
        <v>1057.142857142857</v>
      </c>
      <c r="K16" s="722">
        <v>26</v>
      </c>
      <c r="L16" s="1911">
        <v>16</v>
      </c>
      <c r="M16" s="1909"/>
      <c r="N16" s="747">
        <v>62.5</v>
      </c>
      <c r="O16" s="722">
        <v>188</v>
      </c>
      <c r="P16" s="1911">
        <v>30</v>
      </c>
      <c r="Q16" s="1909"/>
      <c r="R16" s="747">
        <v>526.6666666666666</v>
      </c>
      <c r="S16" s="748" t="s">
        <v>256</v>
      </c>
      <c r="T16" s="726">
        <v>42</v>
      </c>
      <c r="U16" s="1911">
        <v>17</v>
      </c>
      <c r="V16" s="1909"/>
      <c r="W16" s="1909"/>
      <c r="X16" s="747">
        <v>147.05882352941177</v>
      </c>
      <c r="Y16" s="749" t="s">
        <v>256</v>
      </c>
    </row>
    <row r="17" spans="2:25" ht="12.75" customHeight="1">
      <c r="B17" s="745" t="s">
        <v>256</v>
      </c>
      <c r="C17" s="1908" t="s">
        <v>571</v>
      </c>
      <c r="D17" s="1909"/>
      <c r="E17" s="1909"/>
      <c r="F17" s="722">
        <v>43</v>
      </c>
      <c r="G17" s="1911">
        <v>62</v>
      </c>
      <c r="H17" s="1909"/>
      <c r="I17" s="1909"/>
      <c r="J17" s="747">
        <v>-30.64516129032258</v>
      </c>
      <c r="K17" s="722" t="s">
        <v>1128</v>
      </c>
      <c r="L17" s="722"/>
      <c r="M17" s="722" t="s">
        <v>1128</v>
      </c>
      <c r="N17" s="747" t="s">
        <v>1128</v>
      </c>
      <c r="O17" s="722">
        <v>43</v>
      </c>
      <c r="P17" s="1911">
        <v>62</v>
      </c>
      <c r="Q17" s="1909"/>
      <c r="R17" s="747">
        <v>-30.64516129032258</v>
      </c>
      <c r="S17" s="748" t="s">
        <v>256</v>
      </c>
      <c r="T17" s="726">
        <v>4</v>
      </c>
      <c r="U17" s="1911">
        <v>6</v>
      </c>
      <c r="V17" s="1909"/>
      <c r="W17" s="1909"/>
      <c r="X17" s="747">
        <v>-33.33333333333333</v>
      </c>
      <c r="Y17" s="749" t="s">
        <v>256</v>
      </c>
    </row>
    <row r="18" spans="2:25" ht="12.75" customHeight="1">
      <c r="B18" s="745" t="s">
        <v>256</v>
      </c>
      <c r="C18" s="1908" t="s">
        <v>572</v>
      </c>
      <c r="D18" s="1909"/>
      <c r="E18" s="1909"/>
      <c r="F18" s="722">
        <v>114</v>
      </c>
      <c r="G18" s="1911">
        <v>69</v>
      </c>
      <c r="H18" s="1909"/>
      <c r="I18" s="1909"/>
      <c r="J18" s="747">
        <v>65.21739130434783</v>
      </c>
      <c r="K18" s="722" t="s">
        <v>1128</v>
      </c>
      <c r="L18" s="722"/>
      <c r="M18" s="722" t="s">
        <v>1128</v>
      </c>
      <c r="N18" s="747" t="s">
        <v>1128</v>
      </c>
      <c r="O18" s="722">
        <v>114</v>
      </c>
      <c r="P18" s="1911">
        <v>69</v>
      </c>
      <c r="Q18" s="1909"/>
      <c r="R18" s="747">
        <v>65.21739130434783</v>
      </c>
      <c r="S18" s="748" t="s">
        <v>256</v>
      </c>
      <c r="T18" s="726">
        <v>11</v>
      </c>
      <c r="U18" s="1911">
        <v>7</v>
      </c>
      <c r="V18" s="1909"/>
      <c r="W18" s="1909"/>
      <c r="X18" s="747">
        <v>57.14285714285714</v>
      </c>
      <c r="Y18" s="749" t="s">
        <v>256</v>
      </c>
    </row>
    <row r="19" spans="2:25" ht="12.75" customHeight="1">
      <c r="B19" s="745" t="s">
        <v>256</v>
      </c>
      <c r="C19" s="1908" t="s">
        <v>784</v>
      </c>
      <c r="D19" s="1909"/>
      <c r="E19" s="1909"/>
      <c r="F19" s="722">
        <v>0</v>
      </c>
      <c r="G19" s="1911">
        <v>0</v>
      </c>
      <c r="H19" s="1909"/>
      <c r="I19" s="1909"/>
      <c r="J19" s="747" t="s">
        <v>1128</v>
      </c>
      <c r="K19" s="722">
        <v>2</v>
      </c>
      <c r="L19" s="1911">
        <v>1</v>
      </c>
      <c r="M19" s="1909"/>
      <c r="N19" s="747">
        <v>100</v>
      </c>
      <c r="O19" s="722">
        <v>2</v>
      </c>
      <c r="P19" s="1911">
        <v>1</v>
      </c>
      <c r="Q19" s="1909"/>
      <c r="R19" s="747">
        <v>100</v>
      </c>
      <c r="S19" s="748" t="s">
        <v>256</v>
      </c>
      <c r="T19" s="726">
        <v>2</v>
      </c>
      <c r="U19" s="1911">
        <v>1</v>
      </c>
      <c r="V19" s="1909"/>
      <c r="W19" s="1909"/>
      <c r="X19" s="747">
        <v>100</v>
      </c>
      <c r="Y19" s="749" t="s">
        <v>256</v>
      </c>
    </row>
    <row r="20" spans="2:25" ht="12.75" customHeight="1">
      <c r="B20" s="745" t="s">
        <v>256</v>
      </c>
      <c r="C20" s="1908" t="s">
        <v>785</v>
      </c>
      <c r="D20" s="1909"/>
      <c r="E20" s="1909"/>
      <c r="F20" s="722">
        <v>129</v>
      </c>
      <c r="G20" s="1911">
        <v>100</v>
      </c>
      <c r="H20" s="1909"/>
      <c r="I20" s="1909"/>
      <c r="J20" s="747">
        <v>29</v>
      </c>
      <c r="K20" s="722">
        <v>1</v>
      </c>
      <c r="L20" s="1911">
        <v>1</v>
      </c>
      <c r="M20" s="1909"/>
      <c r="N20" s="747">
        <v>0</v>
      </c>
      <c r="O20" s="722">
        <v>130</v>
      </c>
      <c r="P20" s="1911">
        <v>101</v>
      </c>
      <c r="Q20" s="1909"/>
      <c r="R20" s="747">
        <v>28.71287128712871</v>
      </c>
      <c r="S20" s="748" t="s">
        <v>256</v>
      </c>
      <c r="T20" s="726">
        <v>14</v>
      </c>
      <c r="U20" s="1911">
        <v>11</v>
      </c>
      <c r="V20" s="1909"/>
      <c r="W20" s="1909"/>
      <c r="X20" s="747">
        <v>27.27272727272727</v>
      </c>
      <c r="Y20" s="749" t="s">
        <v>256</v>
      </c>
    </row>
    <row r="21" spans="2:25" ht="12.75" customHeight="1">
      <c r="B21" s="750" t="s">
        <v>256</v>
      </c>
      <c r="C21" s="1945" t="s">
        <v>256</v>
      </c>
      <c r="D21" s="1884"/>
      <c r="E21" s="1884"/>
      <c r="F21" s="741" t="s">
        <v>256</v>
      </c>
      <c r="G21" s="1927" t="s">
        <v>256</v>
      </c>
      <c r="H21" s="1928"/>
      <c r="I21" s="1928"/>
      <c r="J21" s="817" t="s">
        <v>256</v>
      </c>
      <c r="K21" s="741" t="s">
        <v>256</v>
      </c>
      <c r="L21" s="1927" t="s">
        <v>256</v>
      </c>
      <c r="M21" s="1928"/>
      <c r="N21" s="817" t="s">
        <v>256</v>
      </c>
      <c r="O21" s="741" t="s">
        <v>256</v>
      </c>
      <c r="P21" s="1927" t="s">
        <v>256</v>
      </c>
      <c r="Q21" s="1928"/>
      <c r="R21" s="817" t="s">
        <v>256</v>
      </c>
      <c r="S21" s="817" t="s">
        <v>256</v>
      </c>
      <c r="T21" s="742" t="s">
        <v>256</v>
      </c>
      <c r="U21" s="1927" t="s">
        <v>256</v>
      </c>
      <c r="V21" s="1928"/>
      <c r="W21" s="1928"/>
      <c r="X21" s="817" t="s">
        <v>256</v>
      </c>
      <c r="Y21" s="818" t="s">
        <v>256</v>
      </c>
    </row>
    <row r="22" spans="2:25" ht="12.75" customHeight="1">
      <c r="B22" s="750" t="s">
        <v>256</v>
      </c>
      <c r="C22" s="1945" t="s">
        <v>573</v>
      </c>
      <c r="D22" s="1884"/>
      <c r="E22" s="1884"/>
      <c r="F22" s="755">
        <v>1200</v>
      </c>
      <c r="G22" s="1930">
        <v>1032</v>
      </c>
      <c r="H22" s="1931"/>
      <c r="I22" s="1931"/>
      <c r="J22" s="757">
        <v>16.27906976744186</v>
      </c>
      <c r="K22" s="755">
        <v>29</v>
      </c>
      <c r="L22" s="1930">
        <v>19</v>
      </c>
      <c r="M22" s="1931"/>
      <c r="N22" s="757">
        <v>52.63157894736842</v>
      </c>
      <c r="O22" s="755">
        <v>1229</v>
      </c>
      <c r="P22" s="1930">
        <v>1051</v>
      </c>
      <c r="Q22" s="1931"/>
      <c r="R22" s="757">
        <v>16.936251189343484</v>
      </c>
      <c r="S22" s="758" t="s">
        <v>256</v>
      </c>
      <c r="T22" s="759">
        <v>149</v>
      </c>
      <c r="U22" s="1930">
        <v>122</v>
      </c>
      <c r="V22" s="1931"/>
      <c r="W22" s="1931"/>
      <c r="X22" s="757">
        <v>22.131147540983605</v>
      </c>
      <c r="Y22" s="760" t="s">
        <v>256</v>
      </c>
    </row>
    <row r="23" spans="2:25" ht="12.75" customHeight="1">
      <c r="B23" s="750" t="s">
        <v>256</v>
      </c>
      <c r="C23" s="1945" t="s">
        <v>256</v>
      </c>
      <c r="D23" s="1884"/>
      <c r="E23" s="1884"/>
      <c r="F23" s="706" t="s">
        <v>256</v>
      </c>
      <c r="G23" s="1932" t="s">
        <v>256</v>
      </c>
      <c r="H23" s="1926"/>
      <c r="I23" s="1926"/>
      <c r="J23" s="734" t="s">
        <v>256</v>
      </c>
      <c r="K23" s="706" t="s">
        <v>256</v>
      </c>
      <c r="L23" s="1932" t="s">
        <v>256</v>
      </c>
      <c r="M23" s="1926"/>
      <c r="N23" s="734" t="s">
        <v>256</v>
      </c>
      <c r="O23" s="706" t="s">
        <v>256</v>
      </c>
      <c r="P23" s="1932" t="s">
        <v>256</v>
      </c>
      <c r="Q23" s="1926"/>
      <c r="R23" s="734" t="s">
        <v>256</v>
      </c>
      <c r="S23" s="734" t="s">
        <v>256</v>
      </c>
      <c r="T23" s="720" t="s">
        <v>256</v>
      </c>
      <c r="U23" s="1932" t="s">
        <v>256</v>
      </c>
      <c r="V23" s="1926"/>
      <c r="W23" s="1926"/>
      <c r="X23" s="734" t="s">
        <v>256</v>
      </c>
      <c r="Y23" s="736" t="s">
        <v>256</v>
      </c>
    </row>
    <row r="24" spans="2:25" ht="12.75" customHeight="1">
      <c r="B24" s="745" t="s">
        <v>256</v>
      </c>
      <c r="C24" s="1908" t="s">
        <v>1140</v>
      </c>
      <c r="D24" s="1909"/>
      <c r="E24" s="1909"/>
      <c r="F24" s="722">
        <v>30</v>
      </c>
      <c r="G24" s="1911">
        <v>58</v>
      </c>
      <c r="H24" s="1909"/>
      <c r="I24" s="1909"/>
      <c r="J24" s="747">
        <v>-48.275862068965516</v>
      </c>
      <c r="K24" s="722">
        <v>29</v>
      </c>
      <c r="L24" s="1911">
        <v>26</v>
      </c>
      <c r="M24" s="1909"/>
      <c r="N24" s="747">
        <v>11.538461538461538</v>
      </c>
      <c r="O24" s="722">
        <v>59</v>
      </c>
      <c r="P24" s="1911">
        <v>84</v>
      </c>
      <c r="Q24" s="1909"/>
      <c r="R24" s="747">
        <v>-29.761904761904763</v>
      </c>
      <c r="S24" s="748" t="s">
        <v>256</v>
      </c>
      <c r="T24" s="726">
        <v>32</v>
      </c>
      <c r="U24" s="1911">
        <v>32</v>
      </c>
      <c r="V24" s="1909"/>
      <c r="W24" s="1909"/>
      <c r="X24" s="747">
        <v>0</v>
      </c>
      <c r="Y24" s="749" t="s">
        <v>256</v>
      </c>
    </row>
    <row r="25" spans="2:25" ht="12.75" customHeight="1">
      <c r="B25" s="745" t="s">
        <v>256</v>
      </c>
      <c r="C25" s="1908" t="s">
        <v>786</v>
      </c>
      <c r="D25" s="1909"/>
      <c r="E25" s="1909"/>
      <c r="F25" s="722">
        <v>47</v>
      </c>
      <c r="G25" s="1911">
        <v>43</v>
      </c>
      <c r="H25" s="1909"/>
      <c r="I25" s="1909"/>
      <c r="J25" s="747">
        <v>9.30232558139535</v>
      </c>
      <c r="K25" s="722">
        <v>5</v>
      </c>
      <c r="L25" s="1911">
        <v>7</v>
      </c>
      <c r="M25" s="1909"/>
      <c r="N25" s="747">
        <v>-28.57142857142857</v>
      </c>
      <c r="O25" s="722">
        <v>52</v>
      </c>
      <c r="P25" s="1911">
        <v>50</v>
      </c>
      <c r="Q25" s="1909"/>
      <c r="R25" s="747">
        <v>4</v>
      </c>
      <c r="S25" s="748" t="s">
        <v>256</v>
      </c>
      <c r="T25" s="726">
        <v>10</v>
      </c>
      <c r="U25" s="1911">
        <v>11</v>
      </c>
      <c r="V25" s="1909"/>
      <c r="W25" s="1909"/>
      <c r="X25" s="747">
        <v>-9.090909090909092</v>
      </c>
      <c r="Y25" s="749" t="s">
        <v>256</v>
      </c>
    </row>
    <row r="26" spans="2:25" ht="12.75" customHeight="1">
      <c r="B26" s="745" t="s">
        <v>256</v>
      </c>
      <c r="C26" s="1908" t="s">
        <v>1139</v>
      </c>
      <c r="D26" s="1909"/>
      <c r="E26" s="1909"/>
      <c r="F26" s="722">
        <v>14</v>
      </c>
      <c r="G26" s="1911">
        <v>0</v>
      </c>
      <c r="H26" s="1909"/>
      <c r="I26" s="1909"/>
      <c r="J26" s="747" t="s">
        <v>1128</v>
      </c>
      <c r="K26" s="722" t="s">
        <v>1128</v>
      </c>
      <c r="L26" s="722"/>
      <c r="M26" s="722" t="s">
        <v>1128</v>
      </c>
      <c r="N26" s="722" t="s">
        <v>1128</v>
      </c>
      <c r="O26" s="722">
        <v>14</v>
      </c>
      <c r="P26" s="1911">
        <v>0</v>
      </c>
      <c r="Q26" s="1909"/>
      <c r="R26" s="747" t="s">
        <v>1128</v>
      </c>
      <c r="S26" s="748" t="s">
        <v>256</v>
      </c>
      <c r="T26" s="726">
        <v>1</v>
      </c>
      <c r="U26" s="1911">
        <v>0</v>
      </c>
      <c r="V26" s="1909"/>
      <c r="W26" s="1909"/>
      <c r="X26" s="747" t="s">
        <v>1128</v>
      </c>
      <c r="Y26" s="749" t="s">
        <v>256</v>
      </c>
    </row>
    <row r="27" spans="2:25" ht="12.75" customHeight="1">
      <c r="B27" s="708" t="s">
        <v>256</v>
      </c>
      <c r="C27" s="1905" t="s">
        <v>787</v>
      </c>
      <c r="D27" s="1904"/>
      <c r="E27" s="1904"/>
      <c r="F27" s="767">
        <v>91</v>
      </c>
      <c r="G27" s="1930">
        <v>101</v>
      </c>
      <c r="H27" s="1931"/>
      <c r="I27" s="1931"/>
      <c r="J27" s="757">
        <v>-9.900990099009901</v>
      </c>
      <c r="K27" s="755">
        <v>34</v>
      </c>
      <c r="L27" s="1934">
        <v>33</v>
      </c>
      <c r="M27" s="1935"/>
      <c r="N27" s="819">
        <v>3.0303030303030303</v>
      </c>
      <c r="O27" s="755">
        <v>125</v>
      </c>
      <c r="P27" s="1930">
        <v>134</v>
      </c>
      <c r="Q27" s="1931"/>
      <c r="R27" s="757">
        <v>-6.7164179104477615</v>
      </c>
      <c r="S27" s="820" t="s">
        <v>256</v>
      </c>
      <c r="T27" s="759">
        <v>43</v>
      </c>
      <c r="U27" s="1930">
        <v>43</v>
      </c>
      <c r="V27" s="1931"/>
      <c r="W27" s="1931"/>
      <c r="X27" s="757">
        <v>0</v>
      </c>
      <c r="Y27" s="760" t="s">
        <v>256</v>
      </c>
    </row>
    <row r="28" spans="2:25" ht="12.75" customHeight="1">
      <c r="B28" s="745" t="s">
        <v>256</v>
      </c>
      <c r="C28" s="1945" t="s">
        <v>256</v>
      </c>
      <c r="D28" s="1884"/>
      <c r="E28" s="1884"/>
      <c r="F28" s="740" t="s">
        <v>256</v>
      </c>
      <c r="G28" s="1933" t="s">
        <v>256</v>
      </c>
      <c r="H28" s="1909"/>
      <c r="I28" s="1909"/>
      <c r="J28" s="748" t="s">
        <v>256</v>
      </c>
      <c r="K28" s="740" t="s">
        <v>256</v>
      </c>
      <c r="L28" s="1933" t="s">
        <v>256</v>
      </c>
      <c r="M28" s="1909"/>
      <c r="N28" s="748" t="s">
        <v>256</v>
      </c>
      <c r="O28" s="740" t="s">
        <v>256</v>
      </c>
      <c r="P28" s="1933" t="s">
        <v>256</v>
      </c>
      <c r="Q28" s="1909"/>
      <c r="R28" s="748" t="s">
        <v>256</v>
      </c>
      <c r="S28" s="748" t="s">
        <v>256</v>
      </c>
      <c r="T28" s="761" t="s">
        <v>256</v>
      </c>
      <c r="U28" s="1933" t="s">
        <v>256</v>
      </c>
      <c r="V28" s="1909"/>
      <c r="W28" s="1909"/>
      <c r="X28" s="748" t="s">
        <v>256</v>
      </c>
      <c r="Y28" s="749" t="s">
        <v>256</v>
      </c>
    </row>
    <row r="29" spans="2:25" ht="12.75" customHeight="1">
      <c r="B29" s="750" t="s">
        <v>256</v>
      </c>
      <c r="C29" s="1945" t="s">
        <v>256</v>
      </c>
      <c r="D29" s="1884"/>
      <c r="E29" s="1884"/>
      <c r="F29" s="741" t="s">
        <v>256</v>
      </c>
      <c r="G29" s="1927" t="s">
        <v>256</v>
      </c>
      <c r="H29" s="1928"/>
      <c r="I29" s="1928"/>
      <c r="J29" s="817" t="s">
        <v>256</v>
      </c>
      <c r="K29" s="741" t="s">
        <v>256</v>
      </c>
      <c r="L29" s="1927" t="s">
        <v>256</v>
      </c>
      <c r="M29" s="1928"/>
      <c r="N29" s="817" t="s">
        <v>256</v>
      </c>
      <c r="O29" s="741" t="s">
        <v>256</v>
      </c>
      <c r="P29" s="1927" t="s">
        <v>256</v>
      </c>
      <c r="Q29" s="1928"/>
      <c r="R29" s="817" t="s">
        <v>256</v>
      </c>
      <c r="S29" s="817" t="s">
        <v>256</v>
      </c>
      <c r="T29" s="742" t="s">
        <v>256</v>
      </c>
      <c r="U29" s="1927" t="s">
        <v>256</v>
      </c>
      <c r="V29" s="1928"/>
      <c r="W29" s="1928"/>
      <c r="X29" s="817" t="s">
        <v>256</v>
      </c>
      <c r="Y29" s="818" t="s">
        <v>256</v>
      </c>
    </row>
    <row r="30" spans="2:25" ht="12.75" customHeight="1">
      <c r="B30" s="750" t="s">
        <v>256</v>
      </c>
      <c r="C30" s="1945" t="s">
        <v>574</v>
      </c>
      <c r="D30" s="1884"/>
      <c r="E30" s="1884"/>
      <c r="F30" s="755">
        <v>1291</v>
      </c>
      <c r="G30" s="1930">
        <v>1133</v>
      </c>
      <c r="H30" s="1931"/>
      <c r="I30" s="1931"/>
      <c r="J30" s="757">
        <v>13.945278022947926</v>
      </c>
      <c r="K30" s="755">
        <v>63</v>
      </c>
      <c r="L30" s="1930">
        <v>52</v>
      </c>
      <c r="M30" s="1931"/>
      <c r="N30" s="757">
        <v>21.153846153846153</v>
      </c>
      <c r="O30" s="755">
        <v>1354</v>
      </c>
      <c r="P30" s="1930">
        <v>1185</v>
      </c>
      <c r="Q30" s="1931"/>
      <c r="R30" s="757">
        <v>14.261603375527427</v>
      </c>
      <c r="S30" s="758" t="s">
        <v>256</v>
      </c>
      <c r="T30" s="759">
        <v>192</v>
      </c>
      <c r="U30" s="1930">
        <v>165</v>
      </c>
      <c r="V30" s="1931"/>
      <c r="W30" s="1931"/>
      <c r="X30" s="757">
        <v>16.363636363636363</v>
      </c>
      <c r="Y30" s="760" t="s">
        <v>256</v>
      </c>
    </row>
    <row r="31" spans="2:25" ht="8.25" customHeight="1">
      <c r="B31" s="750" t="s">
        <v>256</v>
      </c>
      <c r="C31" s="1945" t="s">
        <v>256</v>
      </c>
      <c r="D31" s="1884"/>
      <c r="E31" s="1884"/>
      <c r="F31" s="706" t="s">
        <v>256</v>
      </c>
      <c r="G31" s="1932" t="s">
        <v>256</v>
      </c>
      <c r="H31" s="1926"/>
      <c r="I31" s="1926"/>
      <c r="J31" s="734" t="s">
        <v>256</v>
      </c>
      <c r="K31" s="706" t="s">
        <v>256</v>
      </c>
      <c r="L31" s="1932" t="s">
        <v>256</v>
      </c>
      <c r="M31" s="1926"/>
      <c r="N31" s="734" t="s">
        <v>256</v>
      </c>
      <c r="O31" s="706" t="s">
        <v>256</v>
      </c>
      <c r="P31" s="1932" t="s">
        <v>256</v>
      </c>
      <c r="Q31" s="1926"/>
      <c r="R31" s="734" t="s">
        <v>256</v>
      </c>
      <c r="S31" s="734" t="s">
        <v>256</v>
      </c>
      <c r="T31" s="720" t="s">
        <v>256</v>
      </c>
      <c r="U31" s="1932" t="s">
        <v>256</v>
      </c>
      <c r="V31" s="1926"/>
      <c r="W31" s="1926"/>
      <c r="X31" s="734" t="s">
        <v>256</v>
      </c>
      <c r="Y31" s="736" t="s">
        <v>256</v>
      </c>
    </row>
    <row r="32" spans="2:25" ht="12.75" customHeight="1">
      <c r="B32" s="745" t="s">
        <v>256</v>
      </c>
      <c r="C32" s="1908" t="s">
        <v>788</v>
      </c>
      <c r="D32" s="1909"/>
      <c r="E32" s="1909"/>
      <c r="F32" s="722">
        <v>1754</v>
      </c>
      <c r="G32" s="1911">
        <v>7</v>
      </c>
      <c r="H32" s="1909"/>
      <c r="I32" s="1909"/>
      <c r="J32" s="747">
        <v>24957.14285714286</v>
      </c>
      <c r="K32" s="722" t="s">
        <v>1128</v>
      </c>
      <c r="L32" s="722"/>
      <c r="M32" s="722" t="s">
        <v>1128</v>
      </c>
      <c r="N32" s="722" t="s">
        <v>1128</v>
      </c>
      <c r="O32" s="722">
        <v>1754</v>
      </c>
      <c r="P32" s="1911">
        <v>7</v>
      </c>
      <c r="Q32" s="1909"/>
      <c r="R32" s="747">
        <v>24957.14285714286</v>
      </c>
      <c r="S32" s="748" t="s">
        <v>256</v>
      </c>
      <c r="T32" s="726">
        <v>175</v>
      </c>
      <c r="U32" s="1911">
        <v>1</v>
      </c>
      <c r="V32" s="1909"/>
      <c r="W32" s="1909"/>
      <c r="X32" s="747">
        <v>17400</v>
      </c>
      <c r="Y32" s="749" t="s">
        <v>256</v>
      </c>
    </row>
    <row r="33" spans="2:25" ht="6.75" customHeight="1">
      <c r="B33" s="745" t="s">
        <v>256</v>
      </c>
      <c r="C33" s="1908" t="s">
        <v>256</v>
      </c>
      <c r="D33" s="1909"/>
      <c r="E33" s="1909"/>
      <c r="F33" s="740" t="s">
        <v>256</v>
      </c>
      <c r="G33" s="1933" t="s">
        <v>256</v>
      </c>
      <c r="H33" s="1909"/>
      <c r="I33" s="1909"/>
      <c r="J33" s="748" t="s">
        <v>256</v>
      </c>
      <c r="K33" s="722"/>
      <c r="L33" s="722"/>
      <c r="M33" s="722"/>
      <c r="N33" s="722"/>
      <c r="O33" s="740" t="s">
        <v>256</v>
      </c>
      <c r="P33" s="1933" t="s">
        <v>256</v>
      </c>
      <c r="Q33" s="1909"/>
      <c r="R33" s="748" t="s">
        <v>256</v>
      </c>
      <c r="S33" s="748" t="s">
        <v>256</v>
      </c>
      <c r="T33" s="761" t="s">
        <v>256</v>
      </c>
      <c r="U33" s="1933" t="s">
        <v>256</v>
      </c>
      <c r="V33" s="1909"/>
      <c r="W33" s="1909"/>
      <c r="X33" s="748" t="s">
        <v>256</v>
      </c>
      <c r="Y33" s="749" t="s">
        <v>256</v>
      </c>
    </row>
    <row r="34" spans="2:25" ht="12.75" customHeight="1">
      <c r="B34" s="745" t="s">
        <v>256</v>
      </c>
      <c r="C34" s="1908" t="s">
        <v>575</v>
      </c>
      <c r="D34" s="1909"/>
      <c r="E34" s="1909"/>
      <c r="F34" s="722">
        <v>4</v>
      </c>
      <c r="G34" s="1911">
        <v>2</v>
      </c>
      <c r="H34" s="1909"/>
      <c r="I34" s="1909"/>
      <c r="J34" s="747">
        <v>100</v>
      </c>
      <c r="K34" s="722" t="s">
        <v>1128</v>
      </c>
      <c r="L34" s="722"/>
      <c r="M34" s="722" t="s">
        <v>1128</v>
      </c>
      <c r="N34" s="722" t="s">
        <v>1128</v>
      </c>
      <c r="O34" s="722">
        <v>4</v>
      </c>
      <c r="P34" s="1911">
        <v>2</v>
      </c>
      <c r="Q34" s="1909"/>
      <c r="R34" s="747">
        <v>100</v>
      </c>
      <c r="S34" s="748" t="s">
        <v>256</v>
      </c>
      <c r="T34" s="821" t="s">
        <v>1128</v>
      </c>
      <c r="U34" s="1911" t="s">
        <v>1128</v>
      </c>
      <c r="V34" s="1909"/>
      <c r="W34" s="1909"/>
      <c r="X34" s="722" t="s">
        <v>1128</v>
      </c>
      <c r="Y34" s="749" t="s">
        <v>256</v>
      </c>
    </row>
    <row r="35" spans="2:25" ht="6" customHeight="1">
      <c r="B35" s="745" t="s">
        <v>256</v>
      </c>
      <c r="C35" s="1908" t="s">
        <v>256</v>
      </c>
      <c r="D35" s="1909"/>
      <c r="E35" s="1909"/>
      <c r="F35" s="740" t="s">
        <v>256</v>
      </c>
      <c r="G35" s="1933" t="s">
        <v>256</v>
      </c>
      <c r="H35" s="1909"/>
      <c r="I35" s="1909"/>
      <c r="J35" s="748" t="s">
        <v>256</v>
      </c>
      <c r="K35" s="740" t="s">
        <v>256</v>
      </c>
      <c r="L35" s="1933" t="s">
        <v>256</v>
      </c>
      <c r="M35" s="1909"/>
      <c r="N35" s="748" t="s">
        <v>256</v>
      </c>
      <c r="O35" s="740" t="s">
        <v>256</v>
      </c>
      <c r="P35" s="1933" t="s">
        <v>256</v>
      </c>
      <c r="Q35" s="1909"/>
      <c r="R35" s="748" t="s">
        <v>256</v>
      </c>
      <c r="S35" s="748" t="s">
        <v>256</v>
      </c>
      <c r="T35" s="761" t="s">
        <v>256</v>
      </c>
      <c r="U35" s="1933" t="s">
        <v>256</v>
      </c>
      <c r="V35" s="1909"/>
      <c r="W35" s="1909"/>
      <c r="X35" s="748" t="s">
        <v>256</v>
      </c>
      <c r="Y35" s="749" t="s">
        <v>256</v>
      </c>
    </row>
    <row r="36" spans="2:25" ht="3" customHeight="1">
      <c r="B36" s="750" t="s">
        <v>256</v>
      </c>
      <c r="C36" s="1945" t="s">
        <v>256</v>
      </c>
      <c r="D36" s="1884"/>
      <c r="E36" s="1884"/>
      <c r="F36" s="741" t="s">
        <v>256</v>
      </c>
      <c r="G36" s="1927" t="s">
        <v>256</v>
      </c>
      <c r="H36" s="1928"/>
      <c r="I36" s="1928"/>
      <c r="J36" s="817" t="s">
        <v>256</v>
      </c>
      <c r="K36" s="741" t="s">
        <v>256</v>
      </c>
      <c r="L36" s="1927" t="s">
        <v>256</v>
      </c>
      <c r="M36" s="1928"/>
      <c r="N36" s="817" t="s">
        <v>256</v>
      </c>
      <c r="O36" s="741" t="s">
        <v>256</v>
      </c>
      <c r="P36" s="1927" t="s">
        <v>256</v>
      </c>
      <c r="Q36" s="1928"/>
      <c r="R36" s="817" t="s">
        <v>256</v>
      </c>
      <c r="S36" s="817" t="s">
        <v>256</v>
      </c>
      <c r="T36" s="742" t="s">
        <v>256</v>
      </c>
      <c r="U36" s="1927" t="s">
        <v>256</v>
      </c>
      <c r="V36" s="1928"/>
      <c r="W36" s="1928"/>
      <c r="X36" s="817" t="s">
        <v>256</v>
      </c>
      <c r="Y36" s="818" t="s">
        <v>256</v>
      </c>
    </row>
    <row r="37" spans="2:25" ht="12.75" customHeight="1">
      <c r="B37" s="750" t="s">
        <v>256</v>
      </c>
      <c r="C37" s="1945" t="s">
        <v>1141</v>
      </c>
      <c r="D37" s="1884"/>
      <c r="E37" s="1884"/>
      <c r="F37" s="755">
        <v>3049</v>
      </c>
      <c r="G37" s="1930">
        <v>1142</v>
      </c>
      <c r="H37" s="1931"/>
      <c r="I37" s="1931"/>
      <c r="J37" s="757">
        <v>166.9877408056042</v>
      </c>
      <c r="K37" s="755">
        <v>63</v>
      </c>
      <c r="L37" s="1930">
        <v>52</v>
      </c>
      <c r="M37" s="1931"/>
      <c r="N37" s="757">
        <v>21.153846153846153</v>
      </c>
      <c r="O37" s="755">
        <v>3112</v>
      </c>
      <c r="P37" s="1930">
        <v>1194</v>
      </c>
      <c r="Q37" s="1931"/>
      <c r="R37" s="757">
        <v>160.63651591289783</v>
      </c>
      <c r="S37" s="758" t="s">
        <v>256</v>
      </c>
      <c r="T37" s="759">
        <v>368</v>
      </c>
      <c r="U37" s="1930">
        <v>166</v>
      </c>
      <c r="V37" s="1931"/>
      <c r="W37" s="1931"/>
      <c r="X37" s="757">
        <v>121.6867469879518</v>
      </c>
      <c r="Y37" s="760" t="s">
        <v>256</v>
      </c>
    </row>
    <row r="38" spans="2:25" ht="12.75" customHeight="1">
      <c r="B38" s="750" t="s">
        <v>256</v>
      </c>
      <c r="C38" s="1945" t="s">
        <v>256</v>
      </c>
      <c r="D38" s="1884"/>
      <c r="E38" s="1884"/>
      <c r="F38" s="706" t="s">
        <v>256</v>
      </c>
      <c r="G38" s="1932" t="s">
        <v>256</v>
      </c>
      <c r="H38" s="1926"/>
      <c r="I38" s="1926"/>
      <c r="J38" s="734" t="s">
        <v>256</v>
      </c>
      <c r="K38" s="706" t="s">
        <v>256</v>
      </c>
      <c r="L38" s="1932" t="s">
        <v>256</v>
      </c>
      <c r="M38" s="1926"/>
      <c r="N38" s="734" t="s">
        <v>256</v>
      </c>
      <c r="O38" s="706" t="s">
        <v>256</v>
      </c>
      <c r="P38" s="1932" t="s">
        <v>256</v>
      </c>
      <c r="Q38" s="1926"/>
      <c r="R38" s="734" t="s">
        <v>256</v>
      </c>
      <c r="S38" s="734" t="s">
        <v>256</v>
      </c>
      <c r="T38" s="720" t="s">
        <v>256</v>
      </c>
      <c r="U38" s="1932" t="s">
        <v>256</v>
      </c>
      <c r="V38" s="1926"/>
      <c r="W38" s="1926"/>
      <c r="X38" s="734" t="s">
        <v>256</v>
      </c>
      <c r="Y38" s="736" t="s">
        <v>256</v>
      </c>
    </row>
    <row r="39" spans="2:25" ht="12.75" customHeight="1">
      <c r="B39" s="708" t="s">
        <v>256</v>
      </c>
      <c r="C39" s="1905" t="s">
        <v>789</v>
      </c>
      <c r="D39" s="1904"/>
      <c r="E39" s="1904"/>
      <c r="F39" s="709" t="s">
        <v>256</v>
      </c>
      <c r="G39" s="1905" t="s">
        <v>256</v>
      </c>
      <c r="H39" s="1904"/>
      <c r="I39" s="1904"/>
      <c r="J39" s="709" t="s">
        <v>256</v>
      </c>
      <c r="K39" s="709" t="s">
        <v>256</v>
      </c>
      <c r="L39" s="1905" t="s">
        <v>256</v>
      </c>
      <c r="M39" s="1904"/>
      <c r="N39" s="709" t="s">
        <v>256</v>
      </c>
      <c r="O39" s="709" t="s">
        <v>256</v>
      </c>
      <c r="P39" s="1905" t="s">
        <v>256</v>
      </c>
      <c r="Q39" s="1904"/>
      <c r="R39" s="709" t="s">
        <v>256</v>
      </c>
      <c r="S39" s="709" t="s">
        <v>256</v>
      </c>
      <c r="T39" s="708" t="s">
        <v>256</v>
      </c>
      <c r="U39" s="1905" t="s">
        <v>256</v>
      </c>
      <c r="V39" s="1904"/>
      <c r="W39" s="1904"/>
      <c r="X39" s="709" t="s">
        <v>256</v>
      </c>
      <c r="Y39" s="762" t="s">
        <v>256</v>
      </c>
    </row>
    <row r="40" spans="2:25" ht="12.75" customHeight="1">
      <c r="B40" s="745" t="s">
        <v>256</v>
      </c>
      <c r="C40" s="1908" t="s">
        <v>790</v>
      </c>
      <c r="D40" s="1909"/>
      <c r="E40" s="1909"/>
      <c r="F40" s="722">
        <v>648</v>
      </c>
      <c r="G40" s="1911">
        <v>586</v>
      </c>
      <c r="H40" s="1909"/>
      <c r="I40" s="1909"/>
      <c r="J40" s="747">
        <v>10.580204778156997</v>
      </c>
      <c r="K40" s="722">
        <v>58</v>
      </c>
      <c r="L40" s="1911">
        <v>45</v>
      </c>
      <c r="M40" s="1909"/>
      <c r="N40" s="747">
        <v>28.888888888888886</v>
      </c>
      <c r="O40" s="722">
        <v>706</v>
      </c>
      <c r="P40" s="1911">
        <v>631</v>
      </c>
      <c r="Q40" s="1909"/>
      <c r="R40" s="747">
        <v>11.885895404120443</v>
      </c>
      <c r="S40" s="748" t="s">
        <v>256</v>
      </c>
      <c r="T40" s="726">
        <v>123</v>
      </c>
      <c r="U40" s="1911">
        <v>104</v>
      </c>
      <c r="V40" s="1909"/>
      <c r="W40" s="1909"/>
      <c r="X40" s="747">
        <v>18.269230769230766</v>
      </c>
      <c r="Y40" s="749" t="s">
        <v>256</v>
      </c>
    </row>
    <row r="41" spans="2:25" ht="12.75" customHeight="1">
      <c r="B41" s="745" t="s">
        <v>256</v>
      </c>
      <c r="C41" s="1908" t="s">
        <v>791</v>
      </c>
      <c r="D41" s="1909"/>
      <c r="E41" s="1909"/>
      <c r="F41" s="722">
        <v>627</v>
      </c>
      <c r="G41" s="1911">
        <v>549</v>
      </c>
      <c r="H41" s="1909"/>
      <c r="I41" s="1909"/>
      <c r="J41" s="747">
        <v>14.207650273224044</v>
      </c>
      <c r="K41" s="722">
        <v>5</v>
      </c>
      <c r="L41" s="1911">
        <v>7</v>
      </c>
      <c r="M41" s="1909"/>
      <c r="N41" s="747">
        <v>-28.57142857142857</v>
      </c>
      <c r="O41" s="722">
        <v>632</v>
      </c>
      <c r="P41" s="1911">
        <v>556</v>
      </c>
      <c r="Q41" s="1909"/>
      <c r="R41" s="747">
        <v>13.66906474820144</v>
      </c>
      <c r="S41" s="748" t="s">
        <v>256</v>
      </c>
      <c r="T41" s="726">
        <v>68</v>
      </c>
      <c r="U41" s="1911">
        <v>62</v>
      </c>
      <c r="V41" s="1909"/>
      <c r="W41" s="1909"/>
      <c r="X41" s="747">
        <v>9.67741935483871</v>
      </c>
      <c r="Y41" s="749" t="s">
        <v>256</v>
      </c>
    </row>
    <row r="42" spans="2:25" ht="12.75" customHeight="1">
      <c r="B42" s="745" t="s">
        <v>256</v>
      </c>
      <c r="C42" s="1908" t="s">
        <v>792</v>
      </c>
      <c r="D42" s="1909"/>
      <c r="E42" s="1909"/>
      <c r="F42" s="722">
        <v>1760</v>
      </c>
      <c r="G42" s="1911">
        <v>7</v>
      </c>
      <c r="H42" s="1909"/>
      <c r="I42" s="1909"/>
      <c r="J42" s="747">
        <v>25042.85714285714</v>
      </c>
      <c r="K42" s="722" t="s">
        <v>1128</v>
      </c>
      <c r="L42" s="722"/>
      <c r="M42" s="722" t="s">
        <v>1128</v>
      </c>
      <c r="N42" s="722" t="s">
        <v>1128</v>
      </c>
      <c r="O42" s="722">
        <v>1760</v>
      </c>
      <c r="P42" s="1911">
        <v>7</v>
      </c>
      <c r="Q42" s="1909"/>
      <c r="R42" s="747">
        <v>25042.85714285714</v>
      </c>
      <c r="S42" s="748" t="s">
        <v>256</v>
      </c>
      <c r="T42" s="726">
        <v>176</v>
      </c>
      <c r="U42" s="1911">
        <v>1</v>
      </c>
      <c r="V42" s="1909"/>
      <c r="W42" s="1909"/>
      <c r="X42" s="747">
        <v>17500</v>
      </c>
      <c r="Y42" s="749" t="s">
        <v>256</v>
      </c>
    </row>
    <row r="43" spans="2:25" ht="12.75" customHeight="1">
      <c r="B43" s="708" t="s">
        <v>256</v>
      </c>
      <c r="C43" s="1905" t="s">
        <v>1138</v>
      </c>
      <c r="D43" s="1904"/>
      <c r="E43" s="1904"/>
      <c r="F43" s="752">
        <v>3035</v>
      </c>
      <c r="G43" s="1925">
        <v>1142</v>
      </c>
      <c r="H43" s="1926"/>
      <c r="I43" s="1926"/>
      <c r="J43" s="733">
        <v>165.76182136602452</v>
      </c>
      <c r="K43" s="752">
        <v>63</v>
      </c>
      <c r="L43" s="1936">
        <v>52</v>
      </c>
      <c r="M43" s="1886"/>
      <c r="N43" s="733">
        <v>21.153846153846153</v>
      </c>
      <c r="O43" s="752">
        <v>3098</v>
      </c>
      <c r="P43" s="1925">
        <v>1194</v>
      </c>
      <c r="Q43" s="1926"/>
      <c r="R43" s="733">
        <v>159.463986599665</v>
      </c>
      <c r="S43" s="765" t="s">
        <v>256</v>
      </c>
      <c r="T43" s="754">
        <v>367</v>
      </c>
      <c r="U43" s="1925">
        <v>166</v>
      </c>
      <c r="V43" s="1926"/>
      <c r="W43" s="1926"/>
      <c r="X43" s="733">
        <v>121.08433734939759</v>
      </c>
      <c r="Y43" s="766" t="s">
        <v>256</v>
      </c>
    </row>
    <row r="44" spans="2:25" ht="12.75" customHeight="1">
      <c r="B44" s="745" t="s">
        <v>256</v>
      </c>
      <c r="C44" s="1945" t="s">
        <v>256</v>
      </c>
      <c r="D44" s="1884"/>
      <c r="E44" s="1884"/>
      <c r="F44" s="740" t="s">
        <v>256</v>
      </c>
      <c r="G44" s="1933" t="s">
        <v>256</v>
      </c>
      <c r="H44" s="1909"/>
      <c r="I44" s="1909"/>
      <c r="J44" s="748" t="s">
        <v>256</v>
      </c>
      <c r="K44" s="740" t="s">
        <v>256</v>
      </c>
      <c r="L44" s="1933" t="s">
        <v>256</v>
      </c>
      <c r="M44" s="1909"/>
      <c r="N44" s="748" t="s">
        <v>256</v>
      </c>
      <c r="O44" s="740" t="s">
        <v>256</v>
      </c>
      <c r="P44" s="1933" t="s">
        <v>256</v>
      </c>
      <c r="Q44" s="1909"/>
      <c r="R44" s="748" t="s">
        <v>256</v>
      </c>
      <c r="S44" s="748" t="s">
        <v>256</v>
      </c>
      <c r="T44" s="761" t="s">
        <v>256</v>
      </c>
      <c r="U44" s="1933" t="s">
        <v>256</v>
      </c>
      <c r="V44" s="1909"/>
      <c r="W44" s="1909"/>
      <c r="X44" s="748" t="s">
        <v>256</v>
      </c>
      <c r="Y44" s="749" t="s">
        <v>256</v>
      </c>
    </row>
    <row r="45" spans="2:25" ht="12.75" customHeight="1">
      <c r="B45" s="745" t="s">
        <v>256</v>
      </c>
      <c r="C45" s="1908" t="s">
        <v>1139</v>
      </c>
      <c r="D45" s="1909"/>
      <c r="E45" s="1909"/>
      <c r="F45" s="722">
        <v>14</v>
      </c>
      <c r="G45" s="1911">
        <v>0</v>
      </c>
      <c r="H45" s="1909"/>
      <c r="I45" s="1909"/>
      <c r="J45" s="747" t="s">
        <v>1128</v>
      </c>
      <c r="K45" s="722" t="s">
        <v>1128</v>
      </c>
      <c r="L45" s="722"/>
      <c r="M45" s="722" t="s">
        <v>1128</v>
      </c>
      <c r="N45" s="722" t="s">
        <v>1128</v>
      </c>
      <c r="O45" s="722">
        <v>14</v>
      </c>
      <c r="P45" s="1911" t="s">
        <v>1128</v>
      </c>
      <c r="Q45" s="1909"/>
      <c r="R45" s="722" t="s">
        <v>1128</v>
      </c>
      <c r="S45" s="748" t="s">
        <v>256</v>
      </c>
      <c r="T45" s="726">
        <v>1</v>
      </c>
      <c r="U45" s="1911" t="s">
        <v>1128</v>
      </c>
      <c r="V45" s="1909"/>
      <c r="W45" s="1909"/>
      <c r="X45" s="722" t="s">
        <v>1128</v>
      </c>
      <c r="Y45" s="764" t="s">
        <v>256</v>
      </c>
    </row>
    <row r="46" spans="2:25" ht="12.75" customHeight="1">
      <c r="B46" s="750" t="s">
        <v>256</v>
      </c>
      <c r="C46" s="1945" t="s">
        <v>256</v>
      </c>
      <c r="D46" s="1884"/>
      <c r="E46" s="1884"/>
      <c r="F46" s="741" t="s">
        <v>256</v>
      </c>
      <c r="G46" s="1927" t="s">
        <v>256</v>
      </c>
      <c r="H46" s="1928"/>
      <c r="I46" s="1928"/>
      <c r="J46" s="817" t="s">
        <v>256</v>
      </c>
      <c r="K46" s="741" t="s">
        <v>256</v>
      </c>
      <c r="L46" s="1927" t="s">
        <v>256</v>
      </c>
      <c r="M46" s="1928"/>
      <c r="N46" s="817" t="s">
        <v>256</v>
      </c>
      <c r="O46" s="741" t="s">
        <v>256</v>
      </c>
      <c r="P46" s="1927" t="s">
        <v>256</v>
      </c>
      <c r="Q46" s="1928"/>
      <c r="R46" s="817" t="s">
        <v>256</v>
      </c>
      <c r="S46" s="817" t="s">
        <v>256</v>
      </c>
      <c r="T46" s="742" t="s">
        <v>256</v>
      </c>
      <c r="U46" s="1927" t="s">
        <v>256</v>
      </c>
      <c r="V46" s="1928"/>
      <c r="W46" s="1928"/>
      <c r="X46" s="817" t="s">
        <v>256</v>
      </c>
      <c r="Y46" s="818" t="s">
        <v>256</v>
      </c>
    </row>
    <row r="47" spans="2:25" ht="12.75" customHeight="1">
      <c r="B47" s="750" t="s">
        <v>256</v>
      </c>
      <c r="C47" s="1945" t="s">
        <v>1141</v>
      </c>
      <c r="D47" s="1884"/>
      <c r="E47" s="1884"/>
      <c r="F47" s="755">
        <v>3049</v>
      </c>
      <c r="G47" s="1930">
        <v>1142</v>
      </c>
      <c r="H47" s="1931"/>
      <c r="I47" s="1931"/>
      <c r="J47" s="757">
        <v>166.9877408056042</v>
      </c>
      <c r="K47" s="755">
        <v>63</v>
      </c>
      <c r="L47" s="1930">
        <v>52</v>
      </c>
      <c r="M47" s="1931"/>
      <c r="N47" s="757">
        <v>21.153846153846153</v>
      </c>
      <c r="O47" s="755">
        <v>3112</v>
      </c>
      <c r="P47" s="1930">
        <v>1194</v>
      </c>
      <c r="Q47" s="1931"/>
      <c r="R47" s="757">
        <v>160.63651591289783</v>
      </c>
      <c r="S47" s="758" t="s">
        <v>256</v>
      </c>
      <c r="T47" s="759">
        <v>368</v>
      </c>
      <c r="U47" s="1930">
        <v>166</v>
      </c>
      <c r="V47" s="1931"/>
      <c r="W47" s="1931"/>
      <c r="X47" s="757">
        <v>121.6867469879518</v>
      </c>
      <c r="Y47" s="760" t="s">
        <v>256</v>
      </c>
    </row>
    <row r="48" spans="2:25" ht="12.75" customHeight="1">
      <c r="B48" s="750" t="s">
        <v>256</v>
      </c>
      <c r="C48" s="1945" t="s">
        <v>256</v>
      </c>
      <c r="D48" s="1884"/>
      <c r="E48" s="1884"/>
      <c r="F48" s="706" t="s">
        <v>256</v>
      </c>
      <c r="G48" s="1932" t="s">
        <v>256</v>
      </c>
      <c r="H48" s="1926"/>
      <c r="I48" s="1926"/>
      <c r="J48" s="734" t="s">
        <v>256</v>
      </c>
      <c r="K48" s="706" t="s">
        <v>256</v>
      </c>
      <c r="L48" s="1932" t="s">
        <v>256</v>
      </c>
      <c r="M48" s="1926"/>
      <c r="N48" s="734" t="s">
        <v>256</v>
      </c>
      <c r="O48" s="706" t="s">
        <v>256</v>
      </c>
      <c r="P48" s="1932" t="s">
        <v>256</v>
      </c>
      <c r="Q48" s="1926"/>
      <c r="R48" s="734" t="s">
        <v>256</v>
      </c>
      <c r="S48" s="734" t="s">
        <v>256</v>
      </c>
      <c r="T48" s="720" t="s">
        <v>256</v>
      </c>
      <c r="U48" s="1932" t="s">
        <v>256</v>
      </c>
      <c r="V48" s="1926"/>
      <c r="W48" s="1926"/>
      <c r="X48" s="734" t="s">
        <v>256</v>
      </c>
      <c r="Y48" s="736" t="s">
        <v>256</v>
      </c>
    </row>
    <row r="49" spans="2:25" ht="12.75" customHeight="1">
      <c r="B49" s="708" t="s">
        <v>256</v>
      </c>
      <c r="C49" s="1905" t="s">
        <v>603</v>
      </c>
      <c r="D49" s="1904"/>
      <c r="E49" s="1904"/>
      <c r="F49" s="709" t="s">
        <v>256</v>
      </c>
      <c r="G49" s="1905" t="s">
        <v>256</v>
      </c>
      <c r="H49" s="1904"/>
      <c r="I49" s="1904"/>
      <c r="J49" s="709" t="s">
        <v>256</v>
      </c>
      <c r="K49" s="709" t="s">
        <v>256</v>
      </c>
      <c r="L49" s="1905" t="s">
        <v>256</v>
      </c>
      <c r="M49" s="1904"/>
      <c r="N49" s="709" t="s">
        <v>256</v>
      </c>
      <c r="O49" s="709" t="s">
        <v>256</v>
      </c>
      <c r="P49" s="1905" t="s">
        <v>256</v>
      </c>
      <c r="Q49" s="1904"/>
      <c r="R49" s="709" t="s">
        <v>256</v>
      </c>
      <c r="S49" s="709" t="s">
        <v>256</v>
      </c>
      <c r="T49" s="708" t="s">
        <v>256</v>
      </c>
      <c r="U49" s="1905" t="s">
        <v>256</v>
      </c>
      <c r="V49" s="1904"/>
      <c r="W49" s="1904"/>
      <c r="X49" s="709" t="s">
        <v>256</v>
      </c>
      <c r="Y49" s="762" t="s">
        <v>256</v>
      </c>
    </row>
    <row r="50" spans="2:25" ht="12.75" customHeight="1">
      <c r="B50" s="745" t="s">
        <v>256</v>
      </c>
      <c r="C50" s="1908" t="s">
        <v>1142</v>
      </c>
      <c r="D50" s="1909"/>
      <c r="E50" s="1909"/>
      <c r="F50" s="722">
        <v>152</v>
      </c>
      <c r="G50" s="1911">
        <v>130</v>
      </c>
      <c r="H50" s="1909"/>
      <c r="I50" s="1909"/>
      <c r="J50" s="747">
        <v>16.923076923076923</v>
      </c>
      <c r="K50" s="722" t="s">
        <v>1128</v>
      </c>
      <c r="L50" s="722"/>
      <c r="M50" s="722" t="s">
        <v>1128</v>
      </c>
      <c r="N50" s="722" t="s">
        <v>1128</v>
      </c>
      <c r="O50" s="722">
        <v>152</v>
      </c>
      <c r="P50" s="1911">
        <v>130</v>
      </c>
      <c r="Q50" s="1909"/>
      <c r="R50" s="747">
        <v>16.923076923076923</v>
      </c>
      <c r="S50" s="748" t="s">
        <v>256</v>
      </c>
      <c r="T50" s="726">
        <v>15</v>
      </c>
      <c r="U50" s="1911">
        <v>13</v>
      </c>
      <c r="V50" s="1909"/>
      <c r="W50" s="1909"/>
      <c r="X50" s="747">
        <v>15.384615384615385</v>
      </c>
      <c r="Y50" s="749" t="s">
        <v>256</v>
      </c>
    </row>
    <row r="51" spans="2:25" ht="12.75" customHeight="1">
      <c r="B51" s="745" t="s">
        <v>256</v>
      </c>
      <c r="C51" s="1908" t="s">
        <v>1143</v>
      </c>
      <c r="D51" s="1909"/>
      <c r="E51" s="1909"/>
      <c r="F51" s="722">
        <v>104</v>
      </c>
      <c r="G51" s="1911">
        <v>122</v>
      </c>
      <c r="H51" s="1909"/>
      <c r="I51" s="1909"/>
      <c r="J51" s="747">
        <v>-14.754098360655737</v>
      </c>
      <c r="K51" s="722" t="s">
        <v>1128</v>
      </c>
      <c r="L51" s="722"/>
      <c r="M51" s="722" t="s">
        <v>1128</v>
      </c>
      <c r="N51" s="722" t="s">
        <v>1128</v>
      </c>
      <c r="O51" s="722">
        <v>104</v>
      </c>
      <c r="P51" s="1911">
        <v>122</v>
      </c>
      <c r="Q51" s="1909"/>
      <c r="R51" s="747">
        <v>-14.754098360655737</v>
      </c>
      <c r="S51" s="748" t="s">
        <v>256</v>
      </c>
      <c r="T51" s="726">
        <v>10</v>
      </c>
      <c r="U51" s="1911">
        <v>12</v>
      </c>
      <c r="V51" s="1909"/>
      <c r="W51" s="1909"/>
      <c r="X51" s="747">
        <v>-16.666666666666664</v>
      </c>
      <c r="Y51" s="749" t="s">
        <v>256</v>
      </c>
    </row>
    <row r="52" spans="2:25" ht="12.75" customHeight="1">
      <c r="B52" s="745" t="s">
        <v>256</v>
      </c>
      <c r="C52" s="1908" t="s">
        <v>1144</v>
      </c>
      <c r="D52" s="1909"/>
      <c r="E52" s="1909"/>
      <c r="F52" s="722">
        <v>1137</v>
      </c>
      <c r="G52" s="1911">
        <v>1174</v>
      </c>
      <c r="H52" s="1909"/>
      <c r="I52" s="1909"/>
      <c r="J52" s="747">
        <v>-3.1516183986371376</v>
      </c>
      <c r="K52" s="722" t="s">
        <v>1128</v>
      </c>
      <c r="L52" s="722"/>
      <c r="M52" s="722" t="s">
        <v>1128</v>
      </c>
      <c r="N52" s="722" t="s">
        <v>1128</v>
      </c>
      <c r="O52" s="722">
        <v>1137</v>
      </c>
      <c r="P52" s="1911">
        <v>1174</v>
      </c>
      <c r="Q52" s="1909"/>
      <c r="R52" s="747">
        <v>-3.1516183986371376</v>
      </c>
      <c r="S52" s="748" t="s">
        <v>256</v>
      </c>
      <c r="T52" s="726">
        <v>114</v>
      </c>
      <c r="U52" s="1911">
        <v>117</v>
      </c>
      <c r="V52" s="1909"/>
      <c r="W52" s="1909"/>
      <c r="X52" s="747">
        <v>-2.564102564102564</v>
      </c>
      <c r="Y52" s="749" t="s">
        <v>256</v>
      </c>
    </row>
    <row r="53" spans="2:25" ht="12.75" customHeight="1">
      <c r="B53" s="745" t="s">
        <v>256</v>
      </c>
      <c r="C53" s="1908" t="s">
        <v>547</v>
      </c>
      <c r="D53" s="1909"/>
      <c r="E53" s="1909"/>
      <c r="F53" s="722">
        <v>2</v>
      </c>
      <c r="G53" s="1911">
        <v>2</v>
      </c>
      <c r="H53" s="1909"/>
      <c r="I53" s="1909"/>
      <c r="J53" s="747">
        <v>0</v>
      </c>
      <c r="K53" s="722">
        <v>6</v>
      </c>
      <c r="L53" s="1911">
        <v>4</v>
      </c>
      <c r="M53" s="1909"/>
      <c r="N53" s="747">
        <v>50</v>
      </c>
      <c r="O53" s="722">
        <v>8</v>
      </c>
      <c r="P53" s="1911">
        <v>6</v>
      </c>
      <c r="Q53" s="1909"/>
      <c r="R53" s="747">
        <v>33.33333333333333</v>
      </c>
      <c r="S53" s="748" t="s">
        <v>256</v>
      </c>
      <c r="T53" s="726">
        <v>6</v>
      </c>
      <c r="U53" s="1911">
        <v>4</v>
      </c>
      <c r="V53" s="1909"/>
      <c r="W53" s="1909"/>
      <c r="X53" s="747">
        <v>50</v>
      </c>
      <c r="Y53" s="749" t="s">
        <v>256</v>
      </c>
    </row>
    <row r="54" spans="2:25" ht="12.75" customHeight="1">
      <c r="B54" s="708" t="s">
        <v>256</v>
      </c>
      <c r="C54" s="1905" t="s">
        <v>1145</v>
      </c>
      <c r="D54" s="1904"/>
      <c r="E54" s="1904"/>
      <c r="F54" s="752">
        <v>1395</v>
      </c>
      <c r="G54" s="1925">
        <v>1428</v>
      </c>
      <c r="H54" s="1926"/>
      <c r="I54" s="1926"/>
      <c r="J54" s="733">
        <v>-2.3109243697478994</v>
      </c>
      <c r="K54" s="752">
        <v>6</v>
      </c>
      <c r="L54" s="1936">
        <v>4</v>
      </c>
      <c r="M54" s="1886"/>
      <c r="N54" s="733">
        <v>50</v>
      </c>
      <c r="O54" s="752">
        <v>1401</v>
      </c>
      <c r="P54" s="1925">
        <v>1432</v>
      </c>
      <c r="Q54" s="1926"/>
      <c r="R54" s="733">
        <v>-2.164804469273743</v>
      </c>
      <c r="S54" s="765" t="s">
        <v>256</v>
      </c>
      <c r="T54" s="754">
        <v>146</v>
      </c>
      <c r="U54" s="1925">
        <v>147</v>
      </c>
      <c r="V54" s="1926"/>
      <c r="W54" s="1926"/>
      <c r="X54" s="733">
        <v>-0.6802721088435374</v>
      </c>
      <c r="Y54" s="766" t="s">
        <v>256</v>
      </c>
    </row>
    <row r="55" spans="2:25" ht="12.75" customHeight="1">
      <c r="B55" s="745" t="s">
        <v>256</v>
      </c>
      <c r="C55" s="1908" t="s">
        <v>1146</v>
      </c>
      <c r="D55" s="1909"/>
      <c r="E55" s="1909"/>
      <c r="F55" s="722">
        <v>148</v>
      </c>
      <c r="G55" s="1911">
        <v>127</v>
      </c>
      <c r="H55" s="1909"/>
      <c r="I55" s="1909"/>
      <c r="J55" s="747">
        <v>16.535433070866144</v>
      </c>
      <c r="K55" s="722" t="s">
        <v>1128</v>
      </c>
      <c r="L55" s="722"/>
      <c r="M55" s="722" t="s">
        <v>1128</v>
      </c>
      <c r="N55" s="722" t="s">
        <v>1128</v>
      </c>
      <c r="O55" s="722">
        <v>148</v>
      </c>
      <c r="P55" s="1911">
        <v>127</v>
      </c>
      <c r="Q55" s="1909"/>
      <c r="R55" s="747">
        <v>16.535433070866144</v>
      </c>
      <c r="S55" s="748" t="s">
        <v>256</v>
      </c>
      <c r="T55" s="726">
        <v>15</v>
      </c>
      <c r="U55" s="1911">
        <v>13</v>
      </c>
      <c r="V55" s="1909"/>
      <c r="W55" s="1909"/>
      <c r="X55" s="747">
        <v>15.384615384615385</v>
      </c>
      <c r="Y55" s="749" t="s">
        <v>256</v>
      </c>
    </row>
    <row r="56" spans="2:25" ht="12.75" customHeight="1">
      <c r="B56" s="745" t="s">
        <v>256</v>
      </c>
      <c r="C56" s="1908" t="s">
        <v>1147</v>
      </c>
      <c r="D56" s="1909"/>
      <c r="E56" s="1909"/>
      <c r="F56" s="722">
        <v>-4</v>
      </c>
      <c r="G56" s="1911">
        <v>-4</v>
      </c>
      <c r="H56" s="1909"/>
      <c r="I56" s="1909"/>
      <c r="J56" s="747">
        <v>0</v>
      </c>
      <c r="K56" s="722" t="s">
        <v>1128</v>
      </c>
      <c r="L56" s="722"/>
      <c r="M56" s="722" t="s">
        <v>1128</v>
      </c>
      <c r="N56" s="722" t="s">
        <v>1128</v>
      </c>
      <c r="O56" s="722">
        <v>-4</v>
      </c>
      <c r="P56" s="1911">
        <v>-4</v>
      </c>
      <c r="Q56" s="1909"/>
      <c r="R56" s="747">
        <v>0</v>
      </c>
      <c r="S56" s="748" t="s">
        <v>256</v>
      </c>
      <c r="T56" s="726">
        <v>0</v>
      </c>
      <c r="U56" s="1911">
        <v>0</v>
      </c>
      <c r="V56" s="1909"/>
      <c r="W56" s="1909"/>
      <c r="X56" s="747" t="s">
        <v>1128</v>
      </c>
      <c r="Y56" s="749" t="s">
        <v>256</v>
      </c>
    </row>
    <row r="57" spans="2:25" ht="12.75" customHeight="1">
      <c r="B57" s="744" t="s">
        <v>256</v>
      </c>
      <c r="C57" s="1905" t="s">
        <v>1148</v>
      </c>
      <c r="D57" s="1904"/>
      <c r="E57" s="1904"/>
      <c r="F57" s="767">
        <v>1539</v>
      </c>
      <c r="G57" s="1937">
        <v>1551</v>
      </c>
      <c r="H57" s="1938"/>
      <c r="I57" s="1938"/>
      <c r="J57" s="769">
        <v>-0.7736943907156674</v>
      </c>
      <c r="K57" s="767">
        <v>6</v>
      </c>
      <c r="L57" s="1937">
        <v>4</v>
      </c>
      <c r="M57" s="1938"/>
      <c r="N57" s="769">
        <v>50</v>
      </c>
      <c r="O57" s="767">
        <v>1545</v>
      </c>
      <c r="P57" s="1937">
        <v>1555</v>
      </c>
      <c r="Q57" s="1938"/>
      <c r="R57" s="769">
        <v>-0.6430868167202572</v>
      </c>
      <c r="S57" s="770" t="s">
        <v>256</v>
      </c>
      <c r="T57" s="771">
        <v>160</v>
      </c>
      <c r="U57" s="1937">
        <v>159</v>
      </c>
      <c r="V57" s="1938"/>
      <c r="W57" s="1938"/>
      <c r="X57" s="769">
        <v>0.628930817610063</v>
      </c>
      <c r="Y57" s="772" t="s">
        <v>256</v>
      </c>
    </row>
    <row r="58" spans="2:25" ht="12.75" customHeight="1">
      <c r="B58" s="744" t="s">
        <v>256</v>
      </c>
      <c r="C58" s="1924" t="s">
        <v>256</v>
      </c>
      <c r="D58" s="1904"/>
      <c r="E58" s="1904"/>
      <c r="F58" s="773" t="s">
        <v>256</v>
      </c>
      <c r="G58" s="1940" t="s">
        <v>256</v>
      </c>
      <c r="H58" s="1941"/>
      <c r="I58" s="1941"/>
      <c r="J58" s="774" t="s">
        <v>256</v>
      </c>
      <c r="K58" s="773" t="s">
        <v>256</v>
      </c>
      <c r="L58" s="1940" t="s">
        <v>256</v>
      </c>
      <c r="M58" s="1941"/>
      <c r="N58" s="774" t="s">
        <v>256</v>
      </c>
      <c r="O58" s="773" t="s">
        <v>256</v>
      </c>
      <c r="P58" s="1940" t="s">
        <v>256</v>
      </c>
      <c r="Q58" s="1941"/>
      <c r="R58" s="774" t="s">
        <v>256</v>
      </c>
      <c r="S58" s="774" t="s">
        <v>256</v>
      </c>
      <c r="T58" s="775" t="s">
        <v>256</v>
      </c>
      <c r="U58" s="1940" t="s">
        <v>256</v>
      </c>
      <c r="V58" s="1941"/>
      <c r="W58" s="1941"/>
      <c r="X58" s="774" t="s">
        <v>256</v>
      </c>
      <c r="Y58" s="776" t="s">
        <v>256</v>
      </c>
    </row>
    <row r="59" spans="2:25" ht="12.75" customHeight="1">
      <c r="B59" s="708" t="s">
        <v>256</v>
      </c>
      <c r="C59" s="1905" t="s">
        <v>604</v>
      </c>
      <c r="D59" s="1904"/>
      <c r="E59" s="1904"/>
      <c r="F59" s="709" t="s">
        <v>256</v>
      </c>
      <c r="G59" s="1905" t="s">
        <v>256</v>
      </c>
      <c r="H59" s="1904"/>
      <c r="I59" s="1904"/>
      <c r="J59" s="709" t="s">
        <v>256</v>
      </c>
      <c r="K59" s="709" t="s">
        <v>256</v>
      </c>
      <c r="L59" s="1905" t="s">
        <v>256</v>
      </c>
      <c r="M59" s="1904"/>
      <c r="N59" s="709" t="s">
        <v>256</v>
      </c>
      <c r="O59" s="709" t="s">
        <v>256</v>
      </c>
      <c r="P59" s="1905" t="s">
        <v>256</v>
      </c>
      <c r="Q59" s="1904"/>
      <c r="R59" s="709" t="s">
        <v>256</v>
      </c>
      <c r="S59" s="709" t="s">
        <v>256</v>
      </c>
      <c r="T59" s="708" t="s">
        <v>256</v>
      </c>
      <c r="U59" s="1905" t="s">
        <v>256</v>
      </c>
      <c r="V59" s="1904"/>
      <c r="W59" s="1904"/>
      <c r="X59" s="709" t="s">
        <v>256</v>
      </c>
      <c r="Y59" s="762" t="s">
        <v>256</v>
      </c>
    </row>
    <row r="60" spans="2:25" ht="12.75" customHeight="1">
      <c r="B60" s="745" t="s">
        <v>256</v>
      </c>
      <c r="C60" s="1908" t="s">
        <v>605</v>
      </c>
      <c r="D60" s="1909"/>
      <c r="E60" s="1909"/>
      <c r="F60" s="722">
        <v>17</v>
      </c>
      <c r="G60" s="1911">
        <v>36</v>
      </c>
      <c r="H60" s="1909"/>
      <c r="I60" s="1909"/>
      <c r="J60" s="747">
        <v>-52.77777777777778</v>
      </c>
      <c r="K60" s="722">
        <v>7</v>
      </c>
      <c r="L60" s="1911">
        <v>13</v>
      </c>
      <c r="M60" s="1909"/>
      <c r="N60" s="747">
        <v>-46.15384615384615</v>
      </c>
      <c r="O60" s="722">
        <v>24</v>
      </c>
      <c r="P60" s="1911">
        <v>49</v>
      </c>
      <c r="Q60" s="1909"/>
      <c r="R60" s="747">
        <v>-51.02040816326531</v>
      </c>
      <c r="S60" s="748" t="s">
        <v>256</v>
      </c>
      <c r="T60" s="726">
        <v>9</v>
      </c>
      <c r="U60" s="1911">
        <v>17</v>
      </c>
      <c r="V60" s="1909"/>
      <c r="W60" s="1909"/>
      <c r="X60" s="747">
        <v>-47.05882352941176</v>
      </c>
      <c r="Y60" s="749" t="s">
        <v>256</v>
      </c>
    </row>
    <row r="61" spans="2:25" ht="12.75" customHeight="1">
      <c r="B61" s="745" t="s">
        <v>256</v>
      </c>
      <c r="C61" s="1908" t="s">
        <v>665</v>
      </c>
      <c r="D61" s="1909"/>
      <c r="E61" s="1909"/>
      <c r="F61" s="722">
        <v>178</v>
      </c>
      <c r="G61" s="1911">
        <v>124</v>
      </c>
      <c r="H61" s="1909"/>
      <c r="I61" s="1909"/>
      <c r="J61" s="747">
        <v>43.54838709677419</v>
      </c>
      <c r="K61" s="722">
        <v>35</v>
      </c>
      <c r="L61" s="1911">
        <v>28</v>
      </c>
      <c r="M61" s="1909"/>
      <c r="N61" s="747">
        <v>25</v>
      </c>
      <c r="O61" s="722">
        <v>213</v>
      </c>
      <c r="P61" s="1911">
        <v>152</v>
      </c>
      <c r="Q61" s="1909"/>
      <c r="R61" s="747">
        <v>40.131578947368425</v>
      </c>
      <c r="S61" s="748" t="s">
        <v>256</v>
      </c>
      <c r="T61" s="726">
        <v>53</v>
      </c>
      <c r="U61" s="1911">
        <v>40</v>
      </c>
      <c r="V61" s="1909"/>
      <c r="W61" s="1909"/>
      <c r="X61" s="747">
        <v>32.5</v>
      </c>
      <c r="Y61" s="749" t="s">
        <v>256</v>
      </c>
    </row>
    <row r="62" spans="2:25" ht="12.75" customHeight="1">
      <c r="B62" s="745" t="s">
        <v>256</v>
      </c>
      <c r="C62" s="1908" t="s">
        <v>606</v>
      </c>
      <c r="D62" s="1909"/>
      <c r="E62" s="1909"/>
      <c r="F62" s="722">
        <v>6</v>
      </c>
      <c r="G62" s="1911">
        <v>4</v>
      </c>
      <c r="H62" s="1909"/>
      <c r="I62" s="1909"/>
      <c r="J62" s="747">
        <v>50</v>
      </c>
      <c r="K62" s="722">
        <v>53</v>
      </c>
      <c r="L62" s="1911">
        <v>43</v>
      </c>
      <c r="M62" s="1909"/>
      <c r="N62" s="747">
        <v>23.25581395348837</v>
      </c>
      <c r="O62" s="722">
        <v>59</v>
      </c>
      <c r="P62" s="1911">
        <v>47</v>
      </c>
      <c r="Q62" s="1909"/>
      <c r="R62" s="747">
        <v>25.53191489361702</v>
      </c>
      <c r="S62" s="748" t="s">
        <v>256</v>
      </c>
      <c r="T62" s="726">
        <v>54</v>
      </c>
      <c r="U62" s="1911">
        <v>43</v>
      </c>
      <c r="V62" s="1909"/>
      <c r="W62" s="1909"/>
      <c r="X62" s="747">
        <v>25.581395348837212</v>
      </c>
      <c r="Y62" s="749" t="s">
        <v>256</v>
      </c>
    </row>
    <row r="63" spans="2:25" ht="12.75" customHeight="1">
      <c r="B63" s="745" t="s">
        <v>256</v>
      </c>
      <c r="C63" s="1908" t="s">
        <v>813</v>
      </c>
      <c r="D63" s="1909"/>
      <c r="E63" s="1909"/>
      <c r="F63" s="722">
        <v>53</v>
      </c>
      <c r="G63" s="1911">
        <v>30</v>
      </c>
      <c r="H63" s="1909"/>
      <c r="I63" s="1909"/>
      <c r="J63" s="747">
        <v>76.66666666666667</v>
      </c>
      <c r="K63" s="722">
        <v>38</v>
      </c>
      <c r="L63" s="1911">
        <v>28</v>
      </c>
      <c r="M63" s="1909"/>
      <c r="N63" s="747">
        <v>35.714285714285715</v>
      </c>
      <c r="O63" s="722">
        <v>91</v>
      </c>
      <c r="P63" s="1911">
        <v>58</v>
      </c>
      <c r="Q63" s="1909"/>
      <c r="R63" s="747">
        <v>56.896551724137936</v>
      </c>
      <c r="S63" s="748" t="s">
        <v>256</v>
      </c>
      <c r="T63" s="726">
        <v>43</v>
      </c>
      <c r="U63" s="1911">
        <v>31</v>
      </c>
      <c r="V63" s="1909"/>
      <c r="W63" s="1909"/>
      <c r="X63" s="747">
        <v>38.70967741935484</v>
      </c>
      <c r="Y63" s="749" t="s">
        <v>256</v>
      </c>
    </row>
    <row r="64" spans="2:25" ht="12.75" customHeight="1">
      <c r="B64" s="745" t="s">
        <v>256</v>
      </c>
      <c r="C64" s="1908" t="s">
        <v>814</v>
      </c>
      <c r="D64" s="1909"/>
      <c r="E64" s="1909"/>
      <c r="F64" s="722">
        <v>40</v>
      </c>
      <c r="G64" s="1911">
        <v>30</v>
      </c>
      <c r="H64" s="1909"/>
      <c r="I64" s="1909"/>
      <c r="J64" s="747">
        <v>33.33333333333333</v>
      </c>
      <c r="K64" s="722">
        <v>6</v>
      </c>
      <c r="L64" s="1911">
        <v>5</v>
      </c>
      <c r="M64" s="1909"/>
      <c r="N64" s="747">
        <v>20</v>
      </c>
      <c r="O64" s="722">
        <v>46</v>
      </c>
      <c r="P64" s="1911">
        <v>35</v>
      </c>
      <c r="Q64" s="1909"/>
      <c r="R64" s="747">
        <v>31.428571428571427</v>
      </c>
      <c r="S64" s="748" t="s">
        <v>256</v>
      </c>
      <c r="T64" s="726">
        <v>10</v>
      </c>
      <c r="U64" s="1911">
        <v>8</v>
      </c>
      <c r="V64" s="1909"/>
      <c r="W64" s="1909"/>
      <c r="X64" s="747">
        <v>25</v>
      </c>
      <c r="Y64" s="749" t="s">
        <v>256</v>
      </c>
    </row>
    <row r="65" spans="2:25" ht="12.75" customHeight="1">
      <c r="B65" s="745" t="s">
        <v>256</v>
      </c>
      <c r="C65" s="1908" t="s">
        <v>815</v>
      </c>
      <c r="D65" s="1909"/>
      <c r="E65" s="1909"/>
      <c r="F65" s="722">
        <v>60</v>
      </c>
      <c r="G65" s="1911">
        <v>47</v>
      </c>
      <c r="H65" s="1909"/>
      <c r="I65" s="1909"/>
      <c r="J65" s="747">
        <v>27.659574468085108</v>
      </c>
      <c r="K65" s="722">
        <v>61</v>
      </c>
      <c r="L65" s="1911">
        <v>67</v>
      </c>
      <c r="M65" s="1909"/>
      <c r="N65" s="747">
        <v>-8.955223880597014</v>
      </c>
      <c r="O65" s="722">
        <v>121</v>
      </c>
      <c r="P65" s="1911">
        <v>114</v>
      </c>
      <c r="Q65" s="1909"/>
      <c r="R65" s="747">
        <v>6.140350877192982</v>
      </c>
      <c r="S65" s="748" t="s">
        <v>256</v>
      </c>
      <c r="T65" s="726">
        <v>67</v>
      </c>
      <c r="U65" s="1911">
        <v>72</v>
      </c>
      <c r="V65" s="1909"/>
      <c r="W65" s="1909"/>
      <c r="X65" s="747">
        <v>-6.944444444444445</v>
      </c>
      <c r="Y65" s="749" t="s">
        <v>256</v>
      </c>
    </row>
    <row r="66" spans="2:25" ht="12.75" customHeight="1">
      <c r="B66" s="745" t="s">
        <v>256</v>
      </c>
      <c r="C66" s="1908" t="s">
        <v>816</v>
      </c>
      <c r="D66" s="1909"/>
      <c r="E66" s="1909"/>
      <c r="F66" s="722">
        <v>21</v>
      </c>
      <c r="G66" s="1911">
        <v>11</v>
      </c>
      <c r="H66" s="1909"/>
      <c r="I66" s="1909"/>
      <c r="J66" s="747">
        <v>90.9090909090909</v>
      </c>
      <c r="K66" s="722">
        <v>29</v>
      </c>
      <c r="L66" s="1911">
        <v>17</v>
      </c>
      <c r="M66" s="1909"/>
      <c r="N66" s="747">
        <v>70.58823529411765</v>
      </c>
      <c r="O66" s="722">
        <v>50</v>
      </c>
      <c r="P66" s="1911">
        <v>28</v>
      </c>
      <c r="Q66" s="1909"/>
      <c r="R66" s="747">
        <v>78.57142857142857</v>
      </c>
      <c r="S66" s="748" t="s">
        <v>256</v>
      </c>
      <c r="T66" s="726">
        <v>31</v>
      </c>
      <c r="U66" s="1911">
        <v>18</v>
      </c>
      <c r="V66" s="1909"/>
      <c r="W66" s="1909"/>
      <c r="X66" s="747">
        <v>72.22222222222221</v>
      </c>
      <c r="Y66" s="749" t="s">
        <v>256</v>
      </c>
    </row>
    <row r="67" spans="2:25" ht="12.75" customHeight="1">
      <c r="B67" s="745" t="s">
        <v>256</v>
      </c>
      <c r="C67" s="1908" t="s">
        <v>818</v>
      </c>
      <c r="D67" s="1909"/>
      <c r="E67" s="1909"/>
      <c r="F67" s="722">
        <v>168</v>
      </c>
      <c r="G67" s="1911">
        <v>119</v>
      </c>
      <c r="H67" s="1909"/>
      <c r="I67" s="1909"/>
      <c r="J67" s="747">
        <v>41.17647058823529</v>
      </c>
      <c r="K67" s="722">
        <v>21</v>
      </c>
      <c r="L67" s="1911">
        <v>16</v>
      </c>
      <c r="M67" s="1909"/>
      <c r="N67" s="747">
        <v>31.25</v>
      </c>
      <c r="O67" s="722">
        <v>189</v>
      </c>
      <c r="P67" s="1911">
        <v>135</v>
      </c>
      <c r="Q67" s="1909"/>
      <c r="R67" s="747">
        <v>40</v>
      </c>
      <c r="S67" s="748" t="s">
        <v>256</v>
      </c>
      <c r="T67" s="726">
        <v>38</v>
      </c>
      <c r="U67" s="1911">
        <v>28</v>
      </c>
      <c r="V67" s="1909"/>
      <c r="W67" s="1909"/>
      <c r="X67" s="747">
        <v>35.714285714285715</v>
      </c>
      <c r="Y67" s="749" t="s">
        <v>256</v>
      </c>
    </row>
    <row r="68" spans="2:25" ht="12.75" customHeight="1">
      <c r="B68" s="745" t="s">
        <v>256</v>
      </c>
      <c r="C68" s="1908" t="s">
        <v>400</v>
      </c>
      <c r="D68" s="1909"/>
      <c r="E68" s="1909"/>
      <c r="F68" s="722">
        <v>33</v>
      </c>
      <c r="G68" s="1911">
        <v>36</v>
      </c>
      <c r="H68" s="1909"/>
      <c r="I68" s="1909"/>
      <c r="J68" s="747">
        <v>-8.333333333333332</v>
      </c>
      <c r="K68" s="722">
        <v>36</v>
      </c>
      <c r="L68" s="1911">
        <v>46</v>
      </c>
      <c r="M68" s="1909"/>
      <c r="N68" s="747">
        <v>-21.73913043478261</v>
      </c>
      <c r="O68" s="722">
        <v>69</v>
      </c>
      <c r="P68" s="1911">
        <v>82</v>
      </c>
      <c r="Q68" s="1909"/>
      <c r="R68" s="747">
        <v>-15.853658536585366</v>
      </c>
      <c r="S68" s="748" t="s">
        <v>256</v>
      </c>
      <c r="T68" s="726">
        <v>39</v>
      </c>
      <c r="U68" s="1911">
        <v>50</v>
      </c>
      <c r="V68" s="1909"/>
      <c r="W68" s="1909"/>
      <c r="X68" s="747">
        <v>-22</v>
      </c>
      <c r="Y68" s="749" t="s">
        <v>256</v>
      </c>
    </row>
    <row r="69" spans="2:25" ht="12.75" customHeight="1">
      <c r="B69" s="745" t="s">
        <v>256</v>
      </c>
      <c r="C69" s="1908" t="s">
        <v>607</v>
      </c>
      <c r="D69" s="1909"/>
      <c r="E69" s="1909"/>
      <c r="F69" s="722">
        <v>15</v>
      </c>
      <c r="G69" s="1911">
        <v>8</v>
      </c>
      <c r="H69" s="1909"/>
      <c r="I69" s="1909"/>
      <c r="J69" s="747">
        <v>87.5</v>
      </c>
      <c r="K69" s="722">
        <v>22</v>
      </c>
      <c r="L69" s="1911">
        <v>12</v>
      </c>
      <c r="M69" s="1909"/>
      <c r="N69" s="747">
        <v>83.33333333333334</v>
      </c>
      <c r="O69" s="722">
        <v>37</v>
      </c>
      <c r="P69" s="1911">
        <v>20</v>
      </c>
      <c r="Q69" s="1909"/>
      <c r="R69" s="747">
        <v>85</v>
      </c>
      <c r="S69" s="748" t="s">
        <v>256</v>
      </c>
      <c r="T69" s="726">
        <v>24</v>
      </c>
      <c r="U69" s="1911">
        <v>13</v>
      </c>
      <c r="V69" s="1909"/>
      <c r="W69" s="1909"/>
      <c r="X69" s="747">
        <v>84.61538461538461</v>
      </c>
      <c r="Y69" s="749" t="s">
        <v>256</v>
      </c>
    </row>
    <row r="70" spans="2:25" ht="12.75" customHeight="1">
      <c r="B70" s="708" t="s">
        <v>256</v>
      </c>
      <c r="C70" s="1905" t="s">
        <v>1149</v>
      </c>
      <c r="D70" s="1904"/>
      <c r="E70" s="1904"/>
      <c r="F70" s="767">
        <v>591</v>
      </c>
      <c r="G70" s="1930">
        <v>445</v>
      </c>
      <c r="H70" s="1931"/>
      <c r="I70" s="1931"/>
      <c r="J70" s="757">
        <v>32.80898876404494</v>
      </c>
      <c r="K70" s="755">
        <v>308</v>
      </c>
      <c r="L70" s="1934">
        <v>275</v>
      </c>
      <c r="M70" s="1935"/>
      <c r="N70" s="819">
        <v>12</v>
      </c>
      <c r="O70" s="755">
        <v>899</v>
      </c>
      <c r="P70" s="1930">
        <v>720</v>
      </c>
      <c r="Q70" s="1931"/>
      <c r="R70" s="757">
        <v>24.86111111111111</v>
      </c>
      <c r="S70" s="820" t="s">
        <v>256</v>
      </c>
      <c r="T70" s="759">
        <v>367</v>
      </c>
      <c r="U70" s="1930">
        <v>320</v>
      </c>
      <c r="V70" s="1931"/>
      <c r="W70" s="1931"/>
      <c r="X70" s="757">
        <v>14.6875</v>
      </c>
      <c r="Y70" s="760" t="s">
        <v>256</v>
      </c>
    </row>
    <row r="71" spans="2:25" ht="12.75" customHeight="1">
      <c r="B71" s="708" t="s">
        <v>256</v>
      </c>
      <c r="C71" s="1905" t="s">
        <v>256</v>
      </c>
      <c r="D71" s="1904"/>
      <c r="E71" s="1904"/>
      <c r="F71" s="706" t="s">
        <v>256</v>
      </c>
      <c r="G71" s="1932" t="s">
        <v>256</v>
      </c>
      <c r="H71" s="1926"/>
      <c r="I71" s="1926"/>
      <c r="J71" s="734" t="s">
        <v>256</v>
      </c>
      <c r="K71" s="706" t="s">
        <v>256</v>
      </c>
      <c r="L71" s="1932" t="s">
        <v>256</v>
      </c>
      <c r="M71" s="1926"/>
      <c r="N71" s="734" t="s">
        <v>256</v>
      </c>
      <c r="O71" s="706" t="s">
        <v>256</v>
      </c>
      <c r="P71" s="1932" t="s">
        <v>256</v>
      </c>
      <c r="Q71" s="1926"/>
      <c r="R71" s="734" t="s">
        <v>256</v>
      </c>
      <c r="S71" s="734" t="s">
        <v>256</v>
      </c>
      <c r="T71" s="720" t="s">
        <v>256</v>
      </c>
      <c r="U71" s="1932" t="s">
        <v>256</v>
      </c>
      <c r="V71" s="1926"/>
      <c r="W71" s="1926"/>
      <c r="X71" s="734" t="s">
        <v>256</v>
      </c>
      <c r="Y71" s="736" t="s">
        <v>256</v>
      </c>
    </row>
    <row r="72" spans="2:25" ht="12.75" customHeight="1">
      <c r="B72" s="750" t="s">
        <v>256</v>
      </c>
      <c r="C72" s="1945" t="s">
        <v>256</v>
      </c>
      <c r="D72" s="1884"/>
      <c r="E72" s="1884"/>
      <c r="F72" s="741" t="s">
        <v>256</v>
      </c>
      <c r="G72" s="1927" t="s">
        <v>256</v>
      </c>
      <c r="H72" s="1928"/>
      <c r="I72" s="1928"/>
      <c r="J72" s="817" t="s">
        <v>256</v>
      </c>
      <c r="K72" s="741" t="s">
        <v>256</v>
      </c>
      <c r="L72" s="1927" t="s">
        <v>256</v>
      </c>
      <c r="M72" s="1928"/>
      <c r="N72" s="817" t="s">
        <v>256</v>
      </c>
      <c r="O72" s="741" t="s">
        <v>256</v>
      </c>
      <c r="P72" s="1927" t="s">
        <v>256</v>
      </c>
      <c r="Q72" s="1928"/>
      <c r="R72" s="817" t="s">
        <v>256</v>
      </c>
      <c r="S72" s="817" t="s">
        <v>256</v>
      </c>
      <c r="T72" s="742" t="s">
        <v>256</v>
      </c>
      <c r="U72" s="1927" t="s">
        <v>256</v>
      </c>
      <c r="V72" s="1928"/>
      <c r="W72" s="1928"/>
      <c r="X72" s="817" t="s">
        <v>256</v>
      </c>
      <c r="Y72" s="818" t="s">
        <v>256</v>
      </c>
    </row>
    <row r="73" spans="2:25" ht="12.75" customHeight="1">
      <c r="B73" s="750" t="s">
        <v>256</v>
      </c>
      <c r="C73" s="1945" t="s">
        <v>774</v>
      </c>
      <c r="D73" s="1884"/>
      <c r="E73" s="1884"/>
      <c r="F73" s="767">
        <v>5179</v>
      </c>
      <c r="G73" s="1930">
        <v>3138</v>
      </c>
      <c r="H73" s="1931"/>
      <c r="I73" s="1931"/>
      <c r="J73" s="757">
        <v>65.04142766093052</v>
      </c>
      <c r="K73" s="755">
        <v>377</v>
      </c>
      <c r="L73" s="1934">
        <v>331</v>
      </c>
      <c r="M73" s="1935"/>
      <c r="N73" s="819">
        <v>13.897280966767372</v>
      </c>
      <c r="O73" s="755">
        <v>5556</v>
      </c>
      <c r="P73" s="1930">
        <v>3469</v>
      </c>
      <c r="Q73" s="1931"/>
      <c r="R73" s="757">
        <v>60.16142980686077</v>
      </c>
      <c r="S73" s="820" t="s">
        <v>256</v>
      </c>
      <c r="T73" s="759">
        <v>895</v>
      </c>
      <c r="U73" s="1930">
        <v>645</v>
      </c>
      <c r="V73" s="1931"/>
      <c r="W73" s="1931"/>
      <c r="X73" s="757">
        <v>38.759689922480625</v>
      </c>
      <c r="Y73" s="760" t="s">
        <v>256</v>
      </c>
    </row>
    <row r="74" spans="2:25" ht="12.75" customHeight="1">
      <c r="B74" s="777" t="s">
        <v>256</v>
      </c>
      <c r="C74" s="1966" t="s">
        <v>256</v>
      </c>
      <c r="D74" s="1943"/>
      <c r="E74" s="1943"/>
      <c r="F74" s="737" t="s">
        <v>256</v>
      </c>
      <c r="G74" s="1944" t="s">
        <v>256</v>
      </c>
      <c r="H74" s="1931"/>
      <c r="I74" s="1931"/>
      <c r="J74" s="758" t="s">
        <v>256</v>
      </c>
      <c r="K74" s="737" t="s">
        <v>256</v>
      </c>
      <c r="L74" s="1944" t="s">
        <v>256</v>
      </c>
      <c r="M74" s="1931"/>
      <c r="N74" s="758" t="s">
        <v>256</v>
      </c>
      <c r="O74" s="737" t="s">
        <v>256</v>
      </c>
      <c r="P74" s="1944" t="s">
        <v>256</v>
      </c>
      <c r="Q74" s="1931"/>
      <c r="R74" s="758" t="s">
        <v>256</v>
      </c>
      <c r="S74" s="758" t="s">
        <v>256</v>
      </c>
      <c r="T74" s="738" t="s">
        <v>256</v>
      </c>
      <c r="U74" s="1944" t="s">
        <v>256</v>
      </c>
      <c r="V74" s="1931"/>
      <c r="W74" s="1931"/>
      <c r="X74" s="758" t="s">
        <v>256</v>
      </c>
      <c r="Y74" s="760" t="s">
        <v>256</v>
      </c>
    </row>
    <row r="75" spans="2:25" ht="12.75" customHeight="1">
      <c r="B75" s="751" t="s">
        <v>256</v>
      </c>
      <c r="C75" s="1945" t="s">
        <v>256</v>
      </c>
      <c r="D75" s="1884"/>
      <c r="E75" s="1884"/>
      <c r="F75" s="713" t="s">
        <v>256</v>
      </c>
      <c r="G75" s="1946" t="s">
        <v>256</v>
      </c>
      <c r="H75" s="1947"/>
      <c r="I75" s="1947"/>
      <c r="J75" s="725" t="s">
        <v>256</v>
      </c>
      <c r="K75" s="713" t="s">
        <v>256</v>
      </c>
      <c r="L75" s="1946" t="s">
        <v>256</v>
      </c>
      <c r="M75" s="1947"/>
      <c r="N75" s="725" t="s">
        <v>256</v>
      </c>
      <c r="O75" s="713" t="s">
        <v>256</v>
      </c>
      <c r="P75" s="1946" t="s">
        <v>256</v>
      </c>
      <c r="Q75" s="1947"/>
      <c r="R75" s="725" t="s">
        <v>256</v>
      </c>
      <c r="S75" s="725" t="s">
        <v>256</v>
      </c>
      <c r="T75" s="713" t="s">
        <v>256</v>
      </c>
      <c r="U75" s="1946" t="s">
        <v>256</v>
      </c>
      <c r="V75" s="1947"/>
      <c r="W75" s="1947"/>
      <c r="X75" s="725" t="s">
        <v>256</v>
      </c>
      <c r="Y75" s="725" t="s">
        <v>256</v>
      </c>
    </row>
    <row r="76" spans="2:25" ht="12.75" customHeight="1">
      <c r="B76" s="1883" t="s">
        <v>1150</v>
      </c>
      <c r="C76" s="1884"/>
      <c r="D76" s="1884"/>
      <c r="E76" s="1884"/>
      <c r="F76" s="1884"/>
      <c r="G76" s="1884"/>
      <c r="H76" s="1884"/>
      <c r="I76" s="1884"/>
      <c r="J76" s="1884"/>
      <c r="K76" s="1884"/>
      <c r="L76" s="1884"/>
      <c r="M76" s="1884"/>
      <c r="N76" s="1884"/>
      <c r="O76" s="1884"/>
      <c r="P76" s="1884"/>
      <c r="Q76" s="1884"/>
      <c r="R76" s="1884"/>
      <c r="S76" s="1884"/>
      <c r="T76" s="1884"/>
      <c r="U76" s="1884"/>
      <c r="V76" s="1884"/>
      <c r="W76" s="1884"/>
      <c r="X76" s="1884"/>
      <c r="Y76" s="1884"/>
    </row>
    <row r="77" spans="2:25" ht="12.75" customHeight="1">
      <c r="B77" s="703" t="s">
        <v>256</v>
      </c>
      <c r="C77" s="1895" t="s">
        <v>256</v>
      </c>
      <c r="D77" s="1886"/>
      <c r="E77" s="1948" t="s">
        <v>256</v>
      </c>
      <c r="F77" s="1886"/>
      <c r="G77" s="1886"/>
      <c r="H77" s="736" t="s">
        <v>256</v>
      </c>
      <c r="I77" s="1932" t="s">
        <v>256</v>
      </c>
      <c r="J77" s="1926"/>
      <c r="K77" s="1932" t="s">
        <v>256</v>
      </c>
      <c r="L77" s="1926"/>
      <c r="M77" s="1949" t="s">
        <v>256</v>
      </c>
      <c r="N77" s="1886"/>
      <c r="O77" s="1932" t="s">
        <v>256</v>
      </c>
      <c r="P77" s="1926"/>
      <c r="Q77" s="1932" t="s">
        <v>1151</v>
      </c>
      <c r="R77" s="1926"/>
      <c r="S77" s="1926"/>
      <c r="T77" s="1949" t="s">
        <v>1152</v>
      </c>
      <c r="U77" s="1886"/>
      <c r="V77" s="706" t="s">
        <v>256</v>
      </c>
      <c r="W77" s="1948" t="s">
        <v>256</v>
      </c>
      <c r="X77" s="1886"/>
      <c r="Y77" s="721" t="s">
        <v>256</v>
      </c>
    </row>
    <row r="78" spans="2:25" ht="12.75" customHeight="1">
      <c r="B78" s="708" t="s">
        <v>256</v>
      </c>
      <c r="C78" s="1905" t="s">
        <v>256</v>
      </c>
      <c r="D78" s="1904"/>
      <c r="E78" s="1951" t="s">
        <v>1153</v>
      </c>
      <c r="F78" s="1904"/>
      <c r="G78" s="1904"/>
      <c r="H78" s="727" t="s">
        <v>256</v>
      </c>
      <c r="I78" s="1946" t="s">
        <v>256</v>
      </c>
      <c r="J78" s="1947"/>
      <c r="K78" s="1946" t="s">
        <v>256</v>
      </c>
      <c r="L78" s="1947"/>
      <c r="M78" s="1952" t="s">
        <v>256</v>
      </c>
      <c r="N78" s="1904"/>
      <c r="O78" s="1946" t="s">
        <v>364</v>
      </c>
      <c r="P78" s="1947"/>
      <c r="Q78" s="1946" t="s">
        <v>1154</v>
      </c>
      <c r="R78" s="1947"/>
      <c r="S78" s="1947"/>
      <c r="T78" s="1952" t="s">
        <v>1155</v>
      </c>
      <c r="U78" s="1904"/>
      <c r="V78" s="713" t="s">
        <v>256</v>
      </c>
      <c r="W78" s="1951" t="s">
        <v>1156</v>
      </c>
      <c r="X78" s="1904"/>
      <c r="Y78" s="719" t="s">
        <v>256</v>
      </c>
    </row>
    <row r="79" spans="2:25" ht="12.75" customHeight="1">
      <c r="B79" s="708" t="s">
        <v>256</v>
      </c>
      <c r="C79" s="1905" t="s">
        <v>256</v>
      </c>
      <c r="D79" s="1904"/>
      <c r="E79" s="1951" t="s">
        <v>1157</v>
      </c>
      <c r="F79" s="1904"/>
      <c r="G79" s="1904"/>
      <c r="H79" s="727" t="s">
        <v>256</v>
      </c>
      <c r="I79" s="1946" t="s">
        <v>1158</v>
      </c>
      <c r="J79" s="1947"/>
      <c r="K79" s="1946" t="s">
        <v>1159</v>
      </c>
      <c r="L79" s="1947"/>
      <c r="M79" s="1952" t="s">
        <v>1160</v>
      </c>
      <c r="N79" s="1904"/>
      <c r="O79" s="1946" t="s">
        <v>1161</v>
      </c>
      <c r="P79" s="1947"/>
      <c r="Q79" s="1946" t="s">
        <v>1161</v>
      </c>
      <c r="R79" s="1947"/>
      <c r="S79" s="1947"/>
      <c r="T79" s="1952" t="s">
        <v>1162</v>
      </c>
      <c r="U79" s="1904"/>
      <c r="V79" s="713" t="s">
        <v>256</v>
      </c>
      <c r="W79" s="1951" t="s">
        <v>1157</v>
      </c>
      <c r="X79" s="1904"/>
      <c r="Y79" s="719" t="s">
        <v>256</v>
      </c>
    </row>
    <row r="80" spans="2:25" ht="12.75" customHeight="1">
      <c r="B80" s="717" t="s">
        <v>256</v>
      </c>
      <c r="C80" s="1965" t="s">
        <v>256</v>
      </c>
      <c r="D80" s="1897"/>
      <c r="E80" s="1954" t="s">
        <v>245</v>
      </c>
      <c r="F80" s="1897"/>
      <c r="G80" s="1897"/>
      <c r="H80" s="818" t="s">
        <v>256</v>
      </c>
      <c r="I80" s="1927" t="s">
        <v>245</v>
      </c>
      <c r="J80" s="1928"/>
      <c r="K80" s="1927" t="s">
        <v>245</v>
      </c>
      <c r="L80" s="1928"/>
      <c r="M80" s="1923" t="s">
        <v>245</v>
      </c>
      <c r="N80" s="1897"/>
      <c r="O80" s="1927" t="s">
        <v>245</v>
      </c>
      <c r="P80" s="1928"/>
      <c r="Q80" s="1927" t="s">
        <v>245</v>
      </c>
      <c r="R80" s="1928"/>
      <c r="S80" s="1928"/>
      <c r="T80" s="1923" t="s">
        <v>245</v>
      </c>
      <c r="U80" s="1897"/>
      <c r="V80" s="741" t="s">
        <v>256</v>
      </c>
      <c r="W80" s="1954" t="s">
        <v>245</v>
      </c>
      <c r="X80" s="1897"/>
      <c r="Y80" s="743" t="s">
        <v>256</v>
      </c>
    </row>
    <row r="81" spans="2:25" ht="12.75" customHeight="1">
      <c r="B81" s="708" t="s">
        <v>256</v>
      </c>
      <c r="C81" s="1905" t="s">
        <v>256</v>
      </c>
      <c r="D81" s="1904"/>
      <c r="E81" s="1912" t="s">
        <v>256</v>
      </c>
      <c r="F81" s="1904"/>
      <c r="G81" s="1904"/>
      <c r="H81" s="784" t="s">
        <v>256</v>
      </c>
      <c r="I81" s="1955" t="s">
        <v>256</v>
      </c>
      <c r="J81" s="1947"/>
      <c r="K81" s="1955" t="s">
        <v>256</v>
      </c>
      <c r="L81" s="1947"/>
      <c r="M81" s="1905" t="s">
        <v>256</v>
      </c>
      <c r="N81" s="1904"/>
      <c r="O81" s="1955" t="s">
        <v>256</v>
      </c>
      <c r="P81" s="1947"/>
      <c r="Q81" s="1955" t="s">
        <v>256</v>
      </c>
      <c r="R81" s="1947"/>
      <c r="S81" s="1947"/>
      <c r="T81" s="1905" t="s">
        <v>256</v>
      </c>
      <c r="U81" s="1904"/>
      <c r="V81" s="709" t="s">
        <v>256</v>
      </c>
      <c r="W81" s="1912" t="s">
        <v>256</v>
      </c>
      <c r="X81" s="1904"/>
      <c r="Y81" s="762" t="s">
        <v>256</v>
      </c>
    </row>
    <row r="82" spans="2:25" ht="12.75" customHeight="1">
      <c r="B82" s="786" t="s">
        <v>256</v>
      </c>
      <c r="C82" s="751" t="s">
        <v>608</v>
      </c>
      <c r="D82" s="827" t="s">
        <v>594</v>
      </c>
      <c r="E82" s="1915">
        <v>49907</v>
      </c>
      <c r="F82" s="1884"/>
      <c r="G82" s="1884"/>
      <c r="H82" s="749" t="s">
        <v>256</v>
      </c>
      <c r="I82" s="1911">
        <v>3933</v>
      </c>
      <c r="J82" s="1909"/>
      <c r="K82" s="1911">
        <v>-2568</v>
      </c>
      <c r="L82" s="1909"/>
      <c r="M82" s="1910">
        <v>1365</v>
      </c>
      <c r="N82" s="1884"/>
      <c r="O82" s="1911">
        <v>-123</v>
      </c>
      <c r="P82" s="1909"/>
      <c r="Q82" s="1911">
        <v>72</v>
      </c>
      <c r="R82" s="1909"/>
      <c r="S82" s="1909"/>
      <c r="T82" s="1910">
        <v>1314</v>
      </c>
      <c r="U82" s="1884"/>
      <c r="V82" s="740" t="s">
        <v>256</v>
      </c>
      <c r="W82" s="1956">
        <v>51221</v>
      </c>
      <c r="X82" s="1884"/>
      <c r="Y82" s="788" t="s">
        <v>256</v>
      </c>
    </row>
    <row r="83" spans="2:25" ht="12.75" customHeight="1">
      <c r="B83" s="786" t="s">
        <v>256</v>
      </c>
      <c r="C83" s="748" t="s">
        <v>256</v>
      </c>
      <c r="D83" s="827" t="s">
        <v>602</v>
      </c>
      <c r="E83" s="1915">
        <v>48624</v>
      </c>
      <c r="F83" s="1884"/>
      <c r="G83" s="1884"/>
      <c r="H83" s="749" t="s">
        <v>256</v>
      </c>
      <c r="I83" s="1911">
        <v>3293</v>
      </c>
      <c r="J83" s="1909"/>
      <c r="K83" s="1911">
        <v>-3067</v>
      </c>
      <c r="L83" s="1909"/>
      <c r="M83" s="1910">
        <v>226</v>
      </c>
      <c r="N83" s="1884"/>
      <c r="O83" s="1911">
        <v>-85</v>
      </c>
      <c r="P83" s="1909"/>
      <c r="Q83" s="1911">
        <v>1142</v>
      </c>
      <c r="R83" s="1909"/>
      <c r="S83" s="1909"/>
      <c r="T83" s="1910">
        <v>1283</v>
      </c>
      <c r="U83" s="1884"/>
      <c r="V83" s="740" t="s">
        <v>256</v>
      </c>
      <c r="W83" s="1956">
        <v>49907</v>
      </c>
      <c r="X83" s="1884"/>
      <c r="Y83" s="788" t="s">
        <v>256</v>
      </c>
    </row>
    <row r="84" spans="2:25" ht="12.75" customHeight="1">
      <c r="B84" s="786" t="s">
        <v>256</v>
      </c>
      <c r="C84" s="748" t="s">
        <v>256</v>
      </c>
      <c r="D84" s="827" t="s">
        <v>772</v>
      </c>
      <c r="E84" s="1957">
        <v>2.638614675880224</v>
      </c>
      <c r="F84" s="1884"/>
      <c r="G84" s="1884"/>
      <c r="H84" s="749" t="s">
        <v>256</v>
      </c>
      <c r="I84" s="1958">
        <v>19.435165502581235</v>
      </c>
      <c r="J84" s="1909"/>
      <c r="K84" s="1958">
        <v>16.269970655363547</v>
      </c>
      <c r="L84" s="1909"/>
      <c r="M84" s="1959">
        <v>503.98230088495575</v>
      </c>
      <c r="N84" s="1884"/>
      <c r="O84" s="1958">
        <v>-44.70588235294118</v>
      </c>
      <c r="P84" s="1909"/>
      <c r="Q84" s="1958">
        <v>-93.6952714535902</v>
      </c>
      <c r="R84" s="1909"/>
      <c r="S84" s="1909"/>
      <c r="T84" s="1959">
        <v>2.4162120031176926</v>
      </c>
      <c r="U84" s="1884"/>
      <c r="V84" s="740" t="s">
        <v>256</v>
      </c>
      <c r="W84" s="1957">
        <v>2.6328971887711146</v>
      </c>
      <c r="X84" s="1884"/>
      <c r="Y84" s="788" t="s">
        <v>256</v>
      </c>
    </row>
    <row r="85" spans="2:25" ht="12.75" customHeight="1">
      <c r="B85" s="786" t="s">
        <v>256</v>
      </c>
      <c r="C85" s="751" t="s">
        <v>759</v>
      </c>
      <c r="D85" s="827" t="s">
        <v>594</v>
      </c>
      <c r="E85" s="1915">
        <v>15120</v>
      </c>
      <c r="F85" s="1884"/>
      <c r="G85" s="1884"/>
      <c r="H85" s="749" t="s">
        <v>256</v>
      </c>
      <c r="I85" s="1911">
        <v>10842</v>
      </c>
      <c r="J85" s="1909"/>
      <c r="K85" s="1911">
        <v>-10346</v>
      </c>
      <c r="L85" s="1909"/>
      <c r="M85" s="1910">
        <v>496</v>
      </c>
      <c r="N85" s="1884"/>
      <c r="O85" s="1911">
        <v>-125</v>
      </c>
      <c r="P85" s="1909"/>
      <c r="Q85" s="1911">
        <v>786</v>
      </c>
      <c r="R85" s="1909"/>
      <c r="S85" s="1909"/>
      <c r="T85" s="1910">
        <v>1157</v>
      </c>
      <c r="U85" s="1884"/>
      <c r="V85" s="740" t="s">
        <v>256</v>
      </c>
      <c r="W85" s="1956">
        <v>16277</v>
      </c>
      <c r="X85" s="1884"/>
      <c r="Y85" s="788" t="s">
        <v>256</v>
      </c>
    </row>
    <row r="86" spans="2:25" ht="12.75" customHeight="1">
      <c r="B86" s="786" t="s">
        <v>256</v>
      </c>
      <c r="C86" s="748" t="s">
        <v>256</v>
      </c>
      <c r="D86" s="827" t="s">
        <v>602</v>
      </c>
      <c r="E86" s="1915">
        <v>13677</v>
      </c>
      <c r="F86" s="1884"/>
      <c r="G86" s="1884"/>
      <c r="H86" s="749" t="s">
        <v>256</v>
      </c>
      <c r="I86" s="1911">
        <v>10463</v>
      </c>
      <c r="J86" s="1909"/>
      <c r="K86" s="1911">
        <v>-9757</v>
      </c>
      <c r="L86" s="1909"/>
      <c r="M86" s="1910">
        <v>706</v>
      </c>
      <c r="N86" s="1884"/>
      <c r="O86" s="1911">
        <v>-21</v>
      </c>
      <c r="P86" s="1909"/>
      <c r="Q86" s="1911">
        <v>758</v>
      </c>
      <c r="R86" s="1909"/>
      <c r="S86" s="1909"/>
      <c r="T86" s="1910">
        <v>1443</v>
      </c>
      <c r="U86" s="1884"/>
      <c r="V86" s="740" t="s">
        <v>256</v>
      </c>
      <c r="W86" s="1956">
        <v>15120</v>
      </c>
      <c r="X86" s="1884"/>
      <c r="Y86" s="788" t="s">
        <v>256</v>
      </c>
    </row>
    <row r="87" spans="2:25" ht="12.75" customHeight="1">
      <c r="B87" s="786" t="s">
        <v>256</v>
      </c>
      <c r="C87" s="748" t="s">
        <v>256</v>
      </c>
      <c r="D87" s="827" t="s">
        <v>772</v>
      </c>
      <c r="E87" s="1957">
        <v>10.550559333187103</v>
      </c>
      <c r="F87" s="1884"/>
      <c r="G87" s="1884"/>
      <c r="H87" s="749" t="s">
        <v>256</v>
      </c>
      <c r="I87" s="1958">
        <v>3.6222880626971232</v>
      </c>
      <c r="J87" s="1909"/>
      <c r="K87" s="1958">
        <v>-6.036691606026443</v>
      </c>
      <c r="L87" s="1909"/>
      <c r="M87" s="1959">
        <v>-29.745042492917843</v>
      </c>
      <c r="N87" s="1884"/>
      <c r="O87" s="1958">
        <v>-495.23809523809524</v>
      </c>
      <c r="P87" s="1909"/>
      <c r="Q87" s="1958">
        <v>3.6939313984168867</v>
      </c>
      <c r="R87" s="1909"/>
      <c r="S87" s="1909"/>
      <c r="T87" s="1959">
        <v>-19.81981981981982</v>
      </c>
      <c r="U87" s="1884"/>
      <c r="V87" s="740" t="s">
        <v>256</v>
      </c>
      <c r="W87" s="1957">
        <v>7.652116402116402</v>
      </c>
      <c r="X87" s="1884"/>
      <c r="Y87" s="788" t="s">
        <v>256</v>
      </c>
    </row>
    <row r="88" spans="2:25" ht="12.75" customHeight="1">
      <c r="B88" s="786" t="s">
        <v>256</v>
      </c>
      <c r="C88" s="751" t="s">
        <v>760</v>
      </c>
      <c r="D88" s="827" t="s">
        <v>594</v>
      </c>
      <c r="E88" s="1915">
        <v>980</v>
      </c>
      <c r="F88" s="1884"/>
      <c r="G88" s="1884"/>
      <c r="H88" s="749" t="s">
        <v>256</v>
      </c>
      <c r="I88" s="1911">
        <v>167</v>
      </c>
      <c r="J88" s="1909"/>
      <c r="K88" s="1911">
        <v>-76</v>
      </c>
      <c r="L88" s="1909"/>
      <c r="M88" s="1910">
        <v>91</v>
      </c>
      <c r="N88" s="1884"/>
      <c r="O88" s="1911">
        <v>0</v>
      </c>
      <c r="P88" s="1909"/>
      <c r="Q88" s="1911">
        <v>45</v>
      </c>
      <c r="R88" s="1909"/>
      <c r="S88" s="1909"/>
      <c r="T88" s="1910">
        <v>136</v>
      </c>
      <c r="U88" s="1884"/>
      <c r="V88" s="740" t="s">
        <v>256</v>
      </c>
      <c r="W88" s="1956">
        <v>1116</v>
      </c>
      <c r="X88" s="1884"/>
      <c r="Y88" s="788" t="s">
        <v>256</v>
      </c>
    </row>
    <row r="89" spans="2:25" ht="12.75" customHeight="1">
      <c r="B89" s="786" t="s">
        <v>256</v>
      </c>
      <c r="C89" s="748" t="s">
        <v>256</v>
      </c>
      <c r="D89" s="827" t="s">
        <v>602</v>
      </c>
      <c r="E89" s="1915">
        <v>903</v>
      </c>
      <c r="F89" s="1884"/>
      <c r="G89" s="1884"/>
      <c r="H89" s="749" t="s">
        <v>256</v>
      </c>
      <c r="I89" s="1911">
        <v>11</v>
      </c>
      <c r="J89" s="1909"/>
      <c r="K89" s="1911">
        <v>-5</v>
      </c>
      <c r="L89" s="1909"/>
      <c r="M89" s="1910">
        <v>6</v>
      </c>
      <c r="N89" s="1884"/>
      <c r="O89" s="1911">
        <v>0</v>
      </c>
      <c r="P89" s="1909"/>
      <c r="Q89" s="1911">
        <v>71</v>
      </c>
      <c r="R89" s="1909"/>
      <c r="S89" s="1909"/>
      <c r="T89" s="1910">
        <v>77</v>
      </c>
      <c r="U89" s="1884"/>
      <c r="V89" s="740" t="s">
        <v>256</v>
      </c>
      <c r="W89" s="1956">
        <v>980</v>
      </c>
      <c r="X89" s="1884"/>
      <c r="Y89" s="788" t="s">
        <v>256</v>
      </c>
    </row>
    <row r="90" spans="2:25" ht="12.75" customHeight="1">
      <c r="B90" s="786" t="s">
        <v>256</v>
      </c>
      <c r="C90" s="748" t="s">
        <v>256</v>
      </c>
      <c r="D90" s="827" t="s">
        <v>772</v>
      </c>
      <c r="E90" s="1957">
        <v>8.527131782945736</v>
      </c>
      <c r="F90" s="1884"/>
      <c r="G90" s="1884"/>
      <c r="H90" s="749" t="s">
        <v>256</v>
      </c>
      <c r="I90" s="1958">
        <v>1418.1818181818182</v>
      </c>
      <c r="J90" s="1909"/>
      <c r="K90" s="1958">
        <v>-1420</v>
      </c>
      <c r="L90" s="1909"/>
      <c r="M90" s="1959">
        <v>1416.6666666666665</v>
      </c>
      <c r="N90" s="1884"/>
      <c r="O90" s="1911">
        <v>0</v>
      </c>
      <c r="P90" s="1909"/>
      <c r="Q90" s="1958">
        <v>-36.61971830985916</v>
      </c>
      <c r="R90" s="1909"/>
      <c r="S90" s="1909"/>
      <c r="T90" s="1959">
        <v>76.62337662337663</v>
      </c>
      <c r="U90" s="1884"/>
      <c r="V90" s="740" t="s">
        <v>256</v>
      </c>
      <c r="W90" s="1957">
        <v>13.877551020408163</v>
      </c>
      <c r="X90" s="1884"/>
      <c r="Y90" s="788" t="s">
        <v>256</v>
      </c>
    </row>
    <row r="91" spans="2:25" ht="12.75" customHeight="1">
      <c r="B91" s="786" t="s">
        <v>256</v>
      </c>
      <c r="C91" s="751" t="s">
        <v>599</v>
      </c>
      <c r="D91" s="827" t="s">
        <v>594</v>
      </c>
      <c r="E91" s="1915">
        <v>32</v>
      </c>
      <c r="F91" s="1884"/>
      <c r="G91" s="1884"/>
      <c r="H91" s="749" t="s">
        <v>256</v>
      </c>
      <c r="I91" s="1911">
        <v>27</v>
      </c>
      <c r="J91" s="1909"/>
      <c r="K91" s="1911">
        <v>-2</v>
      </c>
      <c r="L91" s="1909"/>
      <c r="M91" s="1910">
        <v>25</v>
      </c>
      <c r="N91" s="1884"/>
      <c r="O91" s="1911">
        <v>0</v>
      </c>
      <c r="P91" s="1909"/>
      <c r="Q91" s="1911">
        <v>-2</v>
      </c>
      <c r="R91" s="1909"/>
      <c r="S91" s="1909"/>
      <c r="T91" s="1910">
        <v>23</v>
      </c>
      <c r="U91" s="1884"/>
      <c r="V91" s="740" t="s">
        <v>256</v>
      </c>
      <c r="W91" s="1956">
        <v>55</v>
      </c>
      <c r="X91" s="1884"/>
      <c r="Y91" s="788" t="s">
        <v>256</v>
      </c>
    </row>
    <row r="92" spans="2:25" ht="12.75" customHeight="1">
      <c r="B92" s="786" t="s">
        <v>256</v>
      </c>
      <c r="C92" s="748" t="s">
        <v>256</v>
      </c>
      <c r="D92" s="827" t="s">
        <v>602</v>
      </c>
      <c r="E92" s="1915">
        <v>18</v>
      </c>
      <c r="F92" s="1884"/>
      <c r="G92" s="1884"/>
      <c r="H92" s="749" t="s">
        <v>256</v>
      </c>
      <c r="I92" s="1911">
        <v>14</v>
      </c>
      <c r="J92" s="1909"/>
      <c r="K92" s="1911">
        <v>-1</v>
      </c>
      <c r="L92" s="1909"/>
      <c r="M92" s="1910">
        <v>13</v>
      </c>
      <c r="N92" s="1884"/>
      <c r="O92" s="1911">
        <v>0</v>
      </c>
      <c r="P92" s="1909"/>
      <c r="Q92" s="1911">
        <v>1</v>
      </c>
      <c r="R92" s="1909"/>
      <c r="S92" s="1909"/>
      <c r="T92" s="1910">
        <v>14</v>
      </c>
      <c r="U92" s="1884"/>
      <c r="V92" s="740" t="s">
        <v>256</v>
      </c>
      <c r="W92" s="1956">
        <v>32</v>
      </c>
      <c r="X92" s="1884"/>
      <c r="Y92" s="788" t="s">
        <v>256</v>
      </c>
    </row>
    <row r="93" spans="2:25" ht="12.75" customHeight="1">
      <c r="B93" s="786" t="s">
        <v>256</v>
      </c>
      <c r="C93" s="748" t="s">
        <v>256</v>
      </c>
      <c r="D93" s="827" t="s">
        <v>772</v>
      </c>
      <c r="E93" s="1957">
        <v>77.77777777777779</v>
      </c>
      <c r="F93" s="1884"/>
      <c r="G93" s="1884"/>
      <c r="H93" s="749" t="s">
        <v>256</v>
      </c>
      <c r="I93" s="1958">
        <v>92.85714285714286</v>
      </c>
      <c r="J93" s="1909"/>
      <c r="K93" s="1958">
        <v>-100</v>
      </c>
      <c r="L93" s="1909"/>
      <c r="M93" s="1959">
        <v>92.3076923076923</v>
      </c>
      <c r="N93" s="1884"/>
      <c r="O93" s="1911">
        <v>0</v>
      </c>
      <c r="P93" s="1909"/>
      <c r="Q93" s="1958">
        <v>-300</v>
      </c>
      <c r="R93" s="1909"/>
      <c r="S93" s="1909"/>
      <c r="T93" s="1959">
        <v>64.28571428571429</v>
      </c>
      <c r="U93" s="1884"/>
      <c r="V93" s="740" t="s">
        <v>256</v>
      </c>
      <c r="W93" s="1957">
        <v>71.875</v>
      </c>
      <c r="X93" s="1884"/>
      <c r="Y93" s="788" t="s">
        <v>256</v>
      </c>
    </row>
    <row r="94" spans="2:25" ht="12.75" customHeight="1">
      <c r="B94" s="824" t="s">
        <v>256</v>
      </c>
      <c r="C94" s="800" t="s">
        <v>256</v>
      </c>
      <c r="D94" s="828" t="s">
        <v>256</v>
      </c>
      <c r="E94" s="1960" t="s">
        <v>256</v>
      </c>
      <c r="F94" s="1943"/>
      <c r="G94" s="1943"/>
      <c r="H94" s="799" t="s">
        <v>256</v>
      </c>
      <c r="I94" s="1961" t="s">
        <v>256</v>
      </c>
      <c r="J94" s="1962"/>
      <c r="K94" s="1961" t="s">
        <v>256</v>
      </c>
      <c r="L94" s="1962"/>
      <c r="M94" s="1963" t="s">
        <v>256</v>
      </c>
      <c r="N94" s="1943"/>
      <c r="O94" s="1961" t="s">
        <v>256</v>
      </c>
      <c r="P94" s="1962"/>
      <c r="Q94" s="1961" t="s">
        <v>256</v>
      </c>
      <c r="R94" s="1962"/>
      <c r="S94" s="1962"/>
      <c r="T94" s="1963" t="s">
        <v>256</v>
      </c>
      <c r="U94" s="1943"/>
      <c r="V94" s="801" t="s">
        <v>256</v>
      </c>
      <c r="W94" s="1960" t="s">
        <v>256</v>
      </c>
      <c r="X94" s="1943"/>
      <c r="Y94" s="812" t="s">
        <v>256</v>
      </c>
    </row>
    <row r="95" spans="2:25" ht="12.75" customHeight="1">
      <c r="B95" s="786" t="s">
        <v>256</v>
      </c>
      <c r="C95" s="748" t="s">
        <v>256</v>
      </c>
      <c r="D95" s="827" t="s">
        <v>256</v>
      </c>
      <c r="E95" s="1964" t="s">
        <v>256</v>
      </c>
      <c r="F95" s="1884"/>
      <c r="G95" s="1884"/>
      <c r="H95" s="749" t="s">
        <v>256</v>
      </c>
      <c r="I95" s="1933" t="s">
        <v>256</v>
      </c>
      <c r="J95" s="1909"/>
      <c r="K95" s="1933" t="s">
        <v>256</v>
      </c>
      <c r="L95" s="1909"/>
      <c r="M95" s="1883" t="s">
        <v>256</v>
      </c>
      <c r="N95" s="1884"/>
      <c r="O95" s="1933" t="s">
        <v>256</v>
      </c>
      <c r="P95" s="1909"/>
      <c r="Q95" s="1933" t="s">
        <v>256</v>
      </c>
      <c r="R95" s="1909"/>
      <c r="S95" s="1909"/>
      <c r="T95" s="1883" t="s">
        <v>256</v>
      </c>
      <c r="U95" s="1884"/>
      <c r="V95" s="740" t="s">
        <v>256</v>
      </c>
      <c r="W95" s="1964" t="s">
        <v>256</v>
      </c>
      <c r="X95" s="1884"/>
      <c r="Y95" s="788" t="s">
        <v>256</v>
      </c>
    </row>
    <row r="96" spans="2:25" ht="12.75" customHeight="1">
      <c r="B96" s="786" t="s">
        <v>256</v>
      </c>
      <c r="C96" s="751" t="s">
        <v>1172</v>
      </c>
      <c r="D96" s="827" t="s">
        <v>594</v>
      </c>
      <c r="E96" s="1915">
        <v>66039</v>
      </c>
      <c r="F96" s="1884"/>
      <c r="G96" s="1884"/>
      <c r="H96" s="749" t="s">
        <v>256</v>
      </c>
      <c r="I96" s="1911">
        <v>14969</v>
      </c>
      <c r="J96" s="1909"/>
      <c r="K96" s="1911">
        <v>-12992</v>
      </c>
      <c r="L96" s="1909"/>
      <c r="M96" s="1910">
        <v>1977</v>
      </c>
      <c r="N96" s="1884"/>
      <c r="O96" s="1911">
        <v>-248</v>
      </c>
      <c r="P96" s="1909"/>
      <c r="Q96" s="1911">
        <v>901</v>
      </c>
      <c r="R96" s="1909"/>
      <c r="S96" s="1909"/>
      <c r="T96" s="1910">
        <v>2630</v>
      </c>
      <c r="U96" s="1884"/>
      <c r="V96" s="740" t="s">
        <v>256</v>
      </c>
      <c r="W96" s="1956">
        <v>68669</v>
      </c>
      <c r="X96" s="1884"/>
      <c r="Y96" s="788" t="s">
        <v>256</v>
      </c>
    </row>
    <row r="97" spans="2:25" ht="12.75" customHeight="1">
      <c r="B97" s="786" t="s">
        <v>256</v>
      </c>
      <c r="C97" s="748" t="s">
        <v>256</v>
      </c>
      <c r="D97" s="827" t="s">
        <v>602</v>
      </c>
      <c r="E97" s="1915">
        <v>63222</v>
      </c>
      <c r="F97" s="1884"/>
      <c r="G97" s="1884"/>
      <c r="H97" s="749" t="s">
        <v>256</v>
      </c>
      <c r="I97" s="1911">
        <v>13781</v>
      </c>
      <c r="J97" s="1909"/>
      <c r="K97" s="1911">
        <v>-12830</v>
      </c>
      <c r="L97" s="1909"/>
      <c r="M97" s="1910">
        <v>951</v>
      </c>
      <c r="N97" s="1884"/>
      <c r="O97" s="1911">
        <v>-106</v>
      </c>
      <c r="P97" s="1909"/>
      <c r="Q97" s="1911">
        <v>1972</v>
      </c>
      <c r="R97" s="1909"/>
      <c r="S97" s="1909"/>
      <c r="T97" s="1910">
        <v>2817</v>
      </c>
      <c r="U97" s="1884"/>
      <c r="V97" s="740" t="s">
        <v>256</v>
      </c>
      <c r="W97" s="1956">
        <v>66039</v>
      </c>
      <c r="X97" s="1884"/>
      <c r="Y97" s="788" t="s">
        <v>256</v>
      </c>
    </row>
    <row r="98" spans="2:25" ht="12.75" customHeight="1">
      <c r="B98" s="786" t="s">
        <v>256</v>
      </c>
      <c r="C98" s="748" t="s">
        <v>256</v>
      </c>
      <c r="D98" s="827" t="s">
        <v>772</v>
      </c>
      <c r="E98" s="1957">
        <v>4.455727436651799</v>
      </c>
      <c r="F98" s="1884"/>
      <c r="G98" s="1884"/>
      <c r="H98" s="749" t="s">
        <v>256</v>
      </c>
      <c r="I98" s="1958">
        <v>8.620564545388579</v>
      </c>
      <c r="J98" s="1909"/>
      <c r="K98" s="1958">
        <v>-1.2626656274356975</v>
      </c>
      <c r="L98" s="1909"/>
      <c r="M98" s="1959">
        <v>107.88643533123027</v>
      </c>
      <c r="N98" s="1884"/>
      <c r="O98" s="1958">
        <v>-133.96226415094338</v>
      </c>
      <c r="P98" s="1909"/>
      <c r="Q98" s="1958">
        <v>-54.310344827586206</v>
      </c>
      <c r="R98" s="1909"/>
      <c r="S98" s="1909"/>
      <c r="T98" s="1959">
        <v>-6.638267660631877</v>
      </c>
      <c r="U98" s="1884"/>
      <c r="V98" s="740" t="s">
        <v>256</v>
      </c>
      <c r="W98" s="1957">
        <v>3.9824951922348917</v>
      </c>
      <c r="X98" s="1884"/>
      <c r="Y98" s="788" t="s">
        <v>256</v>
      </c>
    </row>
    <row r="99" spans="2:25" ht="12.75" customHeight="1">
      <c r="B99" s="829" t="s">
        <v>256</v>
      </c>
      <c r="C99" s="508" t="s">
        <v>256</v>
      </c>
      <c r="D99" s="830" t="s">
        <v>256</v>
      </c>
      <c r="E99" s="1967" t="s">
        <v>256</v>
      </c>
      <c r="F99" s="1968"/>
      <c r="G99" s="1968"/>
      <c r="H99" s="509" t="s">
        <v>256</v>
      </c>
      <c r="I99" s="1969" t="s">
        <v>256</v>
      </c>
      <c r="J99" s="1970"/>
      <c r="K99" s="1969" t="s">
        <v>256</v>
      </c>
      <c r="L99" s="1970"/>
      <c r="M99" s="1971" t="s">
        <v>256</v>
      </c>
      <c r="N99" s="1968"/>
      <c r="O99" s="1969" t="s">
        <v>256</v>
      </c>
      <c r="P99" s="1970"/>
      <c r="Q99" s="1969" t="s">
        <v>256</v>
      </c>
      <c r="R99" s="1970"/>
      <c r="S99" s="1970"/>
      <c r="T99" s="1971" t="s">
        <v>256</v>
      </c>
      <c r="U99" s="1968"/>
      <c r="V99" s="507" t="s">
        <v>256</v>
      </c>
      <c r="W99" s="1967" t="s">
        <v>256</v>
      </c>
      <c r="X99" s="1968"/>
      <c r="Y99" s="510" t="s">
        <v>256</v>
      </c>
    </row>
  </sheetData>
  <mergeCells count="536">
    <mergeCell ref="O99:P99"/>
    <mergeCell ref="Q99:S99"/>
    <mergeCell ref="T99:U99"/>
    <mergeCell ref="W99:X99"/>
    <mergeCell ref="E99:G99"/>
    <mergeCell ref="I99:J99"/>
    <mergeCell ref="K99:L99"/>
    <mergeCell ref="M99:N99"/>
    <mergeCell ref="O98:P98"/>
    <mergeCell ref="Q98:S98"/>
    <mergeCell ref="T98:U98"/>
    <mergeCell ref="W98:X98"/>
    <mergeCell ref="E98:G98"/>
    <mergeCell ref="I98:J98"/>
    <mergeCell ref="K98:L98"/>
    <mergeCell ref="M98:N98"/>
    <mergeCell ref="O97:P97"/>
    <mergeCell ref="Q97:S97"/>
    <mergeCell ref="T97:U97"/>
    <mergeCell ref="W97:X97"/>
    <mergeCell ref="E97:G97"/>
    <mergeCell ref="I97:J97"/>
    <mergeCell ref="K97:L97"/>
    <mergeCell ref="M97:N97"/>
    <mergeCell ref="O96:P96"/>
    <mergeCell ref="Q96:S96"/>
    <mergeCell ref="T96:U96"/>
    <mergeCell ref="W96:X96"/>
    <mergeCell ref="E96:G96"/>
    <mergeCell ref="I96:J96"/>
    <mergeCell ref="K96:L96"/>
    <mergeCell ref="M96:N96"/>
    <mergeCell ref="O95:P95"/>
    <mergeCell ref="Q95:S95"/>
    <mergeCell ref="T95:U95"/>
    <mergeCell ref="W95:X95"/>
    <mergeCell ref="E95:G95"/>
    <mergeCell ref="I95:J95"/>
    <mergeCell ref="K95:L95"/>
    <mergeCell ref="M95:N95"/>
    <mergeCell ref="O94:P94"/>
    <mergeCell ref="Q94:S94"/>
    <mergeCell ref="T94:U94"/>
    <mergeCell ref="W94:X94"/>
    <mergeCell ref="E94:G94"/>
    <mergeCell ref="I94:J94"/>
    <mergeCell ref="K94:L94"/>
    <mergeCell ref="M94:N94"/>
    <mergeCell ref="O93:P93"/>
    <mergeCell ref="Q93:S93"/>
    <mergeCell ref="T93:U93"/>
    <mergeCell ref="W93:X93"/>
    <mergeCell ref="E93:G93"/>
    <mergeCell ref="I93:J93"/>
    <mergeCell ref="K93:L93"/>
    <mergeCell ref="M93:N93"/>
    <mergeCell ref="O92:P92"/>
    <mergeCell ref="Q92:S92"/>
    <mergeCell ref="T92:U92"/>
    <mergeCell ref="W92:X92"/>
    <mergeCell ref="E92:G92"/>
    <mergeCell ref="I92:J92"/>
    <mergeCell ref="K92:L92"/>
    <mergeCell ref="M92:N92"/>
    <mergeCell ref="O91:P91"/>
    <mergeCell ref="Q91:S91"/>
    <mergeCell ref="T91:U91"/>
    <mergeCell ref="W91:X91"/>
    <mergeCell ref="E91:G91"/>
    <mergeCell ref="I91:J91"/>
    <mergeCell ref="K91:L91"/>
    <mergeCell ref="M91:N91"/>
    <mergeCell ref="W89:X89"/>
    <mergeCell ref="E90:G90"/>
    <mergeCell ref="I90:J90"/>
    <mergeCell ref="K90:L90"/>
    <mergeCell ref="M90:N90"/>
    <mergeCell ref="O90:P90"/>
    <mergeCell ref="Q90:S90"/>
    <mergeCell ref="T90:U90"/>
    <mergeCell ref="W90:X90"/>
    <mergeCell ref="Q88:S88"/>
    <mergeCell ref="T88:U88"/>
    <mergeCell ref="W88:X88"/>
    <mergeCell ref="E89:G89"/>
    <mergeCell ref="I89:J89"/>
    <mergeCell ref="K89:L89"/>
    <mergeCell ref="M89:N89"/>
    <mergeCell ref="O89:P89"/>
    <mergeCell ref="Q89:S89"/>
    <mergeCell ref="T89:U89"/>
    <mergeCell ref="O87:P87"/>
    <mergeCell ref="Q87:S87"/>
    <mergeCell ref="T87:U87"/>
    <mergeCell ref="W87:X87"/>
    <mergeCell ref="E87:G87"/>
    <mergeCell ref="I87:J87"/>
    <mergeCell ref="K87:L87"/>
    <mergeCell ref="M87:N87"/>
    <mergeCell ref="O86:P86"/>
    <mergeCell ref="Q86:S86"/>
    <mergeCell ref="T86:U86"/>
    <mergeCell ref="W86:X86"/>
    <mergeCell ref="E86:G86"/>
    <mergeCell ref="I86:J86"/>
    <mergeCell ref="K86:L86"/>
    <mergeCell ref="M86:N86"/>
    <mergeCell ref="O85:P85"/>
    <mergeCell ref="Q85:S85"/>
    <mergeCell ref="T85:U85"/>
    <mergeCell ref="W85:X85"/>
    <mergeCell ref="E85:G85"/>
    <mergeCell ref="I85:J85"/>
    <mergeCell ref="K85:L85"/>
    <mergeCell ref="M85:N85"/>
    <mergeCell ref="O84:P84"/>
    <mergeCell ref="Q84:S84"/>
    <mergeCell ref="T84:U84"/>
    <mergeCell ref="W84:X84"/>
    <mergeCell ref="E84:G84"/>
    <mergeCell ref="I84:J84"/>
    <mergeCell ref="K84:L84"/>
    <mergeCell ref="M84:N84"/>
    <mergeCell ref="O83:P83"/>
    <mergeCell ref="Q83:S83"/>
    <mergeCell ref="T83:U83"/>
    <mergeCell ref="W83:X83"/>
    <mergeCell ref="E83:G83"/>
    <mergeCell ref="I83:J83"/>
    <mergeCell ref="K83:L83"/>
    <mergeCell ref="M83:N83"/>
    <mergeCell ref="W81:X81"/>
    <mergeCell ref="E82:G82"/>
    <mergeCell ref="I82:J82"/>
    <mergeCell ref="K82:L82"/>
    <mergeCell ref="M82:N82"/>
    <mergeCell ref="O82:P82"/>
    <mergeCell ref="Q82:S82"/>
    <mergeCell ref="T82:U82"/>
    <mergeCell ref="W82:X82"/>
    <mergeCell ref="M81:N81"/>
    <mergeCell ref="O81:P81"/>
    <mergeCell ref="Q81:S81"/>
    <mergeCell ref="T81:U81"/>
    <mergeCell ref="C81:D81"/>
    <mergeCell ref="E81:G81"/>
    <mergeCell ref="I81:J81"/>
    <mergeCell ref="K81:L81"/>
    <mergeCell ref="W79:X79"/>
    <mergeCell ref="C80:D80"/>
    <mergeCell ref="E80:G80"/>
    <mergeCell ref="I80:J80"/>
    <mergeCell ref="K80:L80"/>
    <mergeCell ref="M80:N80"/>
    <mergeCell ref="O80:P80"/>
    <mergeCell ref="Q80:S80"/>
    <mergeCell ref="T80:U80"/>
    <mergeCell ref="W80:X80"/>
    <mergeCell ref="M79:N79"/>
    <mergeCell ref="O79:P79"/>
    <mergeCell ref="Q79:S79"/>
    <mergeCell ref="T79:U79"/>
    <mergeCell ref="C79:D79"/>
    <mergeCell ref="E79:G79"/>
    <mergeCell ref="I79:J79"/>
    <mergeCell ref="K79:L79"/>
    <mergeCell ref="W77:X77"/>
    <mergeCell ref="C78:D78"/>
    <mergeCell ref="E78:G78"/>
    <mergeCell ref="I78:J78"/>
    <mergeCell ref="K78:L78"/>
    <mergeCell ref="M78:N78"/>
    <mergeCell ref="O78:P78"/>
    <mergeCell ref="Q78:S78"/>
    <mergeCell ref="T78:U78"/>
    <mergeCell ref="W78:X78"/>
    <mergeCell ref="U75:W75"/>
    <mergeCell ref="B76:Y76"/>
    <mergeCell ref="C77:D77"/>
    <mergeCell ref="E77:G77"/>
    <mergeCell ref="I77:J77"/>
    <mergeCell ref="K77:L77"/>
    <mergeCell ref="M77:N77"/>
    <mergeCell ref="O77:P77"/>
    <mergeCell ref="Q77:S77"/>
    <mergeCell ref="T77:U77"/>
    <mergeCell ref="C75:E75"/>
    <mergeCell ref="G75:I75"/>
    <mergeCell ref="L75:M75"/>
    <mergeCell ref="P75:Q75"/>
    <mergeCell ref="U73:W73"/>
    <mergeCell ref="C74:E74"/>
    <mergeCell ref="G74:I74"/>
    <mergeCell ref="L74:M74"/>
    <mergeCell ref="P74:Q74"/>
    <mergeCell ref="U74:W74"/>
    <mergeCell ref="C73:E73"/>
    <mergeCell ref="G73:I73"/>
    <mergeCell ref="L73:M73"/>
    <mergeCell ref="P73:Q73"/>
    <mergeCell ref="U71:W71"/>
    <mergeCell ref="C72:E72"/>
    <mergeCell ref="G72:I72"/>
    <mergeCell ref="L72:M72"/>
    <mergeCell ref="P72:Q72"/>
    <mergeCell ref="U72:W72"/>
    <mergeCell ref="C71:E71"/>
    <mergeCell ref="G71:I71"/>
    <mergeCell ref="L71:M71"/>
    <mergeCell ref="P71:Q71"/>
    <mergeCell ref="U69:W69"/>
    <mergeCell ref="C70:E70"/>
    <mergeCell ref="G70:I70"/>
    <mergeCell ref="L70:M70"/>
    <mergeCell ref="P70:Q70"/>
    <mergeCell ref="U70:W70"/>
    <mergeCell ref="C69:E69"/>
    <mergeCell ref="G69:I69"/>
    <mergeCell ref="L69:M69"/>
    <mergeCell ref="P69:Q69"/>
    <mergeCell ref="U67:W67"/>
    <mergeCell ref="C68:E68"/>
    <mergeCell ref="G68:I68"/>
    <mergeCell ref="L68:M68"/>
    <mergeCell ref="P68:Q68"/>
    <mergeCell ref="U68:W68"/>
    <mergeCell ref="C67:E67"/>
    <mergeCell ref="G67:I67"/>
    <mergeCell ref="L67:M67"/>
    <mergeCell ref="P67:Q67"/>
    <mergeCell ref="U65:W65"/>
    <mergeCell ref="C66:E66"/>
    <mergeCell ref="G66:I66"/>
    <mergeCell ref="L66:M66"/>
    <mergeCell ref="P66:Q66"/>
    <mergeCell ref="U66:W66"/>
    <mergeCell ref="C65:E65"/>
    <mergeCell ref="G65:I65"/>
    <mergeCell ref="L65:M65"/>
    <mergeCell ref="P65:Q65"/>
    <mergeCell ref="U63:W63"/>
    <mergeCell ref="C64:E64"/>
    <mergeCell ref="G64:I64"/>
    <mergeCell ref="L64:M64"/>
    <mergeCell ref="P64:Q64"/>
    <mergeCell ref="U64:W64"/>
    <mergeCell ref="C63:E63"/>
    <mergeCell ref="G63:I63"/>
    <mergeCell ref="L63:M63"/>
    <mergeCell ref="P63:Q63"/>
    <mergeCell ref="U61:W61"/>
    <mergeCell ref="C62:E62"/>
    <mergeCell ref="G62:I62"/>
    <mergeCell ref="L62:M62"/>
    <mergeCell ref="P62:Q62"/>
    <mergeCell ref="U62:W62"/>
    <mergeCell ref="C61:E61"/>
    <mergeCell ref="G61:I61"/>
    <mergeCell ref="L61:M61"/>
    <mergeCell ref="P61:Q61"/>
    <mergeCell ref="U59:W59"/>
    <mergeCell ref="C60:E60"/>
    <mergeCell ref="G60:I60"/>
    <mergeCell ref="L60:M60"/>
    <mergeCell ref="P60:Q60"/>
    <mergeCell ref="U60:W60"/>
    <mergeCell ref="C59:E59"/>
    <mergeCell ref="G59:I59"/>
    <mergeCell ref="L59:M59"/>
    <mergeCell ref="P59:Q59"/>
    <mergeCell ref="U57:W57"/>
    <mergeCell ref="C58:E58"/>
    <mergeCell ref="G58:I58"/>
    <mergeCell ref="L58:M58"/>
    <mergeCell ref="P58:Q58"/>
    <mergeCell ref="U58:W58"/>
    <mergeCell ref="C57:E57"/>
    <mergeCell ref="G57:I57"/>
    <mergeCell ref="L57:M57"/>
    <mergeCell ref="P57:Q57"/>
    <mergeCell ref="C56:E56"/>
    <mergeCell ref="G56:I56"/>
    <mergeCell ref="P56:Q56"/>
    <mergeCell ref="U56:W56"/>
    <mergeCell ref="C55:E55"/>
    <mergeCell ref="G55:I55"/>
    <mergeCell ref="P55:Q55"/>
    <mergeCell ref="U55:W55"/>
    <mergeCell ref="U53:W53"/>
    <mergeCell ref="C54:E54"/>
    <mergeCell ref="G54:I54"/>
    <mergeCell ref="L54:M54"/>
    <mergeCell ref="P54:Q54"/>
    <mergeCell ref="U54:W54"/>
    <mergeCell ref="C53:E53"/>
    <mergeCell ref="G53:I53"/>
    <mergeCell ref="L53:M53"/>
    <mergeCell ref="P53:Q53"/>
    <mergeCell ref="C52:E52"/>
    <mergeCell ref="G52:I52"/>
    <mergeCell ref="P52:Q52"/>
    <mergeCell ref="U52:W52"/>
    <mergeCell ref="C51:E51"/>
    <mergeCell ref="G51:I51"/>
    <mergeCell ref="P51:Q51"/>
    <mergeCell ref="U51:W51"/>
    <mergeCell ref="C50:E50"/>
    <mergeCell ref="G50:I50"/>
    <mergeCell ref="P50:Q50"/>
    <mergeCell ref="U50:W50"/>
    <mergeCell ref="U48:W48"/>
    <mergeCell ref="C49:E49"/>
    <mergeCell ref="G49:I49"/>
    <mergeCell ref="L49:M49"/>
    <mergeCell ref="P49:Q49"/>
    <mergeCell ref="U49:W49"/>
    <mergeCell ref="C48:E48"/>
    <mergeCell ref="G48:I48"/>
    <mergeCell ref="L48:M48"/>
    <mergeCell ref="P48:Q48"/>
    <mergeCell ref="U46:W46"/>
    <mergeCell ref="C47:E47"/>
    <mergeCell ref="G47:I47"/>
    <mergeCell ref="L47:M47"/>
    <mergeCell ref="P47:Q47"/>
    <mergeCell ref="U47:W47"/>
    <mergeCell ref="C46:E46"/>
    <mergeCell ref="G46:I46"/>
    <mergeCell ref="L46:M46"/>
    <mergeCell ref="P46:Q46"/>
    <mergeCell ref="C45:E45"/>
    <mergeCell ref="G45:I45"/>
    <mergeCell ref="P45:Q45"/>
    <mergeCell ref="U45:W45"/>
    <mergeCell ref="U43:W43"/>
    <mergeCell ref="C44:E44"/>
    <mergeCell ref="G44:I44"/>
    <mergeCell ref="L44:M44"/>
    <mergeCell ref="P44:Q44"/>
    <mergeCell ref="U44:W44"/>
    <mergeCell ref="C43:E43"/>
    <mergeCell ref="G43:I43"/>
    <mergeCell ref="L43:M43"/>
    <mergeCell ref="P43:Q43"/>
    <mergeCell ref="U41:W41"/>
    <mergeCell ref="C42:E42"/>
    <mergeCell ref="G42:I42"/>
    <mergeCell ref="P42:Q42"/>
    <mergeCell ref="U42:W42"/>
    <mergeCell ref="C41:E41"/>
    <mergeCell ref="G41:I41"/>
    <mergeCell ref="L41:M41"/>
    <mergeCell ref="P41:Q41"/>
    <mergeCell ref="U39:W39"/>
    <mergeCell ref="C40:E40"/>
    <mergeCell ref="G40:I40"/>
    <mergeCell ref="L40:M40"/>
    <mergeCell ref="P40:Q40"/>
    <mergeCell ref="U40:W40"/>
    <mergeCell ref="C39:E39"/>
    <mergeCell ref="G39:I39"/>
    <mergeCell ref="L39:M39"/>
    <mergeCell ref="P39:Q39"/>
    <mergeCell ref="U37:W37"/>
    <mergeCell ref="C38:E38"/>
    <mergeCell ref="G38:I38"/>
    <mergeCell ref="L38:M38"/>
    <mergeCell ref="P38:Q38"/>
    <mergeCell ref="U38:W38"/>
    <mergeCell ref="C37:E37"/>
    <mergeCell ref="G37:I37"/>
    <mergeCell ref="L37:M37"/>
    <mergeCell ref="P37:Q37"/>
    <mergeCell ref="U35:W35"/>
    <mergeCell ref="C36:E36"/>
    <mergeCell ref="G36:I36"/>
    <mergeCell ref="L36:M36"/>
    <mergeCell ref="P36:Q36"/>
    <mergeCell ref="U36:W36"/>
    <mergeCell ref="C35:E35"/>
    <mergeCell ref="G35:I35"/>
    <mergeCell ref="L35:M35"/>
    <mergeCell ref="P35:Q35"/>
    <mergeCell ref="C34:E34"/>
    <mergeCell ref="G34:I34"/>
    <mergeCell ref="P34:Q34"/>
    <mergeCell ref="U34:W34"/>
    <mergeCell ref="C33:E33"/>
    <mergeCell ref="G33:I33"/>
    <mergeCell ref="P33:Q33"/>
    <mergeCell ref="U33:W33"/>
    <mergeCell ref="U31:W31"/>
    <mergeCell ref="C32:E32"/>
    <mergeCell ref="G32:I32"/>
    <mergeCell ref="P32:Q32"/>
    <mergeCell ref="U32:W32"/>
    <mergeCell ref="C31:E31"/>
    <mergeCell ref="G31:I31"/>
    <mergeCell ref="L31:M31"/>
    <mergeCell ref="P31:Q31"/>
    <mergeCell ref="U29:W29"/>
    <mergeCell ref="C30:E30"/>
    <mergeCell ref="G30:I30"/>
    <mergeCell ref="L30:M30"/>
    <mergeCell ref="P30:Q30"/>
    <mergeCell ref="U30:W30"/>
    <mergeCell ref="C29:E29"/>
    <mergeCell ref="G29:I29"/>
    <mergeCell ref="L29:M29"/>
    <mergeCell ref="P29:Q29"/>
    <mergeCell ref="U27:W27"/>
    <mergeCell ref="C28:E28"/>
    <mergeCell ref="G28:I28"/>
    <mergeCell ref="L28:M28"/>
    <mergeCell ref="P28:Q28"/>
    <mergeCell ref="U28:W28"/>
    <mergeCell ref="C27:E27"/>
    <mergeCell ref="G27:I27"/>
    <mergeCell ref="L27:M27"/>
    <mergeCell ref="P27:Q27"/>
    <mergeCell ref="U25:W25"/>
    <mergeCell ref="C26:E26"/>
    <mergeCell ref="G26:I26"/>
    <mergeCell ref="P26:Q26"/>
    <mergeCell ref="U26:W26"/>
    <mergeCell ref="C25:E25"/>
    <mergeCell ref="G25:I25"/>
    <mergeCell ref="L25:M25"/>
    <mergeCell ref="P25:Q25"/>
    <mergeCell ref="U23:W23"/>
    <mergeCell ref="C24:E24"/>
    <mergeCell ref="G24:I24"/>
    <mergeCell ref="L24:M24"/>
    <mergeCell ref="P24:Q24"/>
    <mergeCell ref="U24:W24"/>
    <mergeCell ref="C23:E23"/>
    <mergeCell ref="G23:I23"/>
    <mergeCell ref="L23:M23"/>
    <mergeCell ref="P23:Q23"/>
    <mergeCell ref="U21:W21"/>
    <mergeCell ref="C22:E22"/>
    <mergeCell ref="G22:I22"/>
    <mergeCell ref="L22:M22"/>
    <mergeCell ref="P22:Q22"/>
    <mergeCell ref="U22:W22"/>
    <mergeCell ref="C21:E21"/>
    <mergeCell ref="G21:I21"/>
    <mergeCell ref="L21:M21"/>
    <mergeCell ref="P21:Q21"/>
    <mergeCell ref="U19:W19"/>
    <mergeCell ref="C20:E20"/>
    <mergeCell ref="G20:I20"/>
    <mergeCell ref="L20:M20"/>
    <mergeCell ref="P20:Q20"/>
    <mergeCell ref="U20:W20"/>
    <mergeCell ref="C19:E19"/>
    <mergeCell ref="G19:I19"/>
    <mergeCell ref="L19:M19"/>
    <mergeCell ref="P19:Q19"/>
    <mergeCell ref="C18:E18"/>
    <mergeCell ref="G18:I18"/>
    <mergeCell ref="P18:Q18"/>
    <mergeCell ref="U18:W18"/>
    <mergeCell ref="C17:E17"/>
    <mergeCell ref="G17:I17"/>
    <mergeCell ref="P17:Q17"/>
    <mergeCell ref="U17:W17"/>
    <mergeCell ref="U15:W15"/>
    <mergeCell ref="C16:E16"/>
    <mergeCell ref="G16:I16"/>
    <mergeCell ref="L16:M16"/>
    <mergeCell ref="P16:Q16"/>
    <mergeCell ref="U16:W16"/>
    <mergeCell ref="C15:E15"/>
    <mergeCell ref="G15:I15"/>
    <mergeCell ref="L15:M15"/>
    <mergeCell ref="P15:Q15"/>
    <mergeCell ref="U13:W13"/>
    <mergeCell ref="C14:E14"/>
    <mergeCell ref="G14:I14"/>
    <mergeCell ref="L14:M14"/>
    <mergeCell ref="P14:Q14"/>
    <mergeCell ref="U14:W14"/>
    <mergeCell ref="C13:E13"/>
    <mergeCell ref="G13:I13"/>
    <mergeCell ref="L13:M13"/>
    <mergeCell ref="P13:Q13"/>
    <mergeCell ref="C12:E12"/>
    <mergeCell ref="G12:I12"/>
    <mergeCell ref="P12:Q12"/>
    <mergeCell ref="U12:W12"/>
    <mergeCell ref="C11:E11"/>
    <mergeCell ref="G11:I11"/>
    <mergeCell ref="P11:Q11"/>
    <mergeCell ref="U11:W11"/>
    <mergeCell ref="G9:I9"/>
    <mergeCell ref="P9:Q9"/>
    <mergeCell ref="U9:W9"/>
    <mergeCell ref="C10:E10"/>
    <mergeCell ref="G10:I10"/>
    <mergeCell ref="P10:Q10"/>
    <mergeCell ref="U10:W10"/>
    <mergeCell ref="U7:W7"/>
    <mergeCell ref="C8:E8"/>
    <mergeCell ref="G8:I8"/>
    <mergeCell ref="L8:M8"/>
    <mergeCell ref="P8:Q8"/>
    <mergeCell ref="U8:W8"/>
    <mergeCell ref="C7:E7"/>
    <mergeCell ref="G7:I7"/>
    <mergeCell ref="L7:M7"/>
    <mergeCell ref="P7:Q7"/>
    <mergeCell ref="U5:W5"/>
    <mergeCell ref="C6:E6"/>
    <mergeCell ref="G6:I6"/>
    <mergeCell ref="L6:M6"/>
    <mergeCell ref="P6:Q6"/>
    <mergeCell ref="U6:W6"/>
    <mergeCell ref="B1:Y1"/>
    <mergeCell ref="B2:Y2"/>
    <mergeCell ref="B3:Y3"/>
    <mergeCell ref="C4:E4"/>
    <mergeCell ref="G4:I4"/>
    <mergeCell ref="L4:M4"/>
    <mergeCell ref="P4:Q4"/>
    <mergeCell ref="T4:Y4"/>
    <mergeCell ref="O88:P88"/>
    <mergeCell ref="C5:E5"/>
    <mergeCell ref="G5:I5"/>
    <mergeCell ref="L5:M5"/>
    <mergeCell ref="P5:Q5"/>
    <mergeCell ref="E88:G88"/>
    <mergeCell ref="I88:J88"/>
    <mergeCell ref="K88:L88"/>
    <mergeCell ref="M88:N88"/>
    <mergeCell ref="C9:E9"/>
  </mergeCells>
  <printOptions horizontalCentered="1"/>
  <pageMargins left="0" right="0" top="0.3937007874015748" bottom="0" header="0.3937007874015748" footer="0"/>
  <pageSetup fitToHeight="1" fitToWidth="1" horizontalDpi="600" verticalDpi="600" orientation="portrait" paperSize="9" scale="64" r:id="rId1"/>
</worksheet>
</file>

<file path=xl/worksheets/sheet33.xml><?xml version="1.0" encoding="utf-8"?>
<worksheet xmlns="http://schemas.openxmlformats.org/spreadsheetml/2006/main" xmlns:r="http://schemas.openxmlformats.org/officeDocument/2006/relationships">
  <sheetPr>
    <pageSetUpPr fitToPage="1"/>
  </sheetPr>
  <dimension ref="A1:Q82"/>
  <sheetViews>
    <sheetView view="pageBreakPreview" zoomScale="60" zoomScaleNormal="75" workbookViewId="0" topLeftCell="A1">
      <selection activeCell="A59" sqref="A59"/>
    </sheetView>
  </sheetViews>
  <sheetFormatPr defaultColWidth="9.00390625" defaultRowHeight="14.25"/>
  <cols>
    <col min="1" max="1" width="1.625" style="502" customWidth="1"/>
    <col min="2" max="2" width="1.37890625" style="502" customWidth="1"/>
    <col min="3" max="3" width="34.625" style="502" customWidth="1"/>
    <col min="4" max="8" width="7.25390625" style="502" customWidth="1"/>
    <col min="9" max="9" width="6.625" style="502" customWidth="1"/>
    <col min="10" max="11" width="8.125" style="502" customWidth="1"/>
    <col min="12" max="12" width="6.375" style="502" customWidth="1"/>
    <col min="13" max="13" width="0.74609375" style="502" customWidth="1"/>
    <col min="14" max="15" width="8.125" style="502" customWidth="1"/>
    <col min="16" max="16" width="7.25390625" style="502" customWidth="1"/>
    <col min="17" max="17" width="0.74609375" style="502" customWidth="1"/>
    <col min="18" max="16384" width="8.75390625" style="502" customWidth="1"/>
  </cols>
  <sheetData>
    <row r="1" spans="1:17" ht="15.75" customHeight="1">
      <c r="A1" s="702"/>
      <c r="B1" s="1888" t="s">
        <v>1035</v>
      </c>
      <c r="C1" s="1889"/>
      <c r="D1" s="1889"/>
      <c r="E1" s="1889"/>
      <c r="F1" s="1889"/>
      <c r="G1" s="1889"/>
      <c r="H1" s="1889"/>
      <c r="I1" s="1889"/>
      <c r="J1" s="1889"/>
      <c r="K1" s="1889"/>
      <c r="L1" s="1889"/>
      <c r="M1" s="1889"/>
      <c r="N1" s="1889"/>
      <c r="O1" s="1889"/>
      <c r="P1" s="1889"/>
      <c r="Q1" s="1889"/>
    </row>
    <row r="2" spans="1:17" ht="15" customHeight="1">
      <c r="A2" s="702"/>
      <c r="B2" s="1890" t="s">
        <v>255</v>
      </c>
      <c r="C2" s="1891"/>
      <c r="D2" s="1891"/>
      <c r="E2" s="1891"/>
      <c r="F2" s="1891"/>
      <c r="G2" s="1891"/>
      <c r="H2" s="1891"/>
      <c r="I2" s="1891"/>
      <c r="J2" s="1891"/>
      <c r="K2" s="1891"/>
      <c r="L2" s="1891"/>
      <c r="M2" s="1891"/>
      <c r="N2" s="1891"/>
      <c r="O2" s="1891"/>
      <c r="P2" s="1891"/>
      <c r="Q2" s="1892"/>
    </row>
    <row r="3" spans="1:17" ht="14.25" customHeight="1">
      <c r="A3" s="702"/>
      <c r="B3" s="1893" t="s">
        <v>770</v>
      </c>
      <c r="C3" s="1889"/>
      <c r="D3" s="1889"/>
      <c r="E3" s="1889"/>
      <c r="F3" s="1889"/>
      <c r="G3" s="1889"/>
      <c r="H3" s="1889"/>
      <c r="I3" s="1889"/>
      <c r="J3" s="1889"/>
      <c r="K3" s="1889"/>
      <c r="L3" s="1889"/>
      <c r="M3" s="1889"/>
      <c r="N3" s="1889"/>
      <c r="O3" s="1889"/>
      <c r="P3" s="1889"/>
      <c r="Q3" s="1889"/>
    </row>
    <row r="4" spans="2:17" ht="12.75" customHeight="1">
      <c r="B4" s="703" t="s">
        <v>256</v>
      </c>
      <c r="C4" s="704" t="s">
        <v>256</v>
      </c>
      <c r="D4" s="1894" t="s">
        <v>524</v>
      </c>
      <c r="E4" s="1886"/>
      <c r="F4" s="1886"/>
      <c r="G4" s="704" t="s">
        <v>256</v>
      </c>
      <c r="H4" s="706" t="s">
        <v>609</v>
      </c>
      <c r="I4" s="704" t="s">
        <v>256</v>
      </c>
      <c r="J4" s="704" t="s">
        <v>256</v>
      </c>
      <c r="K4" s="705" t="s">
        <v>610</v>
      </c>
      <c r="L4" s="1895" t="s">
        <v>256</v>
      </c>
      <c r="M4" s="1886"/>
      <c r="N4" s="1885" t="s">
        <v>1070</v>
      </c>
      <c r="O4" s="1886"/>
      <c r="P4" s="1886"/>
      <c r="Q4" s="1887"/>
    </row>
    <row r="5" spans="2:17" ht="12.75" customHeight="1">
      <c r="B5" s="708" t="s">
        <v>256</v>
      </c>
      <c r="C5" s="709" t="s">
        <v>256</v>
      </c>
      <c r="D5" s="710" t="s">
        <v>256</v>
      </c>
      <c r="E5" s="710" t="s">
        <v>256</v>
      </c>
      <c r="F5" s="710" t="s">
        <v>256</v>
      </c>
      <c r="G5" s="710" t="s">
        <v>256</v>
      </c>
      <c r="H5" s="710" t="s">
        <v>256</v>
      </c>
      <c r="I5" s="710" t="s">
        <v>256</v>
      </c>
      <c r="J5" s="710" t="s">
        <v>256</v>
      </c>
      <c r="K5" s="710" t="s">
        <v>256</v>
      </c>
      <c r="L5" s="710" t="s">
        <v>256</v>
      </c>
      <c r="M5" s="710" t="s">
        <v>256</v>
      </c>
      <c r="N5" s="711" t="s">
        <v>256</v>
      </c>
      <c r="O5" s="710" t="s">
        <v>256</v>
      </c>
      <c r="P5" s="710" t="s">
        <v>256</v>
      </c>
      <c r="Q5" s="712" t="s">
        <v>256</v>
      </c>
    </row>
    <row r="6" spans="2:17" ht="12.75" customHeight="1">
      <c r="B6" s="708" t="s">
        <v>256</v>
      </c>
      <c r="C6" s="709" t="s">
        <v>256</v>
      </c>
      <c r="D6" s="710" t="s">
        <v>256</v>
      </c>
      <c r="E6" s="710" t="s">
        <v>256</v>
      </c>
      <c r="F6" s="710" t="s">
        <v>256</v>
      </c>
      <c r="G6" s="710" t="s">
        <v>256</v>
      </c>
      <c r="H6" s="710" t="s">
        <v>256</v>
      </c>
      <c r="I6" s="710" t="s">
        <v>256</v>
      </c>
      <c r="J6" s="710" t="s">
        <v>256</v>
      </c>
      <c r="K6" s="710" t="s">
        <v>256</v>
      </c>
      <c r="L6" s="710" t="s">
        <v>256</v>
      </c>
      <c r="M6" s="710" t="s">
        <v>256</v>
      </c>
      <c r="N6" s="711" t="s">
        <v>256</v>
      </c>
      <c r="O6" s="710" t="s">
        <v>256</v>
      </c>
      <c r="P6" s="710" t="s">
        <v>256</v>
      </c>
      <c r="Q6" s="712" t="s">
        <v>256</v>
      </c>
    </row>
    <row r="7" spans="2:17" ht="12.75" customHeight="1">
      <c r="B7" s="708" t="s">
        <v>256</v>
      </c>
      <c r="C7" s="709" t="s">
        <v>256</v>
      </c>
      <c r="D7" s="713" t="s">
        <v>259</v>
      </c>
      <c r="E7" s="713" t="s">
        <v>771</v>
      </c>
      <c r="F7" s="713" t="s">
        <v>772</v>
      </c>
      <c r="G7" s="713" t="s">
        <v>259</v>
      </c>
      <c r="H7" s="713" t="s">
        <v>771</v>
      </c>
      <c r="I7" s="713" t="s">
        <v>772</v>
      </c>
      <c r="J7" s="713" t="s">
        <v>259</v>
      </c>
      <c r="K7" s="713" t="s">
        <v>771</v>
      </c>
      <c r="L7" s="713" t="s">
        <v>772</v>
      </c>
      <c r="M7" s="714" t="s">
        <v>256</v>
      </c>
      <c r="N7" s="715" t="s">
        <v>259</v>
      </c>
      <c r="O7" s="713" t="s">
        <v>771</v>
      </c>
      <c r="P7" s="713" t="s">
        <v>772</v>
      </c>
      <c r="Q7" s="716" t="s">
        <v>256</v>
      </c>
    </row>
    <row r="8" spans="2:17" ht="12.75" customHeight="1">
      <c r="B8" s="717" t="s">
        <v>256</v>
      </c>
      <c r="C8" s="718" t="s">
        <v>256</v>
      </c>
      <c r="D8" s="713" t="s">
        <v>245</v>
      </c>
      <c r="E8" s="713" t="s">
        <v>245</v>
      </c>
      <c r="F8" s="713" t="s">
        <v>256</v>
      </c>
      <c r="G8" s="713" t="s">
        <v>245</v>
      </c>
      <c r="H8" s="713" t="s">
        <v>245</v>
      </c>
      <c r="I8" s="713" t="s">
        <v>256</v>
      </c>
      <c r="J8" s="713" t="s">
        <v>245</v>
      </c>
      <c r="K8" s="713" t="s">
        <v>245</v>
      </c>
      <c r="L8" s="713" t="s">
        <v>256</v>
      </c>
      <c r="M8" s="713" t="s">
        <v>256</v>
      </c>
      <c r="N8" s="715" t="s">
        <v>245</v>
      </c>
      <c r="O8" s="713" t="s">
        <v>245</v>
      </c>
      <c r="P8" s="713" t="s">
        <v>256</v>
      </c>
      <c r="Q8" s="719" t="s">
        <v>256</v>
      </c>
    </row>
    <row r="9" spans="2:17" ht="12.75" customHeight="1">
      <c r="B9" s="703" t="s">
        <v>256</v>
      </c>
      <c r="C9" s="704" t="s">
        <v>256</v>
      </c>
      <c r="D9" s="706" t="s">
        <v>256</v>
      </c>
      <c r="E9" s="706" t="s">
        <v>256</v>
      </c>
      <c r="F9" s="706" t="s">
        <v>256</v>
      </c>
      <c r="G9" s="706" t="s">
        <v>256</v>
      </c>
      <c r="H9" s="706" t="s">
        <v>256</v>
      </c>
      <c r="I9" s="706" t="s">
        <v>256</v>
      </c>
      <c r="J9" s="706" t="s">
        <v>256</v>
      </c>
      <c r="K9" s="706" t="s">
        <v>256</v>
      </c>
      <c r="L9" s="706" t="s">
        <v>256</v>
      </c>
      <c r="M9" s="706" t="s">
        <v>256</v>
      </c>
      <c r="N9" s="720" t="s">
        <v>256</v>
      </c>
      <c r="O9" s="706" t="s">
        <v>256</v>
      </c>
      <c r="P9" s="706" t="s">
        <v>256</v>
      </c>
      <c r="Q9" s="721" t="s">
        <v>256</v>
      </c>
    </row>
    <row r="10" spans="2:17" ht="12.75" customHeight="1">
      <c r="B10" s="708" t="s">
        <v>256</v>
      </c>
      <c r="C10" s="709" t="s">
        <v>773</v>
      </c>
      <c r="D10" s="722">
        <v>6866</v>
      </c>
      <c r="E10" s="723">
        <v>7192</v>
      </c>
      <c r="F10" s="724">
        <v>-4.53281423804227</v>
      </c>
      <c r="G10" s="722">
        <v>6534</v>
      </c>
      <c r="H10" s="723">
        <v>5507</v>
      </c>
      <c r="I10" s="724">
        <v>18.648992191755948</v>
      </c>
      <c r="J10" s="722">
        <v>2944</v>
      </c>
      <c r="K10" s="723">
        <v>1816</v>
      </c>
      <c r="L10" s="724">
        <v>62.11453744493392</v>
      </c>
      <c r="M10" s="725" t="s">
        <v>256</v>
      </c>
      <c r="N10" s="726">
        <v>16344</v>
      </c>
      <c r="O10" s="723">
        <v>14515</v>
      </c>
      <c r="P10" s="724">
        <v>12.600757836720632</v>
      </c>
      <c r="Q10" s="727" t="s">
        <v>256</v>
      </c>
    </row>
    <row r="11" spans="2:17" ht="12.75" customHeight="1">
      <c r="B11" s="708" t="s">
        <v>256</v>
      </c>
      <c r="C11" s="709" t="s">
        <v>611</v>
      </c>
      <c r="D11" s="728">
        <v>14745</v>
      </c>
      <c r="E11" s="729">
        <v>13486</v>
      </c>
      <c r="F11" s="724">
        <v>9.335607296455583</v>
      </c>
      <c r="G11" s="728">
        <v>60</v>
      </c>
      <c r="H11" s="729" t="s">
        <v>1128</v>
      </c>
      <c r="I11" s="724" t="s">
        <v>1128</v>
      </c>
      <c r="J11" s="728">
        <v>38954</v>
      </c>
      <c r="K11" s="729">
        <v>19816</v>
      </c>
      <c r="L11" s="724">
        <v>96.57852240613646</v>
      </c>
      <c r="M11" s="725" t="s">
        <v>256</v>
      </c>
      <c r="N11" s="730">
        <v>53759</v>
      </c>
      <c r="O11" s="729">
        <v>33302</v>
      </c>
      <c r="P11" s="724">
        <v>61.42874301843732</v>
      </c>
      <c r="Q11" s="727" t="s">
        <v>256</v>
      </c>
    </row>
    <row r="12" spans="2:17" ht="12.75" customHeight="1">
      <c r="B12" s="708" t="s">
        <v>256</v>
      </c>
      <c r="C12" s="709" t="s">
        <v>256</v>
      </c>
      <c r="D12" s="731">
        <v>21611</v>
      </c>
      <c r="E12" s="732">
        <v>20678</v>
      </c>
      <c r="F12" s="733">
        <v>4.51204178353806</v>
      </c>
      <c r="G12" s="731">
        <v>6594</v>
      </c>
      <c r="H12" s="732">
        <v>5507</v>
      </c>
      <c r="I12" s="733">
        <v>19.738514617759215</v>
      </c>
      <c r="J12" s="731">
        <v>41898</v>
      </c>
      <c r="K12" s="732">
        <v>21632</v>
      </c>
      <c r="L12" s="733">
        <v>93.68528106508876</v>
      </c>
      <c r="M12" s="734" t="s">
        <v>256</v>
      </c>
      <c r="N12" s="735">
        <v>70103</v>
      </c>
      <c r="O12" s="732">
        <v>47817</v>
      </c>
      <c r="P12" s="733">
        <v>46.606855302507476</v>
      </c>
      <c r="Q12" s="736" t="s">
        <v>256</v>
      </c>
    </row>
    <row r="13" spans="2:17" ht="12.75" customHeight="1">
      <c r="B13" s="717" t="s">
        <v>256</v>
      </c>
      <c r="C13" s="718" t="s">
        <v>256</v>
      </c>
      <c r="D13" s="737" t="s">
        <v>256</v>
      </c>
      <c r="E13" s="737" t="s">
        <v>256</v>
      </c>
      <c r="F13" s="737" t="s">
        <v>256</v>
      </c>
      <c r="G13" s="737" t="s">
        <v>256</v>
      </c>
      <c r="H13" s="737" t="s">
        <v>256</v>
      </c>
      <c r="I13" s="737" t="s">
        <v>256</v>
      </c>
      <c r="J13" s="737" t="s">
        <v>256</v>
      </c>
      <c r="K13" s="737" t="s">
        <v>256</v>
      </c>
      <c r="L13" s="737" t="s">
        <v>256</v>
      </c>
      <c r="M13" s="737" t="s">
        <v>256</v>
      </c>
      <c r="N13" s="738" t="s">
        <v>256</v>
      </c>
      <c r="O13" s="737" t="s">
        <v>256</v>
      </c>
      <c r="P13" s="737" t="s">
        <v>256</v>
      </c>
      <c r="Q13" s="739" t="s">
        <v>256</v>
      </c>
    </row>
    <row r="14" spans="2:17" ht="18.75" customHeight="1">
      <c r="B14" s="740" t="s">
        <v>256</v>
      </c>
      <c r="C14" s="1883" t="s">
        <v>775</v>
      </c>
      <c r="D14" s="1884"/>
      <c r="E14" s="1884"/>
      <c r="F14" s="1884"/>
      <c r="G14" s="1884"/>
      <c r="H14" s="1884"/>
      <c r="I14" s="1884"/>
      <c r="J14" s="1884"/>
      <c r="K14" s="1884"/>
      <c r="L14" s="1884"/>
      <c r="M14" s="1884"/>
      <c r="N14" s="1884"/>
      <c r="O14" s="1884"/>
      <c r="P14" s="1884"/>
      <c r="Q14" s="1884"/>
    </row>
    <row r="15" spans="2:17" ht="12.75" customHeight="1">
      <c r="B15" s="703" t="s">
        <v>256</v>
      </c>
      <c r="C15" s="704" t="s">
        <v>256</v>
      </c>
      <c r="D15" s="704" t="s">
        <v>256</v>
      </c>
      <c r="E15" s="705" t="s">
        <v>765</v>
      </c>
      <c r="F15" s="704" t="s">
        <v>256</v>
      </c>
      <c r="G15" s="704" t="s">
        <v>256</v>
      </c>
      <c r="H15" s="705" t="s">
        <v>766</v>
      </c>
      <c r="I15" s="704" t="s">
        <v>256</v>
      </c>
      <c r="J15" s="704" t="s">
        <v>256</v>
      </c>
      <c r="K15" s="705" t="s">
        <v>1070</v>
      </c>
      <c r="L15" s="704" t="s">
        <v>256</v>
      </c>
      <c r="M15" s="704" t="s">
        <v>256</v>
      </c>
      <c r="N15" s="1885" t="s">
        <v>612</v>
      </c>
      <c r="O15" s="1886"/>
      <c r="P15" s="1886"/>
      <c r="Q15" s="1887"/>
    </row>
    <row r="16" spans="2:17" ht="12.75" customHeight="1">
      <c r="B16" s="708" t="s">
        <v>256</v>
      </c>
      <c r="C16" s="709" t="s">
        <v>256</v>
      </c>
      <c r="D16" s="710" t="s">
        <v>256</v>
      </c>
      <c r="E16" s="710" t="s">
        <v>256</v>
      </c>
      <c r="F16" s="710" t="s">
        <v>256</v>
      </c>
      <c r="G16" s="710" t="s">
        <v>256</v>
      </c>
      <c r="H16" s="710" t="s">
        <v>256</v>
      </c>
      <c r="I16" s="710" t="s">
        <v>256</v>
      </c>
      <c r="J16" s="710" t="s">
        <v>256</v>
      </c>
      <c r="K16" s="710" t="s">
        <v>256</v>
      </c>
      <c r="L16" s="710" t="s">
        <v>256</v>
      </c>
      <c r="M16" s="710" t="s">
        <v>256</v>
      </c>
      <c r="N16" s="711" t="s">
        <v>256</v>
      </c>
      <c r="O16" s="710" t="s">
        <v>256</v>
      </c>
      <c r="P16" s="710" t="s">
        <v>256</v>
      </c>
      <c r="Q16" s="712" t="s">
        <v>256</v>
      </c>
    </row>
    <row r="17" spans="2:17" ht="12.75" customHeight="1">
      <c r="B17" s="708" t="s">
        <v>256</v>
      </c>
      <c r="C17" s="709" t="s">
        <v>256</v>
      </c>
      <c r="D17" s="713" t="s">
        <v>259</v>
      </c>
      <c r="E17" s="713" t="s">
        <v>771</v>
      </c>
      <c r="F17" s="713" t="s">
        <v>772</v>
      </c>
      <c r="G17" s="713" t="s">
        <v>259</v>
      </c>
      <c r="H17" s="713" t="s">
        <v>771</v>
      </c>
      <c r="I17" s="713" t="s">
        <v>772</v>
      </c>
      <c r="J17" s="713" t="s">
        <v>259</v>
      </c>
      <c r="K17" s="713" t="s">
        <v>771</v>
      </c>
      <c r="L17" s="713" t="s">
        <v>772</v>
      </c>
      <c r="M17" s="714" t="s">
        <v>256</v>
      </c>
      <c r="N17" s="715" t="s">
        <v>259</v>
      </c>
      <c r="O17" s="713" t="s">
        <v>771</v>
      </c>
      <c r="P17" s="713" t="s">
        <v>772</v>
      </c>
      <c r="Q17" s="716" t="s">
        <v>256</v>
      </c>
    </row>
    <row r="18" spans="2:17" ht="12.75" customHeight="1">
      <c r="B18" s="717" t="s">
        <v>256</v>
      </c>
      <c r="C18" s="718" t="s">
        <v>256</v>
      </c>
      <c r="D18" s="741" t="s">
        <v>245</v>
      </c>
      <c r="E18" s="741" t="s">
        <v>245</v>
      </c>
      <c r="F18" s="741" t="s">
        <v>256</v>
      </c>
      <c r="G18" s="741" t="s">
        <v>245</v>
      </c>
      <c r="H18" s="741" t="s">
        <v>245</v>
      </c>
      <c r="I18" s="741" t="s">
        <v>256</v>
      </c>
      <c r="J18" s="741" t="s">
        <v>245</v>
      </c>
      <c r="K18" s="741" t="s">
        <v>245</v>
      </c>
      <c r="L18" s="741" t="s">
        <v>256</v>
      </c>
      <c r="M18" s="741" t="s">
        <v>256</v>
      </c>
      <c r="N18" s="742" t="s">
        <v>245</v>
      </c>
      <c r="O18" s="741" t="s">
        <v>245</v>
      </c>
      <c r="P18" s="741" t="s">
        <v>256</v>
      </c>
      <c r="Q18" s="743" t="s">
        <v>256</v>
      </c>
    </row>
    <row r="19" spans="2:17" ht="12.75" customHeight="1">
      <c r="B19" s="708" t="s">
        <v>256</v>
      </c>
      <c r="C19" s="709" t="s">
        <v>797</v>
      </c>
      <c r="D19" s="714" t="s">
        <v>256</v>
      </c>
      <c r="E19" s="714" t="s">
        <v>256</v>
      </c>
      <c r="F19" s="714" t="s">
        <v>256</v>
      </c>
      <c r="G19" s="714" t="s">
        <v>256</v>
      </c>
      <c r="H19" s="714" t="s">
        <v>256</v>
      </c>
      <c r="I19" s="714" t="s">
        <v>256</v>
      </c>
      <c r="J19" s="714" t="s">
        <v>256</v>
      </c>
      <c r="K19" s="714" t="s">
        <v>256</v>
      </c>
      <c r="L19" s="714" t="s">
        <v>256</v>
      </c>
      <c r="M19" s="714" t="s">
        <v>256</v>
      </c>
      <c r="N19" s="744" t="s">
        <v>256</v>
      </c>
      <c r="O19" s="714" t="s">
        <v>256</v>
      </c>
      <c r="P19" s="714" t="s">
        <v>256</v>
      </c>
      <c r="Q19" s="716" t="s">
        <v>256</v>
      </c>
    </row>
    <row r="20" spans="2:17" ht="12.75" customHeight="1">
      <c r="B20" s="708" t="s">
        <v>256</v>
      </c>
      <c r="C20" s="709" t="s">
        <v>779</v>
      </c>
      <c r="D20" s="714" t="s">
        <v>256</v>
      </c>
      <c r="E20" s="714" t="s">
        <v>256</v>
      </c>
      <c r="F20" s="714" t="s">
        <v>256</v>
      </c>
      <c r="G20" s="714" t="s">
        <v>256</v>
      </c>
      <c r="H20" s="714" t="s">
        <v>256</v>
      </c>
      <c r="I20" s="714" t="s">
        <v>256</v>
      </c>
      <c r="J20" s="714" t="s">
        <v>256</v>
      </c>
      <c r="K20" s="714" t="s">
        <v>256</v>
      </c>
      <c r="L20" s="714" t="s">
        <v>256</v>
      </c>
      <c r="M20" s="714" t="s">
        <v>256</v>
      </c>
      <c r="N20" s="744" t="s">
        <v>256</v>
      </c>
      <c r="O20" s="714" t="s">
        <v>256</v>
      </c>
      <c r="P20" s="714" t="s">
        <v>256</v>
      </c>
      <c r="Q20" s="716" t="s">
        <v>256</v>
      </c>
    </row>
    <row r="21" spans="2:17" ht="12.75" customHeight="1">
      <c r="B21" s="745" t="s">
        <v>256</v>
      </c>
      <c r="C21" s="746" t="s">
        <v>570</v>
      </c>
      <c r="D21" s="722">
        <v>1399</v>
      </c>
      <c r="E21" s="723">
        <v>1341</v>
      </c>
      <c r="F21" s="747">
        <v>4.325130499627144</v>
      </c>
      <c r="G21" s="722" t="s">
        <v>1128</v>
      </c>
      <c r="H21" s="723" t="s">
        <v>1128</v>
      </c>
      <c r="I21" s="747" t="s">
        <v>1128</v>
      </c>
      <c r="J21" s="722">
        <v>1399</v>
      </c>
      <c r="K21" s="723">
        <v>1341</v>
      </c>
      <c r="L21" s="747">
        <v>4.325130499627144</v>
      </c>
      <c r="M21" s="748" t="s">
        <v>256</v>
      </c>
      <c r="N21" s="726">
        <v>1399</v>
      </c>
      <c r="O21" s="723">
        <v>1341</v>
      </c>
      <c r="P21" s="747">
        <v>4.325130499627144</v>
      </c>
      <c r="Q21" s="749" t="s">
        <v>256</v>
      </c>
    </row>
    <row r="22" spans="2:17" ht="12.75" customHeight="1">
      <c r="B22" s="745" t="s">
        <v>256</v>
      </c>
      <c r="C22" s="746" t="s">
        <v>780</v>
      </c>
      <c r="D22" s="722">
        <v>842</v>
      </c>
      <c r="E22" s="723">
        <v>780</v>
      </c>
      <c r="F22" s="747">
        <v>7.948717948717948</v>
      </c>
      <c r="G22" s="722" t="s">
        <v>1128</v>
      </c>
      <c r="H22" s="723" t="s">
        <v>1128</v>
      </c>
      <c r="I22" s="747" t="s">
        <v>1128</v>
      </c>
      <c r="J22" s="722">
        <v>842</v>
      </c>
      <c r="K22" s="723">
        <v>780</v>
      </c>
      <c r="L22" s="747">
        <v>7.948717948717948</v>
      </c>
      <c r="M22" s="748" t="s">
        <v>256</v>
      </c>
      <c r="N22" s="726">
        <v>842</v>
      </c>
      <c r="O22" s="723">
        <v>780</v>
      </c>
      <c r="P22" s="747">
        <v>7.948717948717948</v>
      </c>
      <c r="Q22" s="749" t="s">
        <v>256</v>
      </c>
    </row>
    <row r="23" spans="2:17" ht="12.75" customHeight="1">
      <c r="B23" s="745" t="s">
        <v>256</v>
      </c>
      <c r="C23" s="746" t="s">
        <v>781</v>
      </c>
      <c r="D23" s="722">
        <v>589</v>
      </c>
      <c r="E23" s="723">
        <v>592</v>
      </c>
      <c r="F23" s="747">
        <v>-0.5067567567567568</v>
      </c>
      <c r="G23" s="722" t="s">
        <v>1128</v>
      </c>
      <c r="H23" s="723" t="s">
        <v>1128</v>
      </c>
      <c r="I23" s="747" t="s">
        <v>1128</v>
      </c>
      <c r="J23" s="722">
        <v>589</v>
      </c>
      <c r="K23" s="723">
        <v>592</v>
      </c>
      <c r="L23" s="747">
        <v>-0.5067567567567568</v>
      </c>
      <c r="M23" s="748" t="s">
        <v>256</v>
      </c>
      <c r="N23" s="726">
        <v>589</v>
      </c>
      <c r="O23" s="723">
        <v>592</v>
      </c>
      <c r="P23" s="747">
        <v>-0.5067567567567568</v>
      </c>
      <c r="Q23" s="749" t="s">
        <v>256</v>
      </c>
    </row>
    <row r="24" spans="2:17" ht="12.75" customHeight="1">
      <c r="B24" s="750" t="s">
        <v>256</v>
      </c>
      <c r="C24" s="751" t="s">
        <v>782</v>
      </c>
      <c r="D24" s="752">
        <v>2830</v>
      </c>
      <c r="E24" s="753">
        <v>2713</v>
      </c>
      <c r="F24" s="733">
        <v>4.312569111684482</v>
      </c>
      <c r="G24" s="752" t="s">
        <v>1128</v>
      </c>
      <c r="H24" s="753" t="s">
        <v>1128</v>
      </c>
      <c r="I24" s="733" t="s">
        <v>1128</v>
      </c>
      <c r="J24" s="752">
        <v>2830</v>
      </c>
      <c r="K24" s="753">
        <v>2713</v>
      </c>
      <c r="L24" s="733">
        <v>4.312569111684482</v>
      </c>
      <c r="M24" s="734" t="s">
        <v>256</v>
      </c>
      <c r="N24" s="754">
        <v>2830</v>
      </c>
      <c r="O24" s="753">
        <v>2713</v>
      </c>
      <c r="P24" s="733">
        <v>4.312569111684482</v>
      </c>
      <c r="Q24" s="736" t="s">
        <v>256</v>
      </c>
    </row>
    <row r="25" spans="2:17" ht="12.75" customHeight="1">
      <c r="B25" s="708" t="s">
        <v>256</v>
      </c>
      <c r="C25" s="709" t="s">
        <v>256</v>
      </c>
      <c r="D25" s="714" t="s">
        <v>256</v>
      </c>
      <c r="E25" s="714" t="s">
        <v>256</v>
      </c>
      <c r="F25" s="714" t="s">
        <v>256</v>
      </c>
      <c r="G25" s="714" t="s">
        <v>256</v>
      </c>
      <c r="H25" s="714" t="s">
        <v>256</v>
      </c>
      <c r="I25" s="714" t="s">
        <v>256</v>
      </c>
      <c r="J25" s="714" t="s">
        <v>256</v>
      </c>
      <c r="K25" s="714" t="s">
        <v>256</v>
      </c>
      <c r="L25" s="714" t="s">
        <v>256</v>
      </c>
      <c r="M25" s="714" t="s">
        <v>256</v>
      </c>
      <c r="N25" s="744" t="s">
        <v>256</v>
      </c>
      <c r="O25" s="714" t="s">
        <v>256</v>
      </c>
      <c r="P25" s="714" t="s">
        <v>256</v>
      </c>
      <c r="Q25" s="716" t="s">
        <v>256</v>
      </c>
    </row>
    <row r="26" spans="2:17" ht="12.75" customHeight="1">
      <c r="B26" s="745" t="s">
        <v>256</v>
      </c>
      <c r="C26" s="746" t="s">
        <v>783</v>
      </c>
      <c r="D26" s="722">
        <v>156</v>
      </c>
      <c r="E26" s="723">
        <v>89</v>
      </c>
      <c r="F26" s="747">
        <v>75.28089887640449</v>
      </c>
      <c r="G26" s="722" t="s">
        <v>1128</v>
      </c>
      <c r="H26" s="723" t="s">
        <v>1128</v>
      </c>
      <c r="I26" s="747" t="s">
        <v>1128</v>
      </c>
      <c r="J26" s="722">
        <v>156</v>
      </c>
      <c r="K26" s="723">
        <v>89</v>
      </c>
      <c r="L26" s="747">
        <v>75.28089887640449</v>
      </c>
      <c r="M26" s="748" t="s">
        <v>256</v>
      </c>
      <c r="N26" s="726">
        <v>156</v>
      </c>
      <c r="O26" s="723">
        <v>89</v>
      </c>
      <c r="P26" s="747">
        <v>75.28089887640449</v>
      </c>
      <c r="Q26" s="749" t="s">
        <v>256</v>
      </c>
    </row>
    <row r="27" spans="2:17" ht="12.75" customHeight="1">
      <c r="B27" s="745" t="s">
        <v>256</v>
      </c>
      <c r="C27" s="746" t="s">
        <v>1136</v>
      </c>
      <c r="D27" s="722">
        <v>38</v>
      </c>
      <c r="E27" s="723">
        <v>21</v>
      </c>
      <c r="F27" s="747">
        <v>80.95238095238095</v>
      </c>
      <c r="G27" s="722">
        <v>1</v>
      </c>
      <c r="H27" s="723" t="s">
        <v>1128</v>
      </c>
      <c r="I27" s="747" t="s">
        <v>1128</v>
      </c>
      <c r="J27" s="722">
        <v>39</v>
      </c>
      <c r="K27" s="723">
        <v>21</v>
      </c>
      <c r="L27" s="747">
        <v>85.71428571428571</v>
      </c>
      <c r="M27" s="748" t="s">
        <v>256</v>
      </c>
      <c r="N27" s="726">
        <v>42</v>
      </c>
      <c r="O27" s="723">
        <v>21</v>
      </c>
      <c r="P27" s="747">
        <v>100</v>
      </c>
      <c r="Q27" s="749" t="s">
        <v>256</v>
      </c>
    </row>
    <row r="28" spans="2:17" ht="12.75" customHeight="1">
      <c r="B28" s="745" t="s">
        <v>256</v>
      </c>
      <c r="C28" s="746" t="s">
        <v>1140</v>
      </c>
      <c r="D28" s="722">
        <v>283</v>
      </c>
      <c r="E28" s="723">
        <v>318</v>
      </c>
      <c r="F28" s="747">
        <v>-11.0062893081761</v>
      </c>
      <c r="G28" s="722">
        <v>84</v>
      </c>
      <c r="H28" s="723">
        <v>66</v>
      </c>
      <c r="I28" s="747">
        <v>27.27272727272727</v>
      </c>
      <c r="J28" s="722">
        <v>367</v>
      </c>
      <c r="K28" s="723">
        <v>384</v>
      </c>
      <c r="L28" s="747">
        <v>-4.427083333333334</v>
      </c>
      <c r="M28" s="748" t="s">
        <v>256</v>
      </c>
      <c r="N28" s="726">
        <v>737</v>
      </c>
      <c r="O28" s="723">
        <v>490</v>
      </c>
      <c r="P28" s="747">
        <v>50.40816326530613</v>
      </c>
      <c r="Q28" s="749" t="s">
        <v>256</v>
      </c>
    </row>
    <row r="29" spans="2:17" ht="12.75" customHeight="1">
      <c r="B29" s="745" t="s">
        <v>256</v>
      </c>
      <c r="C29" s="746" t="s">
        <v>571</v>
      </c>
      <c r="D29" s="722">
        <v>243</v>
      </c>
      <c r="E29" s="723">
        <v>388</v>
      </c>
      <c r="F29" s="747">
        <v>-37.371134020618555</v>
      </c>
      <c r="G29" s="722" t="s">
        <v>1128</v>
      </c>
      <c r="H29" s="723" t="s">
        <v>1128</v>
      </c>
      <c r="I29" s="747" t="s">
        <v>1128</v>
      </c>
      <c r="J29" s="722">
        <v>243</v>
      </c>
      <c r="K29" s="723">
        <v>388</v>
      </c>
      <c r="L29" s="747">
        <v>-37.371134020618555</v>
      </c>
      <c r="M29" s="748" t="s">
        <v>256</v>
      </c>
      <c r="N29" s="726">
        <v>243</v>
      </c>
      <c r="O29" s="723">
        <v>388</v>
      </c>
      <c r="P29" s="747">
        <v>-37.371134020618555</v>
      </c>
      <c r="Q29" s="749" t="s">
        <v>256</v>
      </c>
    </row>
    <row r="30" spans="2:17" ht="12.75" customHeight="1">
      <c r="B30" s="745" t="s">
        <v>256</v>
      </c>
      <c r="C30" s="746" t="s">
        <v>572</v>
      </c>
      <c r="D30" s="722">
        <v>297</v>
      </c>
      <c r="E30" s="723">
        <v>139</v>
      </c>
      <c r="F30" s="747">
        <v>113.66906474820144</v>
      </c>
      <c r="G30" s="722" t="s">
        <v>1128</v>
      </c>
      <c r="H30" s="723" t="s">
        <v>1128</v>
      </c>
      <c r="I30" s="747" t="s">
        <v>1128</v>
      </c>
      <c r="J30" s="722">
        <v>297</v>
      </c>
      <c r="K30" s="723">
        <v>139</v>
      </c>
      <c r="L30" s="747">
        <v>113.66906474820144</v>
      </c>
      <c r="M30" s="748" t="s">
        <v>256</v>
      </c>
      <c r="N30" s="726">
        <v>297</v>
      </c>
      <c r="O30" s="723">
        <v>139</v>
      </c>
      <c r="P30" s="747">
        <v>113.66906474820144</v>
      </c>
      <c r="Q30" s="749" t="s">
        <v>256</v>
      </c>
    </row>
    <row r="31" spans="2:17" ht="12.75" customHeight="1">
      <c r="B31" s="745" t="s">
        <v>256</v>
      </c>
      <c r="C31" s="746" t="s">
        <v>784</v>
      </c>
      <c r="D31" s="722">
        <v>0</v>
      </c>
      <c r="E31" s="723">
        <v>11</v>
      </c>
      <c r="F31" s="747" t="s">
        <v>1128</v>
      </c>
      <c r="G31" s="722">
        <v>5</v>
      </c>
      <c r="H31" s="723">
        <v>9</v>
      </c>
      <c r="I31" s="747">
        <v>-44.44444444444444</v>
      </c>
      <c r="J31" s="722">
        <v>5</v>
      </c>
      <c r="K31" s="723">
        <v>20</v>
      </c>
      <c r="L31" s="747">
        <v>-75</v>
      </c>
      <c r="M31" s="748" t="s">
        <v>256</v>
      </c>
      <c r="N31" s="726">
        <v>26</v>
      </c>
      <c r="O31" s="723">
        <v>63</v>
      </c>
      <c r="P31" s="747">
        <v>-58.730158730158735</v>
      </c>
      <c r="Q31" s="749" t="s">
        <v>256</v>
      </c>
    </row>
    <row r="32" spans="2:17" ht="12.75" customHeight="1">
      <c r="B32" s="745" t="s">
        <v>256</v>
      </c>
      <c r="C32" s="746" t="s">
        <v>785</v>
      </c>
      <c r="D32" s="722">
        <v>434</v>
      </c>
      <c r="E32" s="723">
        <v>540</v>
      </c>
      <c r="F32" s="747">
        <v>-19.62962962962963</v>
      </c>
      <c r="G32" s="722">
        <v>4</v>
      </c>
      <c r="H32" s="723" t="s">
        <v>1128</v>
      </c>
      <c r="I32" s="747" t="s">
        <v>1128</v>
      </c>
      <c r="J32" s="722">
        <v>438</v>
      </c>
      <c r="K32" s="723">
        <v>540</v>
      </c>
      <c r="L32" s="747">
        <v>-18.88888888888889</v>
      </c>
      <c r="M32" s="748" t="s">
        <v>256</v>
      </c>
      <c r="N32" s="726">
        <v>455</v>
      </c>
      <c r="O32" s="723">
        <v>540</v>
      </c>
      <c r="P32" s="747">
        <v>-15.74074074074074</v>
      </c>
      <c r="Q32" s="749" t="s">
        <v>256</v>
      </c>
    </row>
    <row r="33" spans="2:17" ht="12.75" customHeight="1">
      <c r="B33" s="708" t="s">
        <v>256</v>
      </c>
      <c r="C33" s="709" t="s">
        <v>573</v>
      </c>
      <c r="D33" s="755">
        <v>4281</v>
      </c>
      <c r="E33" s="756">
        <v>4219</v>
      </c>
      <c r="F33" s="757">
        <v>1.4695425456269258</v>
      </c>
      <c r="G33" s="755">
        <v>94</v>
      </c>
      <c r="H33" s="756">
        <v>75</v>
      </c>
      <c r="I33" s="757">
        <v>25.333333333333336</v>
      </c>
      <c r="J33" s="755">
        <v>4375</v>
      </c>
      <c r="K33" s="756">
        <v>4294</v>
      </c>
      <c r="L33" s="757">
        <v>1.886353050768514</v>
      </c>
      <c r="M33" s="758" t="s">
        <v>256</v>
      </c>
      <c r="N33" s="759">
        <v>4786</v>
      </c>
      <c r="O33" s="756">
        <v>4443</v>
      </c>
      <c r="P33" s="757">
        <v>7.720009002925951</v>
      </c>
      <c r="Q33" s="760" t="s">
        <v>256</v>
      </c>
    </row>
    <row r="34" spans="2:17" ht="12.75" customHeight="1">
      <c r="B34" s="708" t="s">
        <v>256</v>
      </c>
      <c r="C34" s="751" t="s">
        <v>256</v>
      </c>
      <c r="D34" s="714" t="s">
        <v>256</v>
      </c>
      <c r="E34" s="714" t="s">
        <v>256</v>
      </c>
      <c r="F34" s="714" t="s">
        <v>256</v>
      </c>
      <c r="G34" s="714" t="s">
        <v>256</v>
      </c>
      <c r="H34" s="714" t="s">
        <v>256</v>
      </c>
      <c r="I34" s="714" t="s">
        <v>256</v>
      </c>
      <c r="J34" s="714" t="s">
        <v>256</v>
      </c>
      <c r="K34" s="714" t="s">
        <v>256</v>
      </c>
      <c r="L34" s="714" t="s">
        <v>256</v>
      </c>
      <c r="M34" s="714" t="s">
        <v>256</v>
      </c>
      <c r="N34" s="744" t="s">
        <v>256</v>
      </c>
      <c r="O34" s="714" t="s">
        <v>256</v>
      </c>
      <c r="P34" s="714" t="s">
        <v>256</v>
      </c>
      <c r="Q34" s="716" t="s">
        <v>256</v>
      </c>
    </row>
    <row r="35" spans="2:17" ht="12.75" customHeight="1">
      <c r="B35" s="745" t="s">
        <v>256</v>
      </c>
      <c r="C35" s="746" t="s">
        <v>1140</v>
      </c>
      <c r="D35" s="722">
        <v>198</v>
      </c>
      <c r="E35" s="723">
        <v>261</v>
      </c>
      <c r="F35" s="747">
        <v>-24.137931034482758</v>
      </c>
      <c r="G35" s="722">
        <v>115</v>
      </c>
      <c r="H35" s="723">
        <v>100</v>
      </c>
      <c r="I35" s="747">
        <v>15</v>
      </c>
      <c r="J35" s="722">
        <v>313</v>
      </c>
      <c r="K35" s="723">
        <v>361</v>
      </c>
      <c r="L35" s="747">
        <v>-13.29639889196676</v>
      </c>
      <c r="M35" s="748" t="s">
        <v>256</v>
      </c>
      <c r="N35" s="726">
        <v>604</v>
      </c>
      <c r="O35" s="723">
        <v>643</v>
      </c>
      <c r="P35" s="747">
        <v>-6.065318818040436</v>
      </c>
      <c r="Q35" s="749" t="s">
        <v>256</v>
      </c>
    </row>
    <row r="36" spans="2:17" ht="12.75" customHeight="1">
      <c r="B36" s="745" t="s">
        <v>256</v>
      </c>
      <c r="C36" s="746" t="s">
        <v>786</v>
      </c>
      <c r="D36" s="722">
        <v>190</v>
      </c>
      <c r="E36" s="723">
        <v>232</v>
      </c>
      <c r="F36" s="747">
        <v>-18.103448275862068</v>
      </c>
      <c r="G36" s="722">
        <v>25</v>
      </c>
      <c r="H36" s="723">
        <v>26</v>
      </c>
      <c r="I36" s="747">
        <v>-3.8461538461538463</v>
      </c>
      <c r="J36" s="722">
        <v>215</v>
      </c>
      <c r="K36" s="723">
        <v>258</v>
      </c>
      <c r="L36" s="747">
        <v>-16.666666666666664</v>
      </c>
      <c r="M36" s="748" t="s">
        <v>256</v>
      </c>
      <c r="N36" s="726">
        <v>276</v>
      </c>
      <c r="O36" s="723">
        <v>347</v>
      </c>
      <c r="P36" s="747">
        <v>-20.461095100864554</v>
      </c>
      <c r="Q36" s="749" t="s">
        <v>256</v>
      </c>
    </row>
    <row r="37" spans="2:17" ht="12.75" customHeight="1">
      <c r="B37" s="745" t="s">
        <v>256</v>
      </c>
      <c r="C37" s="746" t="s">
        <v>1139</v>
      </c>
      <c r="D37" s="722">
        <v>143</v>
      </c>
      <c r="E37" s="723">
        <v>161</v>
      </c>
      <c r="F37" s="747">
        <v>-11.180124223602485</v>
      </c>
      <c r="G37" s="722" t="s">
        <v>1128</v>
      </c>
      <c r="H37" s="723" t="s">
        <v>1128</v>
      </c>
      <c r="I37" s="747" t="s">
        <v>1128</v>
      </c>
      <c r="J37" s="722">
        <v>143</v>
      </c>
      <c r="K37" s="723">
        <v>161</v>
      </c>
      <c r="L37" s="747">
        <v>-11.180124223602485</v>
      </c>
      <c r="M37" s="748" t="s">
        <v>256</v>
      </c>
      <c r="N37" s="726">
        <v>143</v>
      </c>
      <c r="O37" s="723">
        <v>161</v>
      </c>
      <c r="P37" s="747">
        <v>-11.180124223602485</v>
      </c>
      <c r="Q37" s="749" t="s">
        <v>256</v>
      </c>
    </row>
    <row r="38" spans="2:17" ht="12.75" customHeight="1">
      <c r="B38" s="750" t="s">
        <v>256</v>
      </c>
      <c r="C38" s="751" t="s">
        <v>787</v>
      </c>
      <c r="D38" s="755">
        <v>531</v>
      </c>
      <c r="E38" s="756">
        <v>654</v>
      </c>
      <c r="F38" s="757">
        <v>-18.807339449541285</v>
      </c>
      <c r="G38" s="755">
        <v>140</v>
      </c>
      <c r="H38" s="756">
        <v>126</v>
      </c>
      <c r="I38" s="757">
        <v>11.11111111111111</v>
      </c>
      <c r="J38" s="755">
        <v>671</v>
      </c>
      <c r="K38" s="756">
        <v>780</v>
      </c>
      <c r="L38" s="757">
        <v>-13.974358974358974</v>
      </c>
      <c r="M38" s="758" t="s">
        <v>256</v>
      </c>
      <c r="N38" s="759">
        <v>1023</v>
      </c>
      <c r="O38" s="756">
        <v>1151</v>
      </c>
      <c r="P38" s="757">
        <v>-11.120764552562989</v>
      </c>
      <c r="Q38" s="760" t="s">
        <v>256</v>
      </c>
    </row>
    <row r="39" spans="2:17" ht="12.75" customHeight="1">
      <c r="B39" s="745" t="s">
        <v>256</v>
      </c>
      <c r="C39" s="751" t="s">
        <v>256</v>
      </c>
      <c r="D39" s="740" t="s">
        <v>256</v>
      </c>
      <c r="E39" s="748" t="s">
        <v>256</v>
      </c>
      <c r="F39" s="748" t="s">
        <v>256</v>
      </c>
      <c r="G39" s="740" t="s">
        <v>256</v>
      </c>
      <c r="H39" s="748" t="s">
        <v>256</v>
      </c>
      <c r="I39" s="748" t="s">
        <v>256</v>
      </c>
      <c r="J39" s="740" t="s">
        <v>256</v>
      </c>
      <c r="K39" s="748" t="s">
        <v>256</v>
      </c>
      <c r="L39" s="748" t="s">
        <v>256</v>
      </c>
      <c r="M39" s="748" t="s">
        <v>256</v>
      </c>
      <c r="N39" s="761" t="s">
        <v>256</v>
      </c>
      <c r="O39" s="748" t="s">
        <v>256</v>
      </c>
      <c r="P39" s="748" t="s">
        <v>256</v>
      </c>
      <c r="Q39" s="749" t="s">
        <v>256</v>
      </c>
    </row>
    <row r="40" spans="2:17" ht="12.75" customHeight="1">
      <c r="B40" s="708" t="s">
        <v>256</v>
      </c>
      <c r="C40" s="709" t="s">
        <v>574</v>
      </c>
      <c r="D40" s="755">
        <v>4812</v>
      </c>
      <c r="E40" s="756">
        <v>4873</v>
      </c>
      <c r="F40" s="757">
        <v>-1.2517956084547506</v>
      </c>
      <c r="G40" s="755">
        <v>234</v>
      </c>
      <c r="H40" s="756">
        <v>201</v>
      </c>
      <c r="I40" s="757">
        <v>16.417910447761194</v>
      </c>
      <c r="J40" s="755">
        <v>5046</v>
      </c>
      <c r="K40" s="756">
        <v>5074</v>
      </c>
      <c r="L40" s="757">
        <v>-0.5518328734726055</v>
      </c>
      <c r="M40" s="758" t="s">
        <v>256</v>
      </c>
      <c r="N40" s="759">
        <v>5809</v>
      </c>
      <c r="O40" s="756">
        <v>5594</v>
      </c>
      <c r="P40" s="757">
        <v>3.843403646764391</v>
      </c>
      <c r="Q40" s="760" t="s">
        <v>256</v>
      </c>
    </row>
    <row r="41" spans="2:17" ht="12.75" customHeight="1">
      <c r="B41" s="708" t="s">
        <v>256</v>
      </c>
      <c r="C41" s="751" t="s">
        <v>256</v>
      </c>
      <c r="D41" s="714" t="s">
        <v>256</v>
      </c>
      <c r="E41" s="714" t="s">
        <v>256</v>
      </c>
      <c r="F41" s="714" t="s">
        <v>256</v>
      </c>
      <c r="G41" s="714" t="s">
        <v>256</v>
      </c>
      <c r="H41" s="714" t="s">
        <v>256</v>
      </c>
      <c r="I41" s="714" t="s">
        <v>256</v>
      </c>
      <c r="J41" s="714" t="s">
        <v>256</v>
      </c>
      <c r="K41" s="714" t="s">
        <v>256</v>
      </c>
      <c r="L41" s="714" t="s">
        <v>256</v>
      </c>
      <c r="M41" s="714" t="s">
        <v>256</v>
      </c>
      <c r="N41" s="744" t="s">
        <v>256</v>
      </c>
      <c r="O41" s="714" t="s">
        <v>256</v>
      </c>
      <c r="P41" s="714" t="s">
        <v>256</v>
      </c>
      <c r="Q41" s="716" t="s">
        <v>256</v>
      </c>
    </row>
    <row r="42" spans="2:17" ht="12.75" customHeight="1">
      <c r="B42" s="745" t="s">
        <v>256</v>
      </c>
      <c r="C42" s="746" t="s">
        <v>788</v>
      </c>
      <c r="D42" s="722">
        <v>1799</v>
      </c>
      <c r="E42" s="723">
        <v>1431</v>
      </c>
      <c r="F42" s="747">
        <v>25.716282320055907</v>
      </c>
      <c r="G42" s="722" t="s">
        <v>1128</v>
      </c>
      <c r="H42" s="723" t="s">
        <v>1128</v>
      </c>
      <c r="I42" s="747" t="s">
        <v>1128</v>
      </c>
      <c r="J42" s="722">
        <v>1799</v>
      </c>
      <c r="K42" s="723">
        <v>1431</v>
      </c>
      <c r="L42" s="747">
        <v>25.716282320055907</v>
      </c>
      <c r="M42" s="748" t="s">
        <v>256</v>
      </c>
      <c r="N42" s="726">
        <v>1799</v>
      </c>
      <c r="O42" s="723">
        <v>1431</v>
      </c>
      <c r="P42" s="747">
        <v>25.716282320055907</v>
      </c>
      <c r="Q42" s="749" t="s">
        <v>256</v>
      </c>
    </row>
    <row r="43" spans="2:17" ht="12.75" customHeight="1">
      <c r="B43" s="745" t="s">
        <v>256</v>
      </c>
      <c r="C43" s="746" t="s">
        <v>256</v>
      </c>
      <c r="D43" s="740" t="s">
        <v>256</v>
      </c>
      <c r="E43" s="748" t="s">
        <v>256</v>
      </c>
      <c r="F43" s="748" t="s">
        <v>256</v>
      </c>
      <c r="G43" s="722"/>
      <c r="H43" s="723"/>
      <c r="I43" s="748" t="s">
        <v>256</v>
      </c>
      <c r="J43" s="740" t="s">
        <v>256</v>
      </c>
      <c r="K43" s="748" t="s">
        <v>256</v>
      </c>
      <c r="L43" s="748" t="s">
        <v>256</v>
      </c>
      <c r="M43" s="748" t="s">
        <v>256</v>
      </c>
      <c r="N43" s="761" t="s">
        <v>256</v>
      </c>
      <c r="O43" s="748" t="s">
        <v>256</v>
      </c>
      <c r="P43" s="748" t="s">
        <v>256</v>
      </c>
      <c r="Q43" s="749" t="s">
        <v>256</v>
      </c>
    </row>
    <row r="44" spans="2:17" ht="12.75" customHeight="1">
      <c r="B44" s="745" t="s">
        <v>256</v>
      </c>
      <c r="C44" s="746" t="s">
        <v>575</v>
      </c>
      <c r="D44" s="722">
        <v>21</v>
      </c>
      <c r="E44" s="723">
        <v>687</v>
      </c>
      <c r="F44" s="747">
        <v>-96.94323144104804</v>
      </c>
      <c r="G44" s="722" t="s">
        <v>1128</v>
      </c>
      <c r="H44" s="723" t="s">
        <v>1128</v>
      </c>
      <c r="I44" s="747" t="s">
        <v>1128</v>
      </c>
      <c r="J44" s="722">
        <v>21</v>
      </c>
      <c r="K44" s="723">
        <v>687</v>
      </c>
      <c r="L44" s="747">
        <v>-96.94323144104804</v>
      </c>
      <c r="M44" s="748" t="s">
        <v>256</v>
      </c>
      <c r="N44" s="726">
        <v>21</v>
      </c>
      <c r="O44" s="723">
        <v>687</v>
      </c>
      <c r="P44" s="747">
        <v>-96.94323144104804</v>
      </c>
      <c r="Q44" s="749" t="s">
        <v>256</v>
      </c>
    </row>
    <row r="45" spans="2:17" ht="12.75" customHeight="1">
      <c r="B45" s="745" t="s">
        <v>256</v>
      </c>
      <c r="C45" s="746" t="s">
        <v>256</v>
      </c>
      <c r="D45" s="740" t="s">
        <v>256</v>
      </c>
      <c r="E45" s="748" t="s">
        <v>256</v>
      </c>
      <c r="F45" s="748" t="s">
        <v>256</v>
      </c>
      <c r="G45" s="740" t="s">
        <v>256</v>
      </c>
      <c r="H45" s="748" t="s">
        <v>256</v>
      </c>
      <c r="I45" s="748" t="s">
        <v>256</v>
      </c>
      <c r="J45" s="740" t="s">
        <v>256</v>
      </c>
      <c r="K45" s="748" t="s">
        <v>256</v>
      </c>
      <c r="L45" s="748" t="s">
        <v>256</v>
      </c>
      <c r="M45" s="748" t="s">
        <v>256</v>
      </c>
      <c r="N45" s="761" t="s">
        <v>256</v>
      </c>
      <c r="O45" s="748" t="s">
        <v>256</v>
      </c>
      <c r="P45" s="748" t="s">
        <v>256</v>
      </c>
      <c r="Q45" s="749" t="s">
        <v>256</v>
      </c>
    </row>
    <row r="46" spans="2:17" ht="12.75" customHeight="1">
      <c r="B46" s="708" t="s">
        <v>256</v>
      </c>
      <c r="C46" s="709" t="s">
        <v>1141</v>
      </c>
      <c r="D46" s="755">
        <v>6632</v>
      </c>
      <c r="E46" s="756">
        <v>6991</v>
      </c>
      <c r="F46" s="757">
        <v>-5.1351737948791305</v>
      </c>
      <c r="G46" s="755">
        <v>234</v>
      </c>
      <c r="H46" s="756">
        <v>201</v>
      </c>
      <c r="I46" s="757">
        <v>16.417910447761194</v>
      </c>
      <c r="J46" s="755">
        <v>6866</v>
      </c>
      <c r="K46" s="756">
        <v>7192</v>
      </c>
      <c r="L46" s="757">
        <v>-4.53281423804227</v>
      </c>
      <c r="M46" s="758" t="s">
        <v>256</v>
      </c>
      <c r="N46" s="759">
        <v>7629</v>
      </c>
      <c r="O46" s="756">
        <v>7712</v>
      </c>
      <c r="P46" s="757">
        <v>-1.0762448132780082</v>
      </c>
      <c r="Q46" s="760" t="s">
        <v>256</v>
      </c>
    </row>
    <row r="47" spans="2:17" ht="12.75" customHeight="1">
      <c r="B47" s="708" t="s">
        <v>256</v>
      </c>
      <c r="C47" s="751" t="s">
        <v>256</v>
      </c>
      <c r="D47" s="714" t="s">
        <v>256</v>
      </c>
      <c r="E47" s="714" t="s">
        <v>256</v>
      </c>
      <c r="F47" s="714" t="s">
        <v>256</v>
      </c>
      <c r="G47" s="714" t="s">
        <v>256</v>
      </c>
      <c r="H47" s="714" t="s">
        <v>256</v>
      </c>
      <c r="I47" s="714" t="s">
        <v>256</v>
      </c>
      <c r="J47" s="714" t="s">
        <v>256</v>
      </c>
      <c r="K47" s="714" t="s">
        <v>256</v>
      </c>
      <c r="L47" s="714" t="s">
        <v>256</v>
      </c>
      <c r="M47" s="714" t="s">
        <v>256</v>
      </c>
      <c r="N47" s="744" t="s">
        <v>256</v>
      </c>
      <c r="O47" s="714" t="s">
        <v>256</v>
      </c>
      <c r="P47" s="714" t="s">
        <v>256</v>
      </c>
      <c r="Q47" s="716" t="s">
        <v>256</v>
      </c>
    </row>
    <row r="48" spans="2:17" ht="12.75" customHeight="1">
      <c r="B48" s="708" t="s">
        <v>256</v>
      </c>
      <c r="C48" s="709" t="s">
        <v>789</v>
      </c>
      <c r="D48" s="709" t="s">
        <v>256</v>
      </c>
      <c r="E48" s="709" t="s">
        <v>256</v>
      </c>
      <c r="F48" s="709" t="s">
        <v>256</v>
      </c>
      <c r="G48" s="709" t="s">
        <v>256</v>
      </c>
      <c r="H48" s="709" t="s">
        <v>256</v>
      </c>
      <c r="I48" s="709" t="s">
        <v>256</v>
      </c>
      <c r="J48" s="709" t="s">
        <v>256</v>
      </c>
      <c r="K48" s="709" t="s">
        <v>256</v>
      </c>
      <c r="L48" s="709" t="s">
        <v>256</v>
      </c>
      <c r="M48" s="709" t="s">
        <v>256</v>
      </c>
      <c r="N48" s="708" t="s">
        <v>256</v>
      </c>
      <c r="O48" s="709" t="s">
        <v>256</v>
      </c>
      <c r="P48" s="709" t="s">
        <v>256</v>
      </c>
      <c r="Q48" s="762" t="s">
        <v>256</v>
      </c>
    </row>
    <row r="49" spans="2:17" ht="12.75" customHeight="1">
      <c r="B49" s="745" t="s">
        <v>256</v>
      </c>
      <c r="C49" s="746" t="s">
        <v>790</v>
      </c>
      <c r="D49" s="722">
        <v>2385</v>
      </c>
      <c r="E49" s="723">
        <v>2543</v>
      </c>
      <c r="F49" s="747">
        <v>-6.213134093590248</v>
      </c>
      <c r="G49" s="722">
        <v>209</v>
      </c>
      <c r="H49" s="723">
        <v>174</v>
      </c>
      <c r="I49" s="747">
        <v>20.114942528735632</v>
      </c>
      <c r="J49" s="722">
        <v>2594</v>
      </c>
      <c r="K49" s="723">
        <v>2717</v>
      </c>
      <c r="L49" s="747">
        <v>-4.5270518954729475</v>
      </c>
      <c r="M49" s="748" t="s">
        <v>256</v>
      </c>
      <c r="N49" s="726">
        <v>3287</v>
      </c>
      <c r="O49" s="723">
        <v>3133</v>
      </c>
      <c r="P49" s="747">
        <v>4.915416533673795</v>
      </c>
      <c r="Q49" s="749" t="s">
        <v>256</v>
      </c>
    </row>
    <row r="50" spans="2:17" ht="12.75" customHeight="1">
      <c r="B50" s="745" t="s">
        <v>256</v>
      </c>
      <c r="C50" s="746" t="s">
        <v>791</v>
      </c>
      <c r="D50" s="722">
        <v>2284</v>
      </c>
      <c r="E50" s="723">
        <v>2169</v>
      </c>
      <c r="F50" s="747">
        <v>5.301982480405717</v>
      </c>
      <c r="G50" s="722">
        <v>25</v>
      </c>
      <c r="H50" s="723">
        <v>27</v>
      </c>
      <c r="I50" s="747">
        <v>-7.4074074074074066</v>
      </c>
      <c r="J50" s="722">
        <v>2309</v>
      </c>
      <c r="K50" s="723">
        <v>2196</v>
      </c>
      <c r="L50" s="747">
        <v>5.145719489981785</v>
      </c>
      <c r="M50" s="748" t="s">
        <v>256</v>
      </c>
      <c r="N50" s="726">
        <v>2378</v>
      </c>
      <c r="O50" s="723">
        <v>2300</v>
      </c>
      <c r="P50" s="747">
        <v>3.3913043478260874</v>
      </c>
      <c r="Q50" s="749" t="s">
        <v>256</v>
      </c>
    </row>
    <row r="51" spans="2:17" ht="12.75" customHeight="1">
      <c r="B51" s="745" t="s">
        <v>256</v>
      </c>
      <c r="C51" s="746" t="s">
        <v>792</v>
      </c>
      <c r="D51" s="722">
        <v>1820</v>
      </c>
      <c r="E51" s="723">
        <v>2118</v>
      </c>
      <c r="F51" s="747">
        <v>-14.069877242681775</v>
      </c>
      <c r="G51" s="1652">
        <v>0</v>
      </c>
      <c r="H51" s="1652">
        <v>0</v>
      </c>
      <c r="I51" s="1653" t="s">
        <v>1128</v>
      </c>
      <c r="J51" s="722">
        <v>1820</v>
      </c>
      <c r="K51" s="723">
        <v>2118</v>
      </c>
      <c r="L51" s="747">
        <v>-14.069877242681775</v>
      </c>
      <c r="M51" s="748" t="s">
        <v>256</v>
      </c>
      <c r="N51" s="726">
        <v>1820</v>
      </c>
      <c r="O51" s="723">
        <v>2118</v>
      </c>
      <c r="P51" s="747">
        <v>-14.069877242681775</v>
      </c>
      <c r="Q51" s="749" t="s">
        <v>256</v>
      </c>
    </row>
    <row r="52" spans="2:17" ht="12.75" customHeight="1">
      <c r="B52" s="750" t="s">
        <v>256</v>
      </c>
      <c r="C52" s="751" t="s">
        <v>1138</v>
      </c>
      <c r="D52" s="752">
        <v>6489</v>
      </c>
      <c r="E52" s="753">
        <v>6830</v>
      </c>
      <c r="F52" s="733">
        <v>-4.992679355783309</v>
      </c>
      <c r="G52" s="752">
        <v>234</v>
      </c>
      <c r="H52" s="753">
        <v>201</v>
      </c>
      <c r="I52" s="733">
        <v>16.417910447761194</v>
      </c>
      <c r="J52" s="752">
        <v>6723</v>
      </c>
      <c r="K52" s="753">
        <v>7031</v>
      </c>
      <c r="L52" s="733">
        <v>-4.3806001991181915</v>
      </c>
      <c r="M52" s="734" t="s">
        <v>256</v>
      </c>
      <c r="N52" s="754">
        <v>7485</v>
      </c>
      <c r="O52" s="753">
        <v>7551</v>
      </c>
      <c r="P52" s="733">
        <v>-0.8740564163686929</v>
      </c>
      <c r="Q52" s="736" t="s">
        <v>256</v>
      </c>
    </row>
    <row r="53" spans="2:17" ht="12.75" customHeight="1">
      <c r="B53" s="745" t="s">
        <v>256</v>
      </c>
      <c r="C53" s="751" t="s">
        <v>256</v>
      </c>
      <c r="D53" s="740" t="s">
        <v>256</v>
      </c>
      <c r="E53" s="748" t="s">
        <v>256</v>
      </c>
      <c r="F53" s="748" t="s">
        <v>256</v>
      </c>
      <c r="G53" s="740" t="s">
        <v>256</v>
      </c>
      <c r="H53" s="748" t="s">
        <v>256</v>
      </c>
      <c r="I53" s="748" t="s">
        <v>256</v>
      </c>
      <c r="J53" s="740" t="s">
        <v>256</v>
      </c>
      <c r="K53" s="748" t="s">
        <v>256</v>
      </c>
      <c r="L53" s="748" t="s">
        <v>256</v>
      </c>
      <c r="M53" s="748" t="s">
        <v>256</v>
      </c>
      <c r="N53" s="761" t="s">
        <v>256</v>
      </c>
      <c r="O53" s="748" t="s">
        <v>256</v>
      </c>
      <c r="P53" s="748" t="s">
        <v>256</v>
      </c>
      <c r="Q53" s="749" t="s">
        <v>256</v>
      </c>
    </row>
    <row r="54" spans="2:17" ht="12.75" customHeight="1">
      <c r="B54" s="745" t="s">
        <v>256</v>
      </c>
      <c r="C54" s="746" t="s">
        <v>1139</v>
      </c>
      <c r="D54" s="728">
        <v>143</v>
      </c>
      <c r="E54" s="729">
        <v>161</v>
      </c>
      <c r="F54" s="724">
        <v>-11.180124223602485</v>
      </c>
      <c r="G54" s="728" t="s">
        <v>1128</v>
      </c>
      <c r="H54" s="728" t="s">
        <v>1128</v>
      </c>
      <c r="I54" s="724" t="s">
        <v>1128</v>
      </c>
      <c r="J54" s="728">
        <v>143</v>
      </c>
      <c r="K54" s="729">
        <v>161</v>
      </c>
      <c r="L54" s="724">
        <v>-11.180124223602485</v>
      </c>
      <c r="M54" s="763" t="s">
        <v>256</v>
      </c>
      <c r="N54" s="730">
        <v>143</v>
      </c>
      <c r="O54" s="729">
        <v>161</v>
      </c>
      <c r="P54" s="724">
        <v>-11.180124223602485</v>
      </c>
      <c r="Q54" s="764" t="s">
        <v>256</v>
      </c>
    </row>
    <row r="55" spans="2:17" ht="12.75" customHeight="1">
      <c r="B55" s="708" t="s">
        <v>256</v>
      </c>
      <c r="C55" s="709" t="s">
        <v>256</v>
      </c>
      <c r="D55" s="714" t="s">
        <v>256</v>
      </c>
      <c r="E55" s="714" t="s">
        <v>256</v>
      </c>
      <c r="F55" s="714" t="s">
        <v>256</v>
      </c>
      <c r="G55" s="714" t="s">
        <v>256</v>
      </c>
      <c r="H55" s="714" t="s">
        <v>256</v>
      </c>
      <c r="I55" s="714" t="s">
        <v>256</v>
      </c>
      <c r="J55" s="714" t="s">
        <v>256</v>
      </c>
      <c r="K55" s="714" t="s">
        <v>256</v>
      </c>
      <c r="L55" s="714" t="s">
        <v>256</v>
      </c>
      <c r="M55" s="714" t="s">
        <v>256</v>
      </c>
      <c r="N55" s="744" t="s">
        <v>256</v>
      </c>
      <c r="O55" s="714" t="s">
        <v>256</v>
      </c>
      <c r="P55" s="714" t="s">
        <v>256</v>
      </c>
      <c r="Q55" s="716" t="s">
        <v>256</v>
      </c>
    </row>
    <row r="56" spans="2:17" ht="12.75" customHeight="1">
      <c r="B56" s="708" t="s">
        <v>256</v>
      </c>
      <c r="C56" s="709" t="s">
        <v>1141</v>
      </c>
      <c r="D56" s="755">
        <v>6632</v>
      </c>
      <c r="E56" s="756">
        <v>6991</v>
      </c>
      <c r="F56" s="757">
        <v>-5.1351737948791305</v>
      </c>
      <c r="G56" s="755">
        <v>234</v>
      </c>
      <c r="H56" s="756">
        <v>201</v>
      </c>
      <c r="I56" s="757">
        <v>16.417910447761194</v>
      </c>
      <c r="J56" s="755">
        <v>6866</v>
      </c>
      <c r="K56" s="756">
        <v>7192</v>
      </c>
      <c r="L56" s="757">
        <v>-4.53281423804227</v>
      </c>
      <c r="M56" s="758" t="s">
        <v>256</v>
      </c>
      <c r="N56" s="759">
        <v>7629</v>
      </c>
      <c r="O56" s="756">
        <v>7712</v>
      </c>
      <c r="P56" s="757">
        <v>-1.0762448132780082</v>
      </c>
      <c r="Q56" s="760" t="s">
        <v>256</v>
      </c>
    </row>
    <row r="57" spans="2:17" ht="12.75" customHeight="1">
      <c r="B57" s="708" t="s">
        <v>256</v>
      </c>
      <c r="C57" s="751" t="s">
        <v>256</v>
      </c>
      <c r="D57" s="714" t="s">
        <v>256</v>
      </c>
      <c r="E57" s="714" t="s">
        <v>256</v>
      </c>
      <c r="F57" s="714" t="s">
        <v>256</v>
      </c>
      <c r="G57" s="714" t="s">
        <v>256</v>
      </c>
      <c r="H57" s="714" t="s">
        <v>256</v>
      </c>
      <c r="I57" s="714" t="s">
        <v>256</v>
      </c>
      <c r="J57" s="714" t="s">
        <v>256</v>
      </c>
      <c r="K57" s="714" t="s">
        <v>256</v>
      </c>
      <c r="L57" s="714" t="s">
        <v>256</v>
      </c>
      <c r="M57" s="714" t="s">
        <v>256</v>
      </c>
      <c r="N57" s="744" t="s">
        <v>256</v>
      </c>
      <c r="O57" s="714" t="s">
        <v>256</v>
      </c>
      <c r="P57" s="714" t="s">
        <v>256</v>
      </c>
      <c r="Q57" s="716" t="s">
        <v>256</v>
      </c>
    </row>
    <row r="58" spans="2:17" ht="12.75" customHeight="1">
      <c r="B58" s="708" t="s">
        <v>256</v>
      </c>
      <c r="C58" s="709" t="s">
        <v>613</v>
      </c>
      <c r="D58" s="709" t="s">
        <v>256</v>
      </c>
      <c r="E58" s="709" t="s">
        <v>256</v>
      </c>
      <c r="F58" s="709" t="s">
        <v>256</v>
      </c>
      <c r="G58" s="709" t="s">
        <v>256</v>
      </c>
      <c r="H58" s="709" t="s">
        <v>256</v>
      </c>
      <c r="I58" s="709" t="s">
        <v>256</v>
      </c>
      <c r="J58" s="709" t="s">
        <v>256</v>
      </c>
      <c r="K58" s="709" t="s">
        <v>256</v>
      </c>
      <c r="L58" s="709" t="s">
        <v>256</v>
      </c>
      <c r="M58" s="709" t="s">
        <v>256</v>
      </c>
      <c r="N58" s="708" t="s">
        <v>256</v>
      </c>
      <c r="O58" s="709" t="s">
        <v>256</v>
      </c>
      <c r="P58" s="709" t="s">
        <v>256</v>
      </c>
      <c r="Q58" s="762" t="s">
        <v>256</v>
      </c>
    </row>
    <row r="59" spans="2:17" ht="12.75" customHeight="1">
      <c r="B59" s="745" t="s">
        <v>256</v>
      </c>
      <c r="C59" s="746" t="s">
        <v>1142</v>
      </c>
      <c r="D59" s="722">
        <v>573</v>
      </c>
      <c r="E59" s="723">
        <v>633</v>
      </c>
      <c r="F59" s="747">
        <v>-9.47867298578199</v>
      </c>
      <c r="G59" s="722" t="s">
        <v>1128</v>
      </c>
      <c r="H59" s="723" t="s">
        <v>1128</v>
      </c>
      <c r="I59" s="747" t="s">
        <v>1128</v>
      </c>
      <c r="J59" s="722">
        <v>573</v>
      </c>
      <c r="K59" s="723">
        <v>633</v>
      </c>
      <c r="L59" s="747">
        <v>-9.47867298578199</v>
      </c>
      <c r="M59" s="748" t="s">
        <v>256</v>
      </c>
      <c r="N59" s="726">
        <v>573</v>
      </c>
      <c r="O59" s="723">
        <v>633</v>
      </c>
      <c r="P59" s="747">
        <v>-9.47867298578199</v>
      </c>
      <c r="Q59" s="749" t="s">
        <v>256</v>
      </c>
    </row>
    <row r="60" spans="2:17" ht="12.75" customHeight="1">
      <c r="B60" s="745" t="s">
        <v>256</v>
      </c>
      <c r="C60" s="746" t="s">
        <v>1143</v>
      </c>
      <c r="D60" s="722">
        <v>446</v>
      </c>
      <c r="E60" s="723">
        <v>510</v>
      </c>
      <c r="F60" s="747">
        <v>-12.549019607843137</v>
      </c>
      <c r="G60" s="722" t="s">
        <v>1128</v>
      </c>
      <c r="H60" s="723" t="s">
        <v>1128</v>
      </c>
      <c r="I60" s="747" t="s">
        <v>1128</v>
      </c>
      <c r="J60" s="722">
        <v>446</v>
      </c>
      <c r="K60" s="723">
        <v>510</v>
      </c>
      <c r="L60" s="747">
        <v>-12.549019607843137</v>
      </c>
      <c r="M60" s="748" t="s">
        <v>256</v>
      </c>
      <c r="N60" s="726">
        <v>446</v>
      </c>
      <c r="O60" s="723">
        <v>510</v>
      </c>
      <c r="P60" s="747">
        <v>-12.549019607843137</v>
      </c>
      <c r="Q60" s="749" t="s">
        <v>256</v>
      </c>
    </row>
    <row r="61" spans="2:17" ht="12.75" customHeight="1">
      <c r="B61" s="745" t="s">
        <v>256</v>
      </c>
      <c r="C61" s="746" t="s">
        <v>1144</v>
      </c>
      <c r="D61" s="722">
        <v>4554</v>
      </c>
      <c r="E61" s="723">
        <v>3517</v>
      </c>
      <c r="F61" s="747">
        <v>29.48535683821439</v>
      </c>
      <c r="G61" s="722" t="s">
        <v>1128</v>
      </c>
      <c r="H61" s="723" t="s">
        <v>1128</v>
      </c>
      <c r="I61" s="747" t="s">
        <v>1128</v>
      </c>
      <c r="J61" s="722">
        <v>4554</v>
      </c>
      <c r="K61" s="723">
        <v>3517</v>
      </c>
      <c r="L61" s="747">
        <v>29.48535683821439</v>
      </c>
      <c r="M61" s="748" t="s">
        <v>256</v>
      </c>
      <c r="N61" s="726">
        <v>4554</v>
      </c>
      <c r="O61" s="723">
        <v>3517</v>
      </c>
      <c r="P61" s="747">
        <v>29.48535683821439</v>
      </c>
      <c r="Q61" s="749" t="s">
        <v>256</v>
      </c>
    </row>
    <row r="62" spans="2:17" ht="12.75" customHeight="1">
      <c r="B62" s="745" t="s">
        <v>256</v>
      </c>
      <c r="C62" s="746" t="s">
        <v>547</v>
      </c>
      <c r="D62" s="722">
        <v>7</v>
      </c>
      <c r="E62" s="723">
        <v>7</v>
      </c>
      <c r="F62" s="747">
        <v>0</v>
      </c>
      <c r="G62" s="722">
        <v>19</v>
      </c>
      <c r="H62" s="723">
        <v>16</v>
      </c>
      <c r="I62" s="747">
        <v>18.75</v>
      </c>
      <c r="J62" s="722">
        <v>26</v>
      </c>
      <c r="K62" s="723">
        <v>23</v>
      </c>
      <c r="L62" s="747">
        <v>13.043478260869565</v>
      </c>
      <c r="M62" s="748" t="s">
        <v>256</v>
      </c>
      <c r="N62" s="726">
        <v>158</v>
      </c>
      <c r="O62" s="723">
        <v>135</v>
      </c>
      <c r="P62" s="747">
        <v>17.037037037037038</v>
      </c>
      <c r="Q62" s="749" t="s">
        <v>256</v>
      </c>
    </row>
    <row r="63" spans="2:17" ht="12.75" customHeight="1">
      <c r="B63" s="708" t="s">
        <v>256</v>
      </c>
      <c r="C63" s="709" t="s">
        <v>1145</v>
      </c>
      <c r="D63" s="752">
        <v>5580</v>
      </c>
      <c r="E63" s="753">
        <v>4667</v>
      </c>
      <c r="F63" s="733">
        <v>19.562888365116777</v>
      </c>
      <c r="G63" s="752">
        <v>19</v>
      </c>
      <c r="H63" s="752">
        <v>16</v>
      </c>
      <c r="I63" s="733">
        <v>18.75</v>
      </c>
      <c r="J63" s="752">
        <v>5599</v>
      </c>
      <c r="K63" s="753">
        <v>4683</v>
      </c>
      <c r="L63" s="733">
        <v>19.56011103993167</v>
      </c>
      <c r="M63" s="765" t="s">
        <v>256</v>
      </c>
      <c r="N63" s="754">
        <v>5731</v>
      </c>
      <c r="O63" s="753">
        <v>4795</v>
      </c>
      <c r="P63" s="733">
        <v>19.520333680917624</v>
      </c>
      <c r="Q63" s="766" t="s">
        <v>256</v>
      </c>
    </row>
    <row r="64" spans="2:17" ht="12.75" customHeight="1">
      <c r="B64" s="745" t="s">
        <v>256</v>
      </c>
      <c r="C64" s="746" t="s">
        <v>1146</v>
      </c>
      <c r="D64" s="722">
        <v>408</v>
      </c>
      <c r="E64" s="723">
        <v>422</v>
      </c>
      <c r="F64" s="747">
        <v>-3.3175355450236967</v>
      </c>
      <c r="G64" s="722" t="s">
        <v>1128</v>
      </c>
      <c r="H64" s="723" t="s">
        <v>1128</v>
      </c>
      <c r="I64" s="747" t="s">
        <v>1128</v>
      </c>
      <c r="J64" s="722">
        <v>408</v>
      </c>
      <c r="K64" s="723">
        <v>422</v>
      </c>
      <c r="L64" s="747">
        <v>-3.3175355450236967</v>
      </c>
      <c r="M64" s="748" t="s">
        <v>256</v>
      </c>
      <c r="N64" s="726">
        <v>408</v>
      </c>
      <c r="O64" s="723">
        <v>422</v>
      </c>
      <c r="P64" s="747">
        <v>-3.3175355450236967</v>
      </c>
      <c r="Q64" s="749" t="s">
        <v>256</v>
      </c>
    </row>
    <row r="65" spans="2:17" ht="12.75" customHeight="1">
      <c r="B65" s="745" t="s">
        <v>256</v>
      </c>
      <c r="C65" s="746" t="s">
        <v>1147</v>
      </c>
      <c r="D65" s="722">
        <v>527</v>
      </c>
      <c r="E65" s="723">
        <v>402</v>
      </c>
      <c r="F65" s="747">
        <v>31.094527363184078</v>
      </c>
      <c r="G65" s="722" t="s">
        <v>1128</v>
      </c>
      <c r="H65" s="723" t="s">
        <v>1128</v>
      </c>
      <c r="I65" s="747" t="s">
        <v>1128</v>
      </c>
      <c r="J65" s="722">
        <v>527</v>
      </c>
      <c r="K65" s="723">
        <v>402</v>
      </c>
      <c r="L65" s="747">
        <v>31.094527363184078</v>
      </c>
      <c r="M65" s="748" t="s">
        <v>256</v>
      </c>
      <c r="N65" s="726">
        <v>527</v>
      </c>
      <c r="O65" s="723">
        <v>402</v>
      </c>
      <c r="P65" s="747">
        <v>31.094527363184078</v>
      </c>
      <c r="Q65" s="749" t="s">
        <v>256</v>
      </c>
    </row>
    <row r="66" spans="2:17" ht="12.75" customHeight="1">
      <c r="B66" s="744" t="s">
        <v>256</v>
      </c>
      <c r="C66" s="709" t="s">
        <v>1148</v>
      </c>
      <c r="D66" s="767">
        <v>6515</v>
      </c>
      <c r="E66" s="768">
        <v>5491</v>
      </c>
      <c r="F66" s="769">
        <v>18.648697869240575</v>
      </c>
      <c r="G66" s="767">
        <v>19</v>
      </c>
      <c r="H66" s="768">
        <v>16</v>
      </c>
      <c r="I66" s="769">
        <v>18.75</v>
      </c>
      <c r="J66" s="767">
        <v>6534</v>
      </c>
      <c r="K66" s="768">
        <v>5507</v>
      </c>
      <c r="L66" s="769">
        <v>18.648992191755948</v>
      </c>
      <c r="M66" s="770" t="s">
        <v>256</v>
      </c>
      <c r="N66" s="771">
        <v>6666</v>
      </c>
      <c r="O66" s="768">
        <v>5619</v>
      </c>
      <c r="P66" s="769">
        <v>18.633208756006407</v>
      </c>
      <c r="Q66" s="772" t="s">
        <v>256</v>
      </c>
    </row>
    <row r="67" spans="2:17" ht="12.75" customHeight="1">
      <c r="B67" s="744" t="s">
        <v>256</v>
      </c>
      <c r="C67" s="714" t="s">
        <v>256</v>
      </c>
      <c r="D67" s="773" t="s">
        <v>256</v>
      </c>
      <c r="E67" s="774" t="s">
        <v>256</v>
      </c>
      <c r="F67" s="774" t="s">
        <v>256</v>
      </c>
      <c r="G67" s="773" t="s">
        <v>256</v>
      </c>
      <c r="H67" s="774" t="s">
        <v>256</v>
      </c>
      <c r="I67" s="774" t="s">
        <v>256</v>
      </c>
      <c r="J67" s="773" t="s">
        <v>256</v>
      </c>
      <c r="K67" s="774" t="s">
        <v>256</v>
      </c>
      <c r="L67" s="774" t="s">
        <v>256</v>
      </c>
      <c r="M67" s="774" t="s">
        <v>256</v>
      </c>
      <c r="N67" s="775" t="s">
        <v>256</v>
      </c>
      <c r="O67" s="774" t="s">
        <v>256</v>
      </c>
      <c r="P67" s="774" t="s">
        <v>256</v>
      </c>
      <c r="Q67" s="776" t="s">
        <v>256</v>
      </c>
    </row>
    <row r="68" spans="2:17" ht="12.75" customHeight="1">
      <c r="B68" s="708" t="s">
        <v>256</v>
      </c>
      <c r="C68" s="709" t="s">
        <v>614</v>
      </c>
      <c r="D68" s="709" t="s">
        <v>256</v>
      </c>
      <c r="E68" s="709" t="s">
        <v>256</v>
      </c>
      <c r="F68" s="709" t="s">
        <v>256</v>
      </c>
      <c r="G68" s="709" t="s">
        <v>256</v>
      </c>
      <c r="H68" s="709" t="s">
        <v>256</v>
      </c>
      <c r="I68" s="709" t="s">
        <v>256</v>
      </c>
      <c r="J68" s="709" t="s">
        <v>256</v>
      </c>
      <c r="K68" s="709" t="s">
        <v>256</v>
      </c>
      <c r="L68" s="709" t="s">
        <v>256</v>
      </c>
      <c r="M68" s="709" t="s">
        <v>256</v>
      </c>
      <c r="N68" s="708" t="s">
        <v>256</v>
      </c>
      <c r="O68" s="709" t="s">
        <v>256</v>
      </c>
      <c r="P68" s="709" t="s">
        <v>256</v>
      </c>
      <c r="Q68" s="762" t="s">
        <v>256</v>
      </c>
    </row>
    <row r="69" spans="2:17" ht="12.75" customHeight="1">
      <c r="B69" s="745" t="s">
        <v>256</v>
      </c>
      <c r="C69" s="746" t="s">
        <v>605</v>
      </c>
      <c r="D69" s="722">
        <v>72</v>
      </c>
      <c r="E69" s="723">
        <v>26</v>
      </c>
      <c r="F69" s="747">
        <v>176.9230769230769</v>
      </c>
      <c r="G69" s="722">
        <v>40</v>
      </c>
      <c r="H69" s="723">
        <v>35</v>
      </c>
      <c r="I69" s="747">
        <v>14.285714285714285</v>
      </c>
      <c r="J69" s="722">
        <v>112</v>
      </c>
      <c r="K69" s="723">
        <v>61</v>
      </c>
      <c r="L69" s="747">
        <v>83.60655737704919</v>
      </c>
      <c r="M69" s="748" t="s">
        <v>256</v>
      </c>
      <c r="N69" s="726">
        <v>268</v>
      </c>
      <c r="O69" s="723">
        <v>191</v>
      </c>
      <c r="P69" s="747">
        <v>40.31413612565445</v>
      </c>
      <c r="Q69" s="749" t="s">
        <v>256</v>
      </c>
    </row>
    <row r="70" spans="2:17" ht="12.75" customHeight="1">
      <c r="B70" s="745" t="s">
        <v>256</v>
      </c>
      <c r="C70" s="746" t="s">
        <v>665</v>
      </c>
      <c r="D70" s="722">
        <v>501</v>
      </c>
      <c r="E70" s="723">
        <v>325</v>
      </c>
      <c r="F70" s="747">
        <v>54.15384615384615</v>
      </c>
      <c r="G70" s="722">
        <v>117</v>
      </c>
      <c r="H70" s="723">
        <v>95</v>
      </c>
      <c r="I70" s="747">
        <v>23.157894736842106</v>
      </c>
      <c r="J70" s="722">
        <v>618</v>
      </c>
      <c r="K70" s="723">
        <v>420</v>
      </c>
      <c r="L70" s="747">
        <v>47.14285714285714</v>
      </c>
      <c r="M70" s="748" t="s">
        <v>256</v>
      </c>
      <c r="N70" s="726">
        <v>1196</v>
      </c>
      <c r="O70" s="723">
        <v>856</v>
      </c>
      <c r="P70" s="747">
        <v>39.719626168224295</v>
      </c>
      <c r="Q70" s="749" t="s">
        <v>256</v>
      </c>
    </row>
    <row r="71" spans="2:17" ht="12.75" customHeight="1">
      <c r="B71" s="745" t="s">
        <v>256</v>
      </c>
      <c r="C71" s="746" t="s">
        <v>606</v>
      </c>
      <c r="D71" s="722">
        <v>26</v>
      </c>
      <c r="E71" s="723">
        <v>20</v>
      </c>
      <c r="F71" s="747">
        <v>30</v>
      </c>
      <c r="G71" s="722">
        <v>177</v>
      </c>
      <c r="H71" s="723">
        <v>106</v>
      </c>
      <c r="I71" s="747">
        <v>66.98113207547169</v>
      </c>
      <c r="J71" s="722">
        <v>203</v>
      </c>
      <c r="K71" s="723">
        <v>126</v>
      </c>
      <c r="L71" s="747">
        <v>61.111111111111114</v>
      </c>
      <c r="M71" s="748" t="s">
        <v>256</v>
      </c>
      <c r="N71" s="726">
        <v>728</v>
      </c>
      <c r="O71" s="723">
        <v>415</v>
      </c>
      <c r="P71" s="747">
        <v>75.42168674698794</v>
      </c>
      <c r="Q71" s="749" t="s">
        <v>256</v>
      </c>
    </row>
    <row r="72" spans="2:17" ht="12.75" customHeight="1">
      <c r="B72" s="745" t="s">
        <v>256</v>
      </c>
      <c r="C72" s="746" t="s">
        <v>813</v>
      </c>
      <c r="D72" s="722">
        <v>118</v>
      </c>
      <c r="E72" s="723">
        <v>28</v>
      </c>
      <c r="F72" s="747">
        <v>321.42857142857144</v>
      </c>
      <c r="G72" s="722">
        <v>109</v>
      </c>
      <c r="H72" s="723">
        <v>66</v>
      </c>
      <c r="I72" s="747">
        <v>65.15151515151516</v>
      </c>
      <c r="J72" s="722">
        <v>227</v>
      </c>
      <c r="K72" s="723">
        <v>94</v>
      </c>
      <c r="L72" s="747">
        <v>141.48936170212767</v>
      </c>
      <c r="M72" s="748" t="s">
        <v>256</v>
      </c>
      <c r="N72" s="726">
        <v>494</v>
      </c>
      <c r="O72" s="723">
        <v>249</v>
      </c>
      <c r="P72" s="747">
        <v>98.39357429718876</v>
      </c>
      <c r="Q72" s="749" t="s">
        <v>256</v>
      </c>
    </row>
    <row r="73" spans="2:17" ht="12.75" customHeight="1">
      <c r="B73" s="745" t="s">
        <v>256</v>
      </c>
      <c r="C73" s="746" t="s">
        <v>814</v>
      </c>
      <c r="D73" s="722">
        <v>122</v>
      </c>
      <c r="E73" s="723">
        <v>62</v>
      </c>
      <c r="F73" s="747">
        <v>96.7741935483871</v>
      </c>
      <c r="G73" s="722">
        <v>22</v>
      </c>
      <c r="H73" s="723">
        <v>6</v>
      </c>
      <c r="I73" s="747">
        <v>266.66666666666663</v>
      </c>
      <c r="J73" s="722">
        <v>144</v>
      </c>
      <c r="K73" s="723">
        <v>68</v>
      </c>
      <c r="L73" s="747">
        <v>111.76470588235294</v>
      </c>
      <c r="M73" s="748" t="s">
        <v>256</v>
      </c>
      <c r="N73" s="726">
        <v>214</v>
      </c>
      <c r="O73" s="723">
        <v>88</v>
      </c>
      <c r="P73" s="747">
        <v>143.1818181818182</v>
      </c>
      <c r="Q73" s="749" t="s">
        <v>256</v>
      </c>
    </row>
    <row r="74" spans="2:17" ht="12.75" customHeight="1">
      <c r="B74" s="745" t="s">
        <v>256</v>
      </c>
      <c r="C74" s="746" t="s">
        <v>815</v>
      </c>
      <c r="D74" s="722">
        <v>179</v>
      </c>
      <c r="E74" s="723">
        <v>97</v>
      </c>
      <c r="F74" s="747">
        <v>84.5360824742268</v>
      </c>
      <c r="G74" s="722">
        <v>241</v>
      </c>
      <c r="H74" s="723">
        <v>197</v>
      </c>
      <c r="I74" s="747">
        <v>22.33502538071066</v>
      </c>
      <c r="J74" s="722">
        <v>420</v>
      </c>
      <c r="K74" s="723">
        <v>294</v>
      </c>
      <c r="L74" s="747">
        <v>42.857142857142854</v>
      </c>
      <c r="M74" s="748" t="s">
        <v>256</v>
      </c>
      <c r="N74" s="726">
        <v>1267</v>
      </c>
      <c r="O74" s="723">
        <v>1069</v>
      </c>
      <c r="P74" s="747">
        <v>18.52198316183349</v>
      </c>
      <c r="Q74" s="749" t="s">
        <v>256</v>
      </c>
    </row>
    <row r="75" spans="2:17" ht="12.75" customHeight="1">
      <c r="B75" s="745" t="s">
        <v>256</v>
      </c>
      <c r="C75" s="746" t="s">
        <v>816</v>
      </c>
      <c r="D75" s="722">
        <v>41</v>
      </c>
      <c r="E75" s="723">
        <v>4</v>
      </c>
      <c r="F75" s="747">
        <v>925</v>
      </c>
      <c r="G75" s="722">
        <v>78</v>
      </c>
      <c r="H75" s="723">
        <v>71</v>
      </c>
      <c r="I75" s="747">
        <v>9.859154929577464</v>
      </c>
      <c r="J75" s="722">
        <v>119</v>
      </c>
      <c r="K75" s="723">
        <v>75</v>
      </c>
      <c r="L75" s="747">
        <v>58.666666666666664</v>
      </c>
      <c r="M75" s="748" t="s">
        <v>256</v>
      </c>
      <c r="N75" s="726">
        <v>472</v>
      </c>
      <c r="O75" s="723">
        <v>410</v>
      </c>
      <c r="P75" s="747">
        <v>15.121951219512194</v>
      </c>
      <c r="Q75" s="749" t="s">
        <v>256</v>
      </c>
    </row>
    <row r="76" spans="2:17" ht="12.75" customHeight="1">
      <c r="B76" s="745" t="s">
        <v>256</v>
      </c>
      <c r="C76" s="746" t="s">
        <v>818</v>
      </c>
      <c r="D76" s="722">
        <v>593</v>
      </c>
      <c r="E76" s="723">
        <v>347</v>
      </c>
      <c r="F76" s="747">
        <v>70.89337175792507</v>
      </c>
      <c r="G76" s="722">
        <v>67</v>
      </c>
      <c r="H76" s="723">
        <v>70</v>
      </c>
      <c r="I76" s="747">
        <v>-4.285714285714286</v>
      </c>
      <c r="J76" s="722">
        <v>660</v>
      </c>
      <c r="K76" s="723">
        <v>417</v>
      </c>
      <c r="L76" s="747">
        <v>58.27338129496403</v>
      </c>
      <c r="M76" s="748" t="s">
        <v>256</v>
      </c>
      <c r="N76" s="726">
        <v>1047</v>
      </c>
      <c r="O76" s="723">
        <v>779</v>
      </c>
      <c r="P76" s="747">
        <v>34.403080872913996</v>
      </c>
      <c r="Q76" s="749" t="s">
        <v>256</v>
      </c>
    </row>
    <row r="77" spans="2:17" ht="12.75" customHeight="1">
      <c r="B77" s="745" t="s">
        <v>256</v>
      </c>
      <c r="C77" s="746" t="s">
        <v>400</v>
      </c>
      <c r="D77" s="722">
        <v>132</v>
      </c>
      <c r="E77" s="723">
        <v>84</v>
      </c>
      <c r="F77" s="747">
        <v>57.14285714285714</v>
      </c>
      <c r="G77" s="722">
        <v>218</v>
      </c>
      <c r="H77" s="723">
        <v>127</v>
      </c>
      <c r="I77" s="747">
        <v>71.65354330708661</v>
      </c>
      <c r="J77" s="722">
        <v>350</v>
      </c>
      <c r="K77" s="723">
        <v>211</v>
      </c>
      <c r="L77" s="747">
        <v>65.87677725118483</v>
      </c>
      <c r="M77" s="748" t="s">
        <v>256</v>
      </c>
      <c r="N77" s="726">
        <v>1121</v>
      </c>
      <c r="O77" s="723">
        <v>678</v>
      </c>
      <c r="P77" s="747">
        <v>65.33923303834808</v>
      </c>
      <c r="Q77" s="749" t="s">
        <v>256</v>
      </c>
    </row>
    <row r="78" spans="2:17" ht="12.75" customHeight="1">
      <c r="B78" s="745" t="s">
        <v>256</v>
      </c>
      <c r="C78" s="746" t="s">
        <v>607</v>
      </c>
      <c r="D78" s="722">
        <v>36</v>
      </c>
      <c r="E78" s="723">
        <v>15</v>
      </c>
      <c r="F78" s="747">
        <v>140</v>
      </c>
      <c r="G78" s="722">
        <v>55</v>
      </c>
      <c r="H78" s="723">
        <v>35</v>
      </c>
      <c r="I78" s="747">
        <v>57.14285714285714</v>
      </c>
      <c r="J78" s="722">
        <v>91</v>
      </c>
      <c r="K78" s="723">
        <v>50</v>
      </c>
      <c r="L78" s="747">
        <v>82</v>
      </c>
      <c r="M78" s="748" t="s">
        <v>256</v>
      </c>
      <c r="N78" s="726">
        <v>200</v>
      </c>
      <c r="O78" s="723">
        <v>126</v>
      </c>
      <c r="P78" s="747">
        <v>58.730158730158735</v>
      </c>
      <c r="Q78" s="749" t="s">
        <v>256</v>
      </c>
    </row>
    <row r="79" spans="2:17" ht="12.75" customHeight="1">
      <c r="B79" s="708" t="s">
        <v>256</v>
      </c>
      <c r="C79" s="709" t="s">
        <v>1149</v>
      </c>
      <c r="D79" s="755">
        <v>1820</v>
      </c>
      <c r="E79" s="756">
        <v>1008</v>
      </c>
      <c r="F79" s="757">
        <v>80.55555555555556</v>
      </c>
      <c r="G79" s="755">
        <v>1124</v>
      </c>
      <c r="H79" s="756">
        <v>808</v>
      </c>
      <c r="I79" s="757">
        <v>39.10891089108911</v>
      </c>
      <c r="J79" s="755">
        <v>2944</v>
      </c>
      <c r="K79" s="756">
        <v>1816</v>
      </c>
      <c r="L79" s="757">
        <v>62.11453744493392</v>
      </c>
      <c r="M79" s="758" t="s">
        <v>256</v>
      </c>
      <c r="N79" s="759">
        <v>7007</v>
      </c>
      <c r="O79" s="756">
        <v>4861</v>
      </c>
      <c r="P79" s="757">
        <v>44.147294795309605</v>
      </c>
      <c r="Q79" s="760" t="s">
        <v>256</v>
      </c>
    </row>
    <row r="80" spans="2:17" ht="9" customHeight="1">
      <c r="B80" s="708" t="s">
        <v>256</v>
      </c>
      <c r="C80" s="709" t="s">
        <v>256</v>
      </c>
      <c r="D80" s="706" t="s">
        <v>256</v>
      </c>
      <c r="E80" s="734" t="s">
        <v>256</v>
      </c>
      <c r="F80" s="734" t="s">
        <v>256</v>
      </c>
      <c r="G80" s="706" t="s">
        <v>256</v>
      </c>
      <c r="H80" s="734" t="s">
        <v>256</v>
      </c>
      <c r="I80" s="734" t="s">
        <v>256</v>
      </c>
      <c r="J80" s="706" t="s">
        <v>256</v>
      </c>
      <c r="K80" s="734" t="s">
        <v>256</v>
      </c>
      <c r="L80" s="734" t="s">
        <v>256</v>
      </c>
      <c r="M80" s="734" t="s">
        <v>256</v>
      </c>
      <c r="N80" s="720" t="s">
        <v>256</v>
      </c>
      <c r="O80" s="734" t="s">
        <v>256</v>
      </c>
      <c r="P80" s="734" t="s">
        <v>256</v>
      </c>
      <c r="Q80" s="736" t="s">
        <v>256</v>
      </c>
    </row>
    <row r="81" spans="2:17" ht="12.75" customHeight="1">
      <c r="B81" s="750" t="s">
        <v>256</v>
      </c>
      <c r="C81" s="751" t="s">
        <v>774</v>
      </c>
      <c r="D81" s="755">
        <v>14967</v>
      </c>
      <c r="E81" s="756">
        <v>13490</v>
      </c>
      <c r="F81" s="757">
        <v>10.948851000741291</v>
      </c>
      <c r="G81" s="755">
        <v>1377</v>
      </c>
      <c r="H81" s="756">
        <v>1025</v>
      </c>
      <c r="I81" s="757">
        <v>34.34146341463415</v>
      </c>
      <c r="J81" s="755">
        <v>16344</v>
      </c>
      <c r="K81" s="756">
        <v>14515</v>
      </c>
      <c r="L81" s="757">
        <v>12.600757836720632</v>
      </c>
      <c r="M81" s="758" t="s">
        <v>256</v>
      </c>
      <c r="N81" s="759">
        <v>21302</v>
      </c>
      <c r="O81" s="756">
        <v>18192</v>
      </c>
      <c r="P81" s="757">
        <v>17.09542656112577</v>
      </c>
      <c r="Q81" s="760" t="s">
        <v>256</v>
      </c>
    </row>
    <row r="82" spans="2:17" ht="3" customHeight="1">
      <c r="B82" s="511" t="s">
        <v>256</v>
      </c>
      <c r="C82" s="506" t="s">
        <v>256</v>
      </c>
      <c r="D82" s="831" t="s">
        <v>256</v>
      </c>
      <c r="E82" s="832" t="s">
        <v>256</v>
      </c>
      <c r="F82" s="832" t="s">
        <v>256</v>
      </c>
      <c r="G82" s="831" t="s">
        <v>256</v>
      </c>
      <c r="H82" s="832" t="s">
        <v>256</v>
      </c>
      <c r="I82" s="832" t="s">
        <v>256</v>
      </c>
      <c r="J82" s="831" t="s">
        <v>256</v>
      </c>
      <c r="K82" s="832" t="s">
        <v>256</v>
      </c>
      <c r="L82" s="832" t="s">
        <v>256</v>
      </c>
      <c r="M82" s="832" t="s">
        <v>256</v>
      </c>
      <c r="N82" s="833" t="s">
        <v>256</v>
      </c>
      <c r="O82" s="832" t="s">
        <v>256</v>
      </c>
      <c r="P82" s="832" t="s">
        <v>256</v>
      </c>
      <c r="Q82" s="834" t="s">
        <v>256</v>
      </c>
    </row>
  </sheetData>
  <mergeCells count="8">
    <mergeCell ref="C14:Q14"/>
    <mergeCell ref="N15:Q15"/>
    <mergeCell ref="L4:M4"/>
    <mergeCell ref="B1:Q1"/>
    <mergeCell ref="D4:F4"/>
    <mergeCell ref="B2:Q2"/>
    <mergeCell ref="B3:Q3"/>
    <mergeCell ref="N4:Q4"/>
  </mergeCells>
  <printOptions horizontalCentered="1"/>
  <pageMargins left="0.3937007874015748" right="0.3937007874015748" top="0.3937007874015748" bottom="0" header="0.3937007874015748" footer="0"/>
  <pageSetup fitToHeight="1" fitToWidth="1" horizontalDpi="600" verticalDpi="600" orientation="portrait" paperSize="9" scale="68" r:id="rId1"/>
</worksheet>
</file>

<file path=xl/worksheets/sheet34.xml><?xml version="1.0" encoding="utf-8"?>
<worksheet xmlns="http://schemas.openxmlformats.org/spreadsheetml/2006/main" xmlns:r="http://schemas.openxmlformats.org/officeDocument/2006/relationships">
  <sheetPr>
    <pageSetUpPr fitToPage="1"/>
  </sheetPr>
  <dimension ref="A1:Q81"/>
  <sheetViews>
    <sheetView view="pageBreakPreview" zoomScale="60" zoomScaleNormal="75" workbookViewId="0" topLeftCell="A1">
      <selection activeCell="A59" sqref="A59"/>
    </sheetView>
  </sheetViews>
  <sheetFormatPr defaultColWidth="9.00390625" defaultRowHeight="14.25"/>
  <cols>
    <col min="1" max="1" width="1.75390625" style="502" customWidth="1"/>
    <col min="2" max="2" width="1.25" style="502" customWidth="1"/>
    <col min="3" max="3" width="34.50390625" style="502" customWidth="1"/>
    <col min="4" max="9" width="7.25390625" style="502" customWidth="1"/>
    <col min="10" max="11" width="8.125" style="502" customWidth="1"/>
    <col min="12" max="12" width="7.25390625" style="502" customWidth="1"/>
    <col min="13" max="13" width="1.75390625" style="502" customWidth="1"/>
    <col min="14" max="15" width="8.125" style="502" customWidth="1"/>
    <col min="16" max="16" width="7.25390625" style="502" customWidth="1"/>
    <col min="17" max="17" width="1.75390625" style="502" customWidth="1"/>
    <col min="18" max="16384" width="8.75390625" style="502" customWidth="1"/>
  </cols>
  <sheetData>
    <row r="1" spans="1:17" ht="14.25" customHeight="1">
      <c r="A1" s="702"/>
      <c r="B1" s="1888" t="s">
        <v>1036</v>
      </c>
      <c r="C1" s="1889"/>
      <c r="D1" s="1889"/>
      <c r="E1" s="1889"/>
      <c r="F1" s="1889"/>
      <c r="G1" s="1889"/>
      <c r="H1" s="1889"/>
      <c r="I1" s="1889"/>
      <c r="J1" s="1889"/>
      <c r="K1" s="1889"/>
      <c r="L1" s="1889"/>
      <c r="M1" s="1889"/>
      <c r="N1" s="1889"/>
      <c r="O1" s="1889"/>
      <c r="P1" s="1889"/>
      <c r="Q1" s="1889"/>
    </row>
    <row r="2" spans="1:17" ht="14.25" customHeight="1">
      <c r="A2" s="702"/>
      <c r="B2" s="1890" t="s">
        <v>255</v>
      </c>
      <c r="C2" s="1891"/>
      <c r="D2" s="1891"/>
      <c r="E2" s="1891"/>
      <c r="F2" s="1891"/>
      <c r="G2" s="1891"/>
      <c r="H2" s="1891"/>
      <c r="I2" s="1891"/>
      <c r="J2" s="1891"/>
      <c r="K2" s="1891"/>
      <c r="L2" s="1891"/>
      <c r="M2" s="1891"/>
      <c r="N2" s="1891"/>
      <c r="O2" s="1891"/>
      <c r="P2" s="1891"/>
      <c r="Q2" s="1892"/>
    </row>
    <row r="3" spans="1:17" ht="12" customHeight="1">
      <c r="A3" s="702"/>
      <c r="B3" s="1893" t="s">
        <v>770</v>
      </c>
      <c r="C3" s="1889"/>
      <c r="D3" s="1889"/>
      <c r="E3" s="1889"/>
      <c r="F3" s="1889"/>
      <c r="G3" s="1889"/>
      <c r="H3" s="1889"/>
      <c r="I3" s="1889"/>
      <c r="J3" s="1889"/>
      <c r="K3" s="1889"/>
      <c r="L3" s="1889"/>
      <c r="M3" s="1889"/>
      <c r="N3" s="1889"/>
      <c r="O3" s="1889"/>
      <c r="P3" s="1889"/>
      <c r="Q3" s="1889"/>
    </row>
    <row r="4" spans="2:17" ht="12.75" customHeight="1">
      <c r="B4" s="703" t="s">
        <v>256</v>
      </c>
      <c r="C4" s="704" t="s">
        <v>256</v>
      </c>
      <c r="D4" s="1894" t="s">
        <v>524</v>
      </c>
      <c r="E4" s="1886"/>
      <c r="F4" s="1886"/>
      <c r="G4" s="704" t="s">
        <v>256</v>
      </c>
      <c r="H4" s="706" t="s">
        <v>615</v>
      </c>
      <c r="I4" s="704" t="s">
        <v>256</v>
      </c>
      <c r="J4" s="704" t="s">
        <v>256</v>
      </c>
      <c r="K4" s="705" t="s">
        <v>616</v>
      </c>
      <c r="L4" s="1895" t="s">
        <v>256</v>
      </c>
      <c r="M4" s="1886"/>
      <c r="N4" s="1885" t="s">
        <v>1070</v>
      </c>
      <c r="O4" s="1886"/>
      <c r="P4" s="1886"/>
      <c r="Q4" s="1887"/>
    </row>
    <row r="5" spans="2:17" ht="12.75" customHeight="1">
      <c r="B5" s="708" t="s">
        <v>256</v>
      </c>
      <c r="C5" s="709" t="s">
        <v>256</v>
      </c>
      <c r="D5" s="710" t="s">
        <v>256</v>
      </c>
      <c r="E5" s="710" t="s">
        <v>256</v>
      </c>
      <c r="F5" s="710" t="s">
        <v>256</v>
      </c>
      <c r="G5" s="710" t="s">
        <v>256</v>
      </c>
      <c r="H5" s="710" t="s">
        <v>256</v>
      </c>
      <c r="I5" s="710" t="s">
        <v>256</v>
      </c>
      <c r="J5" s="710" t="s">
        <v>256</v>
      </c>
      <c r="K5" s="710" t="s">
        <v>256</v>
      </c>
      <c r="L5" s="710" t="s">
        <v>256</v>
      </c>
      <c r="M5" s="710" t="s">
        <v>256</v>
      </c>
      <c r="N5" s="711" t="s">
        <v>256</v>
      </c>
      <c r="O5" s="710" t="s">
        <v>256</v>
      </c>
      <c r="P5" s="710" t="s">
        <v>256</v>
      </c>
      <c r="Q5" s="712" t="s">
        <v>256</v>
      </c>
    </row>
    <row r="6" spans="2:17" ht="12.75" customHeight="1">
      <c r="B6" s="708" t="s">
        <v>256</v>
      </c>
      <c r="C6" s="709" t="s">
        <v>256</v>
      </c>
      <c r="D6" s="713" t="s">
        <v>259</v>
      </c>
      <c r="E6" s="713" t="s">
        <v>771</v>
      </c>
      <c r="F6" s="713" t="s">
        <v>772</v>
      </c>
      <c r="G6" s="713" t="s">
        <v>259</v>
      </c>
      <c r="H6" s="713" t="s">
        <v>771</v>
      </c>
      <c r="I6" s="713" t="s">
        <v>772</v>
      </c>
      <c r="J6" s="713" t="s">
        <v>259</v>
      </c>
      <c r="K6" s="713" t="s">
        <v>771</v>
      </c>
      <c r="L6" s="713" t="s">
        <v>772</v>
      </c>
      <c r="M6" s="714" t="s">
        <v>256</v>
      </c>
      <c r="N6" s="715" t="s">
        <v>259</v>
      </c>
      <c r="O6" s="713" t="s">
        <v>771</v>
      </c>
      <c r="P6" s="713" t="s">
        <v>772</v>
      </c>
      <c r="Q6" s="716" t="s">
        <v>256</v>
      </c>
    </row>
    <row r="7" spans="2:17" ht="12.75" customHeight="1">
      <c r="B7" s="717" t="s">
        <v>256</v>
      </c>
      <c r="C7" s="718" t="s">
        <v>256</v>
      </c>
      <c r="D7" s="713" t="s">
        <v>245</v>
      </c>
      <c r="E7" s="713" t="s">
        <v>245</v>
      </c>
      <c r="F7" s="713" t="s">
        <v>256</v>
      </c>
      <c r="G7" s="713" t="s">
        <v>245</v>
      </c>
      <c r="H7" s="713" t="s">
        <v>245</v>
      </c>
      <c r="I7" s="713" t="s">
        <v>256</v>
      </c>
      <c r="J7" s="713" t="s">
        <v>245</v>
      </c>
      <c r="K7" s="713" t="s">
        <v>245</v>
      </c>
      <c r="L7" s="713" t="s">
        <v>256</v>
      </c>
      <c r="M7" s="713" t="s">
        <v>256</v>
      </c>
      <c r="N7" s="715" t="s">
        <v>245</v>
      </c>
      <c r="O7" s="713" t="s">
        <v>245</v>
      </c>
      <c r="P7" s="713" t="s">
        <v>256</v>
      </c>
      <c r="Q7" s="719" t="s">
        <v>256</v>
      </c>
    </row>
    <row r="8" spans="2:17" ht="12.75" customHeight="1">
      <c r="B8" s="703" t="s">
        <v>256</v>
      </c>
      <c r="C8" s="704" t="s">
        <v>256</v>
      </c>
      <c r="D8" s="706" t="s">
        <v>256</v>
      </c>
      <c r="E8" s="706" t="s">
        <v>256</v>
      </c>
      <c r="F8" s="706" t="s">
        <v>256</v>
      </c>
      <c r="G8" s="706" t="s">
        <v>256</v>
      </c>
      <c r="H8" s="706" t="s">
        <v>256</v>
      </c>
      <c r="I8" s="706" t="s">
        <v>256</v>
      </c>
      <c r="J8" s="706" t="s">
        <v>256</v>
      </c>
      <c r="K8" s="706" t="s">
        <v>256</v>
      </c>
      <c r="L8" s="706" t="s">
        <v>256</v>
      </c>
      <c r="M8" s="706" t="s">
        <v>256</v>
      </c>
      <c r="N8" s="720" t="s">
        <v>256</v>
      </c>
      <c r="O8" s="706" t="s">
        <v>256</v>
      </c>
      <c r="P8" s="706" t="s">
        <v>256</v>
      </c>
      <c r="Q8" s="721" t="s">
        <v>256</v>
      </c>
    </row>
    <row r="9" spans="2:17" ht="12.75" customHeight="1">
      <c r="B9" s="708" t="s">
        <v>256</v>
      </c>
      <c r="C9" s="709" t="s">
        <v>773</v>
      </c>
      <c r="D9" s="722">
        <v>6866</v>
      </c>
      <c r="E9" s="723">
        <v>7192</v>
      </c>
      <c r="F9" s="724">
        <v>-4.53281423804227</v>
      </c>
      <c r="G9" s="722">
        <v>6534</v>
      </c>
      <c r="H9" s="723">
        <v>5981</v>
      </c>
      <c r="I9" s="724">
        <v>9.245945494064538</v>
      </c>
      <c r="J9" s="722">
        <v>2944</v>
      </c>
      <c r="K9" s="723">
        <v>1921</v>
      </c>
      <c r="L9" s="724">
        <v>53.25351379489849</v>
      </c>
      <c r="M9" s="725" t="s">
        <v>256</v>
      </c>
      <c r="N9" s="726">
        <v>16344</v>
      </c>
      <c r="O9" s="723">
        <v>15094</v>
      </c>
      <c r="P9" s="724">
        <v>8.281436332317476</v>
      </c>
      <c r="Q9" s="727" t="s">
        <v>256</v>
      </c>
    </row>
    <row r="10" spans="2:17" ht="12.75" customHeight="1">
      <c r="B10" s="708" t="s">
        <v>256</v>
      </c>
      <c r="C10" s="709" t="s">
        <v>611</v>
      </c>
      <c r="D10" s="728">
        <v>14745</v>
      </c>
      <c r="E10" s="729">
        <v>13486</v>
      </c>
      <c r="F10" s="724">
        <v>9.335607296455583</v>
      </c>
      <c r="G10" s="728">
        <v>60</v>
      </c>
      <c r="H10" s="729" t="s">
        <v>1128</v>
      </c>
      <c r="I10" s="724" t="s">
        <v>1128</v>
      </c>
      <c r="J10" s="728">
        <v>38954</v>
      </c>
      <c r="K10" s="729">
        <v>20408</v>
      </c>
      <c r="L10" s="724">
        <v>90.87612700901607</v>
      </c>
      <c r="M10" s="725" t="s">
        <v>256</v>
      </c>
      <c r="N10" s="730">
        <v>53759</v>
      </c>
      <c r="O10" s="729">
        <v>33894</v>
      </c>
      <c r="P10" s="724">
        <v>58.60919336755768</v>
      </c>
      <c r="Q10" s="727" t="s">
        <v>256</v>
      </c>
    </row>
    <row r="11" spans="2:17" ht="12.75" customHeight="1">
      <c r="B11" s="708" t="s">
        <v>256</v>
      </c>
      <c r="C11" s="709" t="s">
        <v>256</v>
      </c>
      <c r="D11" s="731">
        <v>21611</v>
      </c>
      <c r="E11" s="732">
        <v>20678</v>
      </c>
      <c r="F11" s="733">
        <v>4.51204178353806</v>
      </c>
      <c r="G11" s="731">
        <v>6594</v>
      </c>
      <c r="H11" s="732">
        <v>5981</v>
      </c>
      <c r="I11" s="733">
        <v>10.249122220364487</v>
      </c>
      <c r="J11" s="731">
        <v>41898</v>
      </c>
      <c r="K11" s="732">
        <v>22329</v>
      </c>
      <c r="L11" s="733">
        <v>87.63939271799006</v>
      </c>
      <c r="M11" s="734" t="s">
        <v>256</v>
      </c>
      <c r="N11" s="735">
        <v>70103</v>
      </c>
      <c r="O11" s="732">
        <v>48988</v>
      </c>
      <c r="P11" s="733">
        <v>43.10239242263412</v>
      </c>
      <c r="Q11" s="736" t="s">
        <v>256</v>
      </c>
    </row>
    <row r="12" spans="2:17" ht="10.5" customHeight="1">
      <c r="B12" s="717" t="s">
        <v>256</v>
      </c>
      <c r="C12" s="718" t="s">
        <v>256</v>
      </c>
      <c r="D12" s="737" t="s">
        <v>256</v>
      </c>
      <c r="E12" s="737" t="s">
        <v>256</v>
      </c>
      <c r="F12" s="737" t="s">
        <v>256</v>
      </c>
      <c r="G12" s="737" t="s">
        <v>256</v>
      </c>
      <c r="H12" s="737" t="s">
        <v>256</v>
      </c>
      <c r="I12" s="737" t="s">
        <v>256</v>
      </c>
      <c r="J12" s="737" t="s">
        <v>256</v>
      </c>
      <c r="K12" s="737" t="s">
        <v>256</v>
      </c>
      <c r="L12" s="737" t="s">
        <v>256</v>
      </c>
      <c r="M12" s="737" t="s">
        <v>256</v>
      </c>
      <c r="N12" s="738" t="s">
        <v>256</v>
      </c>
      <c r="O12" s="737" t="s">
        <v>256</v>
      </c>
      <c r="P12" s="737" t="s">
        <v>256</v>
      </c>
      <c r="Q12" s="739" t="s">
        <v>256</v>
      </c>
    </row>
    <row r="13" spans="2:17" ht="12.75" customHeight="1">
      <c r="B13" s="740" t="s">
        <v>256</v>
      </c>
      <c r="C13" s="1883" t="s">
        <v>775</v>
      </c>
      <c r="D13" s="1884"/>
      <c r="E13" s="1884"/>
      <c r="F13" s="1884"/>
      <c r="G13" s="1884"/>
      <c r="H13" s="1884"/>
      <c r="I13" s="1884"/>
      <c r="J13" s="1884"/>
      <c r="K13" s="1884"/>
      <c r="L13" s="1884"/>
      <c r="M13" s="1884"/>
      <c r="N13" s="1884"/>
      <c r="O13" s="1884"/>
      <c r="P13" s="1884"/>
      <c r="Q13" s="1884"/>
    </row>
    <row r="14" spans="2:17" ht="12.75" customHeight="1">
      <c r="B14" s="703" t="s">
        <v>256</v>
      </c>
      <c r="C14" s="704" t="s">
        <v>256</v>
      </c>
      <c r="D14" s="704" t="s">
        <v>256</v>
      </c>
      <c r="E14" s="705" t="s">
        <v>765</v>
      </c>
      <c r="F14" s="704" t="s">
        <v>256</v>
      </c>
      <c r="G14" s="704" t="s">
        <v>256</v>
      </c>
      <c r="H14" s="705" t="s">
        <v>766</v>
      </c>
      <c r="I14" s="704" t="s">
        <v>256</v>
      </c>
      <c r="J14" s="704" t="s">
        <v>256</v>
      </c>
      <c r="K14" s="705" t="s">
        <v>1070</v>
      </c>
      <c r="L14" s="704" t="s">
        <v>256</v>
      </c>
      <c r="M14" s="704" t="s">
        <v>256</v>
      </c>
      <c r="N14" s="1885" t="s">
        <v>612</v>
      </c>
      <c r="O14" s="1886"/>
      <c r="P14" s="1886"/>
      <c r="Q14" s="1887"/>
    </row>
    <row r="15" spans="2:17" ht="12.75" customHeight="1">
      <c r="B15" s="708" t="s">
        <v>256</v>
      </c>
      <c r="C15" s="709" t="s">
        <v>256</v>
      </c>
      <c r="D15" s="710" t="s">
        <v>256</v>
      </c>
      <c r="E15" s="710" t="s">
        <v>256</v>
      </c>
      <c r="F15" s="710" t="s">
        <v>256</v>
      </c>
      <c r="G15" s="710" t="s">
        <v>256</v>
      </c>
      <c r="H15" s="710" t="s">
        <v>256</v>
      </c>
      <c r="I15" s="710" t="s">
        <v>256</v>
      </c>
      <c r="J15" s="710" t="s">
        <v>256</v>
      </c>
      <c r="K15" s="710" t="s">
        <v>256</v>
      </c>
      <c r="L15" s="710" t="s">
        <v>256</v>
      </c>
      <c r="M15" s="710" t="s">
        <v>256</v>
      </c>
      <c r="N15" s="711" t="s">
        <v>256</v>
      </c>
      <c r="O15" s="710" t="s">
        <v>256</v>
      </c>
      <c r="P15" s="710" t="s">
        <v>256</v>
      </c>
      <c r="Q15" s="712" t="s">
        <v>256</v>
      </c>
    </row>
    <row r="16" spans="2:17" ht="12.75" customHeight="1">
      <c r="B16" s="708" t="s">
        <v>256</v>
      </c>
      <c r="C16" s="709" t="s">
        <v>256</v>
      </c>
      <c r="D16" s="713" t="s">
        <v>259</v>
      </c>
      <c r="E16" s="713" t="s">
        <v>771</v>
      </c>
      <c r="F16" s="713" t="s">
        <v>772</v>
      </c>
      <c r="G16" s="713" t="s">
        <v>259</v>
      </c>
      <c r="H16" s="713" t="s">
        <v>771</v>
      </c>
      <c r="I16" s="713" t="s">
        <v>772</v>
      </c>
      <c r="J16" s="713" t="s">
        <v>259</v>
      </c>
      <c r="K16" s="713" t="s">
        <v>771</v>
      </c>
      <c r="L16" s="713" t="s">
        <v>772</v>
      </c>
      <c r="M16" s="714" t="s">
        <v>256</v>
      </c>
      <c r="N16" s="715" t="s">
        <v>259</v>
      </c>
      <c r="O16" s="713" t="s">
        <v>771</v>
      </c>
      <c r="P16" s="713" t="s">
        <v>772</v>
      </c>
      <c r="Q16" s="716" t="s">
        <v>256</v>
      </c>
    </row>
    <row r="17" spans="2:17" ht="12.75" customHeight="1">
      <c r="B17" s="717" t="s">
        <v>256</v>
      </c>
      <c r="C17" s="718" t="s">
        <v>256</v>
      </c>
      <c r="D17" s="741" t="s">
        <v>245</v>
      </c>
      <c r="E17" s="741" t="s">
        <v>245</v>
      </c>
      <c r="F17" s="741" t="s">
        <v>256</v>
      </c>
      <c r="G17" s="741" t="s">
        <v>245</v>
      </c>
      <c r="H17" s="741" t="s">
        <v>245</v>
      </c>
      <c r="I17" s="741" t="s">
        <v>256</v>
      </c>
      <c r="J17" s="741" t="s">
        <v>245</v>
      </c>
      <c r="K17" s="741" t="s">
        <v>245</v>
      </c>
      <c r="L17" s="741" t="s">
        <v>256</v>
      </c>
      <c r="M17" s="741" t="s">
        <v>256</v>
      </c>
      <c r="N17" s="742" t="s">
        <v>245</v>
      </c>
      <c r="O17" s="741" t="s">
        <v>245</v>
      </c>
      <c r="P17" s="741" t="s">
        <v>256</v>
      </c>
      <c r="Q17" s="743" t="s">
        <v>256</v>
      </c>
    </row>
    <row r="18" spans="2:17" ht="12.75" customHeight="1">
      <c r="B18" s="708" t="s">
        <v>256</v>
      </c>
      <c r="C18" s="709" t="s">
        <v>797</v>
      </c>
      <c r="D18" s="714" t="s">
        <v>256</v>
      </c>
      <c r="E18" s="714" t="s">
        <v>256</v>
      </c>
      <c r="F18" s="714" t="s">
        <v>256</v>
      </c>
      <c r="G18" s="714" t="s">
        <v>256</v>
      </c>
      <c r="H18" s="714" t="s">
        <v>256</v>
      </c>
      <c r="I18" s="714" t="s">
        <v>256</v>
      </c>
      <c r="J18" s="714" t="s">
        <v>256</v>
      </c>
      <c r="K18" s="714" t="s">
        <v>256</v>
      </c>
      <c r="L18" s="714" t="s">
        <v>256</v>
      </c>
      <c r="M18" s="714" t="s">
        <v>256</v>
      </c>
      <c r="N18" s="744" t="s">
        <v>256</v>
      </c>
      <c r="O18" s="714" t="s">
        <v>256</v>
      </c>
      <c r="P18" s="714" t="s">
        <v>256</v>
      </c>
      <c r="Q18" s="716" t="s">
        <v>256</v>
      </c>
    </row>
    <row r="19" spans="2:17" ht="12.75" customHeight="1">
      <c r="B19" s="708" t="s">
        <v>256</v>
      </c>
      <c r="C19" s="709" t="s">
        <v>779</v>
      </c>
      <c r="D19" s="714" t="s">
        <v>256</v>
      </c>
      <c r="E19" s="714" t="s">
        <v>256</v>
      </c>
      <c r="F19" s="714" t="s">
        <v>256</v>
      </c>
      <c r="G19" s="714" t="s">
        <v>256</v>
      </c>
      <c r="H19" s="714" t="s">
        <v>256</v>
      </c>
      <c r="I19" s="714" t="s">
        <v>256</v>
      </c>
      <c r="J19" s="714" t="s">
        <v>256</v>
      </c>
      <c r="K19" s="714" t="s">
        <v>256</v>
      </c>
      <c r="L19" s="714" t="s">
        <v>256</v>
      </c>
      <c r="M19" s="714" t="s">
        <v>256</v>
      </c>
      <c r="N19" s="744" t="s">
        <v>256</v>
      </c>
      <c r="O19" s="714" t="s">
        <v>256</v>
      </c>
      <c r="P19" s="714" t="s">
        <v>256</v>
      </c>
      <c r="Q19" s="716" t="s">
        <v>256</v>
      </c>
    </row>
    <row r="20" spans="2:17" ht="12.75" customHeight="1">
      <c r="B20" s="745" t="s">
        <v>256</v>
      </c>
      <c r="C20" s="746" t="s">
        <v>570</v>
      </c>
      <c r="D20" s="722">
        <v>1399</v>
      </c>
      <c r="E20" s="723">
        <v>1341</v>
      </c>
      <c r="F20" s="747">
        <v>4.325130499627144</v>
      </c>
      <c r="G20" s="722" t="s">
        <v>1128</v>
      </c>
      <c r="H20" s="723" t="s">
        <v>1128</v>
      </c>
      <c r="I20" s="747" t="s">
        <v>1128</v>
      </c>
      <c r="J20" s="722">
        <v>1399</v>
      </c>
      <c r="K20" s="723">
        <v>1341</v>
      </c>
      <c r="L20" s="747">
        <v>4.325130499627144</v>
      </c>
      <c r="M20" s="748" t="s">
        <v>256</v>
      </c>
      <c r="N20" s="726">
        <v>1399</v>
      </c>
      <c r="O20" s="723">
        <v>1341</v>
      </c>
      <c r="P20" s="747">
        <v>4.325130499627144</v>
      </c>
      <c r="Q20" s="749" t="s">
        <v>256</v>
      </c>
    </row>
    <row r="21" spans="2:17" ht="12.75" customHeight="1">
      <c r="B21" s="745" t="s">
        <v>256</v>
      </c>
      <c r="C21" s="746" t="s">
        <v>780</v>
      </c>
      <c r="D21" s="722">
        <v>842</v>
      </c>
      <c r="E21" s="723">
        <v>780</v>
      </c>
      <c r="F21" s="747">
        <v>7.948717948717948</v>
      </c>
      <c r="G21" s="722" t="s">
        <v>1128</v>
      </c>
      <c r="H21" s="723" t="s">
        <v>1128</v>
      </c>
      <c r="I21" s="747" t="s">
        <v>1128</v>
      </c>
      <c r="J21" s="722">
        <v>842</v>
      </c>
      <c r="K21" s="723">
        <v>780</v>
      </c>
      <c r="L21" s="747">
        <v>7.948717948717948</v>
      </c>
      <c r="M21" s="748" t="s">
        <v>256</v>
      </c>
      <c r="N21" s="726">
        <v>842</v>
      </c>
      <c r="O21" s="723">
        <v>780</v>
      </c>
      <c r="P21" s="747">
        <v>7.948717948717948</v>
      </c>
      <c r="Q21" s="749" t="s">
        <v>256</v>
      </c>
    </row>
    <row r="22" spans="2:17" ht="12.75" customHeight="1">
      <c r="B22" s="745" t="s">
        <v>256</v>
      </c>
      <c r="C22" s="746" t="s">
        <v>781</v>
      </c>
      <c r="D22" s="722">
        <v>589</v>
      </c>
      <c r="E22" s="723">
        <v>592</v>
      </c>
      <c r="F22" s="747">
        <v>-0.5067567567567568</v>
      </c>
      <c r="G22" s="722" t="s">
        <v>1128</v>
      </c>
      <c r="H22" s="723" t="s">
        <v>1128</v>
      </c>
      <c r="I22" s="747" t="s">
        <v>1128</v>
      </c>
      <c r="J22" s="722">
        <v>589</v>
      </c>
      <c r="K22" s="723">
        <v>592</v>
      </c>
      <c r="L22" s="747">
        <v>-0.5067567567567568</v>
      </c>
      <c r="M22" s="748" t="s">
        <v>256</v>
      </c>
      <c r="N22" s="726">
        <v>589</v>
      </c>
      <c r="O22" s="723">
        <v>592</v>
      </c>
      <c r="P22" s="747">
        <v>-0.5067567567567568</v>
      </c>
      <c r="Q22" s="749" t="s">
        <v>256</v>
      </c>
    </row>
    <row r="23" spans="2:17" ht="12.75" customHeight="1">
      <c r="B23" s="750" t="s">
        <v>256</v>
      </c>
      <c r="C23" s="751" t="s">
        <v>782</v>
      </c>
      <c r="D23" s="752">
        <v>2830</v>
      </c>
      <c r="E23" s="753">
        <v>2713</v>
      </c>
      <c r="F23" s="733">
        <v>4.312569111684482</v>
      </c>
      <c r="G23" s="752" t="s">
        <v>1128</v>
      </c>
      <c r="H23" s="753" t="s">
        <v>1128</v>
      </c>
      <c r="I23" s="733" t="s">
        <v>1128</v>
      </c>
      <c r="J23" s="752">
        <v>2830</v>
      </c>
      <c r="K23" s="753">
        <v>2713</v>
      </c>
      <c r="L23" s="733">
        <v>4.312569111684482</v>
      </c>
      <c r="M23" s="734" t="s">
        <v>256</v>
      </c>
      <c r="N23" s="754">
        <v>2830</v>
      </c>
      <c r="O23" s="753">
        <v>2713</v>
      </c>
      <c r="P23" s="733">
        <v>4.312569111684482</v>
      </c>
      <c r="Q23" s="736" t="s">
        <v>256</v>
      </c>
    </row>
    <row r="24" spans="2:17" ht="12.75" customHeight="1">
      <c r="B24" s="708" t="s">
        <v>256</v>
      </c>
      <c r="C24" s="709" t="s">
        <v>256</v>
      </c>
      <c r="D24" s="714" t="s">
        <v>256</v>
      </c>
      <c r="E24" s="714" t="s">
        <v>256</v>
      </c>
      <c r="F24" s="714" t="s">
        <v>256</v>
      </c>
      <c r="G24" s="714" t="s">
        <v>256</v>
      </c>
      <c r="H24" s="714" t="s">
        <v>256</v>
      </c>
      <c r="I24" s="714" t="s">
        <v>256</v>
      </c>
      <c r="J24" s="714" t="s">
        <v>256</v>
      </c>
      <c r="K24" s="714" t="s">
        <v>256</v>
      </c>
      <c r="L24" s="714" t="s">
        <v>256</v>
      </c>
      <c r="M24" s="714" t="s">
        <v>256</v>
      </c>
      <c r="N24" s="744" t="s">
        <v>256</v>
      </c>
      <c r="O24" s="714" t="s">
        <v>256</v>
      </c>
      <c r="P24" s="714" t="s">
        <v>256</v>
      </c>
      <c r="Q24" s="716" t="s">
        <v>256</v>
      </c>
    </row>
    <row r="25" spans="2:17" ht="12.75" customHeight="1">
      <c r="B25" s="745" t="s">
        <v>256</v>
      </c>
      <c r="C25" s="746" t="s">
        <v>783</v>
      </c>
      <c r="D25" s="722">
        <v>156</v>
      </c>
      <c r="E25" s="723">
        <v>89</v>
      </c>
      <c r="F25" s="747">
        <v>75.28089887640449</v>
      </c>
      <c r="G25" s="722" t="s">
        <v>1128</v>
      </c>
      <c r="H25" s="723" t="s">
        <v>1128</v>
      </c>
      <c r="I25" s="747" t="s">
        <v>1128</v>
      </c>
      <c r="J25" s="722">
        <v>156</v>
      </c>
      <c r="K25" s="723">
        <v>89</v>
      </c>
      <c r="L25" s="747">
        <v>75.28089887640449</v>
      </c>
      <c r="M25" s="748" t="s">
        <v>256</v>
      </c>
      <c r="N25" s="726">
        <v>156</v>
      </c>
      <c r="O25" s="723">
        <v>89</v>
      </c>
      <c r="P25" s="747">
        <v>75.28089887640449</v>
      </c>
      <c r="Q25" s="749" t="s">
        <v>256</v>
      </c>
    </row>
    <row r="26" spans="2:17" ht="12.75" customHeight="1">
      <c r="B26" s="745" t="s">
        <v>256</v>
      </c>
      <c r="C26" s="746" t="s">
        <v>1136</v>
      </c>
      <c r="D26" s="722">
        <v>38</v>
      </c>
      <c r="E26" s="723">
        <v>21</v>
      </c>
      <c r="F26" s="747">
        <v>80.95238095238095</v>
      </c>
      <c r="G26" s="722">
        <v>1</v>
      </c>
      <c r="H26" s="723" t="s">
        <v>1128</v>
      </c>
      <c r="I26" s="747" t="s">
        <v>1128</v>
      </c>
      <c r="J26" s="722">
        <v>39</v>
      </c>
      <c r="K26" s="723">
        <v>21</v>
      </c>
      <c r="L26" s="747">
        <v>85.71428571428571</v>
      </c>
      <c r="M26" s="748" t="s">
        <v>256</v>
      </c>
      <c r="N26" s="726">
        <v>42</v>
      </c>
      <c r="O26" s="723">
        <v>21</v>
      </c>
      <c r="P26" s="747">
        <v>100</v>
      </c>
      <c r="Q26" s="749" t="s">
        <v>256</v>
      </c>
    </row>
    <row r="27" spans="2:17" ht="12.75" customHeight="1">
      <c r="B27" s="745" t="s">
        <v>256</v>
      </c>
      <c r="C27" s="746" t="s">
        <v>1140</v>
      </c>
      <c r="D27" s="722">
        <v>283</v>
      </c>
      <c r="E27" s="723">
        <v>318</v>
      </c>
      <c r="F27" s="747">
        <v>-11.0062893081761</v>
      </c>
      <c r="G27" s="722">
        <v>84</v>
      </c>
      <c r="H27" s="723">
        <v>66</v>
      </c>
      <c r="I27" s="747">
        <v>27.27272727272727</v>
      </c>
      <c r="J27" s="722">
        <v>367</v>
      </c>
      <c r="K27" s="723">
        <v>384</v>
      </c>
      <c r="L27" s="747">
        <v>-4.427083333333334</v>
      </c>
      <c r="M27" s="748" t="s">
        <v>256</v>
      </c>
      <c r="N27" s="726">
        <v>737</v>
      </c>
      <c r="O27" s="723">
        <v>490</v>
      </c>
      <c r="P27" s="747">
        <v>50.40816326530613</v>
      </c>
      <c r="Q27" s="749" t="s">
        <v>256</v>
      </c>
    </row>
    <row r="28" spans="2:17" ht="12.75" customHeight="1">
      <c r="B28" s="745" t="s">
        <v>256</v>
      </c>
      <c r="C28" s="746" t="s">
        <v>571</v>
      </c>
      <c r="D28" s="722">
        <v>243</v>
      </c>
      <c r="E28" s="723">
        <v>388</v>
      </c>
      <c r="F28" s="747">
        <v>-37.371134020618555</v>
      </c>
      <c r="G28" s="722" t="s">
        <v>1128</v>
      </c>
      <c r="H28" s="723" t="s">
        <v>1128</v>
      </c>
      <c r="I28" s="747" t="s">
        <v>1128</v>
      </c>
      <c r="J28" s="722">
        <v>243</v>
      </c>
      <c r="K28" s="723">
        <v>388</v>
      </c>
      <c r="L28" s="747">
        <v>-37.371134020618555</v>
      </c>
      <c r="M28" s="748" t="s">
        <v>256</v>
      </c>
      <c r="N28" s="726">
        <v>243</v>
      </c>
      <c r="O28" s="723">
        <v>388</v>
      </c>
      <c r="P28" s="747">
        <v>-37.371134020618555</v>
      </c>
      <c r="Q28" s="749" t="s">
        <v>256</v>
      </c>
    </row>
    <row r="29" spans="2:17" ht="12.75" customHeight="1">
      <c r="B29" s="745" t="s">
        <v>256</v>
      </c>
      <c r="C29" s="746" t="s">
        <v>572</v>
      </c>
      <c r="D29" s="722">
        <v>297</v>
      </c>
      <c r="E29" s="723">
        <v>139</v>
      </c>
      <c r="F29" s="747">
        <v>113.66906474820144</v>
      </c>
      <c r="G29" s="722" t="s">
        <v>1128</v>
      </c>
      <c r="H29" s="723" t="s">
        <v>1128</v>
      </c>
      <c r="I29" s="747" t="s">
        <v>1128</v>
      </c>
      <c r="J29" s="722">
        <v>297</v>
      </c>
      <c r="K29" s="723">
        <v>139</v>
      </c>
      <c r="L29" s="747">
        <v>113.66906474820144</v>
      </c>
      <c r="M29" s="748" t="s">
        <v>256</v>
      </c>
      <c r="N29" s="726">
        <v>297</v>
      </c>
      <c r="O29" s="723">
        <v>139</v>
      </c>
      <c r="P29" s="747">
        <v>113.66906474820144</v>
      </c>
      <c r="Q29" s="749" t="s">
        <v>256</v>
      </c>
    </row>
    <row r="30" spans="2:17" ht="12.75" customHeight="1">
      <c r="B30" s="745" t="s">
        <v>256</v>
      </c>
      <c r="C30" s="746" t="s">
        <v>784</v>
      </c>
      <c r="D30" s="722">
        <v>0</v>
      </c>
      <c r="E30" s="723">
        <v>11</v>
      </c>
      <c r="F30" s="747" t="s">
        <v>1128</v>
      </c>
      <c r="G30" s="722">
        <v>5</v>
      </c>
      <c r="H30" s="723">
        <v>9</v>
      </c>
      <c r="I30" s="747">
        <v>-44.44444444444444</v>
      </c>
      <c r="J30" s="722">
        <v>5</v>
      </c>
      <c r="K30" s="723">
        <v>20</v>
      </c>
      <c r="L30" s="747">
        <v>-75</v>
      </c>
      <c r="M30" s="748" t="s">
        <v>256</v>
      </c>
      <c r="N30" s="726">
        <v>26</v>
      </c>
      <c r="O30" s="723">
        <v>63</v>
      </c>
      <c r="P30" s="747">
        <v>-58.730158730158735</v>
      </c>
      <c r="Q30" s="749" t="s">
        <v>256</v>
      </c>
    </row>
    <row r="31" spans="2:17" ht="12.75" customHeight="1">
      <c r="B31" s="745" t="s">
        <v>256</v>
      </c>
      <c r="C31" s="746" t="s">
        <v>785</v>
      </c>
      <c r="D31" s="722">
        <v>434</v>
      </c>
      <c r="E31" s="723">
        <v>540</v>
      </c>
      <c r="F31" s="747">
        <v>-19.62962962962963</v>
      </c>
      <c r="G31" s="722">
        <v>4</v>
      </c>
      <c r="H31" s="723" t="s">
        <v>1128</v>
      </c>
      <c r="I31" s="747" t="s">
        <v>1128</v>
      </c>
      <c r="J31" s="722">
        <v>438</v>
      </c>
      <c r="K31" s="723">
        <v>540</v>
      </c>
      <c r="L31" s="747">
        <v>-18.88888888888889</v>
      </c>
      <c r="M31" s="748" t="s">
        <v>256</v>
      </c>
      <c r="N31" s="726">
        <v>455</v>
      </c>
      <c r="O31" s="723">
        <v>540</v>
      </c>
      <c r="P31" s="747">
        <v>-15.74074074074074</v>
      </c>
      <c r="Q31" s="749" t="s">
        <v>256</v>
      </c>
    </row>
    <row r="32" spans="2:17" ht="12.75" customHeight="1">
      <c r="B32" s="708" t="s">
        <v>256</v>
      </c>
      <c r="C32" s="709" t="s">
        <v>573</v>
      </c>
      <c r="D32" s="755">
        <v>4281</v>
      </c>
      <c r="E32" s="756">
        <v>4219</v>
      </c>
      <c r="F32" s="757">
        <v>1.4695425456269258</v>
      </c>
      <c r="G32" s="755">
        <v>94</v>
      </c>
      <c r="H32" s="756">
        <v>75</v>
      </c>
      <c r="I32" s="757">
        <v>25.333333333333336</v>
      </c>
      <c r="J32" s="755">
        <v>4375</v>
      </c>
      <c r="K32" s="756">
        <v>4294</v>
      </c>
      <c r="L32" s="757">
        <v>1.886353050768514</v>
      </c>
      <c r="M32" s="758" t="s">
        <v>256</v>
      </c>
      <c r="N32" s="759">
        <v>4786</v>
      </c>
      <c r="O32" s="756">
        <v>4443</v>
      </c>
      <c r="P32" s="757">
        <v>7.720009002925951</v>
      </c>
      <c r="Q32" s="760" t="s">
        <v>256</v>
      </c>
    </row>
    <row r="33" spans="2:17" ht="12.75" customHeight="1">
      <c r="B33" s="708" t="s">
        <v>256</v>
      </c>
      <c r="C33" s="751" t="s">
        <v>256</v>
      </c>
      <c r="D33" s="714" t="s">
        <v>256</v>
      </c>
      <c r="E33" s="714" t="s">
        <v>256</v>
      </c>
      <c r="F33" s="714" t="s">
        <v>256</v>
      </c>
      <c r="G33" s="714" t="s">
        <v>256</v>
      </c>
      <c r="H33" s="714" t="s">
        <v>256</v>
      </c>
      <c r="I33" s="714" t="s">
        <v>256</v>
      </c>
      <c r="J33" s="714" t="s">
        <v>256</v>
      </c>
      <c r="K33" s="714" t="s">
        <v>256</v>
      </c>
      <c r="L33" s="714" t="s">
        <v>256</v>
      </c>
      <c r="M33" s="714" t="s">
        <v>256</v>
      </c>
      <c r="N33" s="744" t="s">
        <v>256</v>
      </c>
      <c r="O33" s="714" t="s">
        <v>256</v>
      </c>
      <c r="P33" s="714" t="s">
        <v>256</v>
      </c>
      <c r="Q33" s="716" t="s">
        <v>256</v>
      </c>
    </row>
    <row r="34" spans="2:17" ht="12.75" customHeight="1">
      <c r="B34" s="745" t="s">
        <v>256</v>
      </c>
      <c r="C34" s="746" t="s">
        <v>1140</v>
      </c>
      <c r="D34" s="722">
        <v>198</v>
      </c>
      <c r="E34" s="723">
        <v>261</v>
      </c>
      <c r="F34" s="747">
        <v>-24.137931034482758</v>
      </c>
      <c r="G34" s="722">
        <v>115</v>
      </c>
      <c r="H34" s="723">
        <v>100</v>
      </c>
      <c r="I34" s="747">
        <v>15</v>
      </c>
      <c r="J34" s="722">
        <v>313</v>
      </c>
      <c r="K34" s="723">
        <v>361</v>
      </c>
      <c r="L34" s="747">
        <v>-13.29639889196676</v>
      </c>
      <c r="M34" s="748" t="s">
        <v>256</v>
      </c>
      <c r="N34" s="726">
        <v>604</v>
      </c>
      <c r="O34" s="723">
        <v>643</v>
      </c>
      <c r="P34" s="747">
        <v>-6.065318818040436</v>
      </c>
      <c r="Q34" s="749" t="s">
        <v>256</v>
      </c>
    </row>
    <row r="35" spans="2:17" ht="12.75" customHeight="1">
      <c r="B35" s="745" t="s">
        <v>256</v>
      </c>
      <c r="C35" s="746" t="s">
        <v>786</v>
      </c>
      <c r="D35" s="722">
        <v>190</v>
      </c>
      <c r="E35" s="723">
        <v>232</v>
      </c>
      <c r="F35" s="747">
        <v>-18.103448275862068</v>
      </c>
      <c r="G35" s="722">
        <v>25</v>
      </c>
      <c r="H35" s="723">
        <v>26</v>
      </c>
      <c r="I35" s="747">
        <v>-3.8461538461538463</v>
      </c>
      <c r="J35" s="722">
        <v>215</v>
      </c>
      <c r="K35" s="723">
        <v>258</v>
      </c>
      <c r="L35" s="747">
        <v>-16.666666666666664</v>
      </c>
      <c r="M35" s="748" t="s">
        <v>256</v>
      </c>
      <c r="N35" s="726">
        <v>276</v>
      </c>
      <c r="O35" s="723">
        <v>347</v>
      </c>
      <c r="P35" s="747">
        <v>-20.461095100864554</v>
      </c>
      <c r="Q35" s="749" t="s">
        <v>256</v>
      </c>
    </row>
    <row r="36" spans="2:17" ht="12.75" customHeight="1">
      <c r="B36" s="745" t="s">
        <v>256</v>
      </c>
      <c r="C36" s="746" t="s">
        <v>1139</v>
      </c>
      <c r="D36" s="722">
        <v>143</v>
      </c>
      <c r="E36" s="723">
        <v>161</v>
      </c>
      <c r="F36" s="747">
        <v>-11.180124223602485</v>
      </c>
      <c r="G36" s="722" t="s">
        <v>1128</v>
      </c>
      <c r="H36" s="723" t="s">
        <v>1128</v>
      </c>
      <c r="I36" s="747" t="s">
        <v>1128</v>
      </c>
      <c r="J36" s="722">
        <v>143</v>
      </c>
      <c r="K36" s="723">
        <v>161</v>
      </c>
      <c r="L36" s="747">
        <v>-11.180124223602485</v>
      </c>
      <c r="M36" s="748" t="s">
        <v>256</v>
      </c>
      <c r="N36" s="726">
        <v>143</v>
      </c>
      <c r="O36" s="723">
        <v>161</v>
      </c>
      <c r="P36" s="747">
        <v>-11.180124223602485</v>
      </c>
      <c r="Q36" s="749" t="s">
        <v>256</v>
      </c>
    </row>
    <row r="37" spans="2:17" ht="12.75" customHeight="1">
      <c r="B37" s="708" t="s">
        <v>256</v>
      </c>
      <c r="C37" s="709" t="s">
        <v>787</v>
      </c>
      <c r="D37" s="755">
        <v>531</v>
      </c>
      <c r="E37" s="756">
        <v>654</v>
      </c>
      <c r="F37" s="757">
        <v>-18.807339449541285</v>
      </c>
      <c r="G37" s="755">
        <v>140</v>
      </c>
      <c r="H37" s="756">
        <v>126</v>
      </c>
      <c r="I37" s="757">
        <v>11.11111111111111</v>
      </c>
      <c r="J37" s="755">
        <v>671</v>
      </c>
      <c r="K37" s="756">
        <v>780</v>
      </c>
      <c r="L37" s="757">
        <v>-13.974358974358974</v>
      </c>
      <c r="M37" s="758" t="s">
        <v>256</v>
      </c>
      <c r="N37" s="759">
        <v>1023</v>
      </c>
      <c r="O37" s="756">
        <v>1151</v>
      </c>
      <c r="P37" s="757">
        <v>-11.120764552562989</v>
      </c>
      <c r="Q37" s="760" t="s">
        <v>256</v>
      </c>
    </row>
    <row r="38" spans="2:17" ht="12.75" customHeight="1">
      <c r="B38" s="745" t="s">
        <v>256</v>
      </c>
      <c r="C38" s="751" t="s">
        <v>256</v>
      </c>
      <c r="D38" s="740" t="s">
        <v>256</v>
      </c>
      <c r="E38" s="748" t="s">
        <v>256</v>
      </c>
      <c r="F38" s="748" t="s">
        <v>256</v>
      </c>
      <c r="G38" s="740" t="s">
        <v>256</v>
      </c>
      <c r="H38" s="748" t="s">
        <v>256</v>
      </c>
      <c r="I38" s="748" t="s">
        <v>256</v>
      </c>
      <c r="J38" s="740" t="s">
        <v>256</v>
      </c>
      <c r="K38" s="748" t="s">
        <v>256</v>
      </c>
      <c r="L38" s="748" t="s">
        <v>256</v>
      </c>
      <c r="M38" s="748" t="s">
        <v>256</v>
      </c>
      <c r="N38" s="761" t="s">
        <v>256</v>
      </c>
      <c r="O38" s="748" t="s">
        <v>256</v>
      </c>
      <c r="P38" s="748" t="s">
        <v>256</v>
      </c>
      <c r="Q38" s="749" t="s">
        <v>256</v>
      </c>
    </row>
    <row r="39" spans="2:17" ht="12.75" customHeight="1">
      <c r="B39" s="708" t="s">
        <v>256</v>
      </c>
      <c r="C39" s="709" t="s">
        <v>574</v>
      </c>
      <c r="D39" s="755">
        <v>4812</v>
      </c>
      <c r="E39" s="756">
        <v>4873</v>
      </c>
      <c r="F39" s="757">
        <v>-1.2517956084547506</v>
      </c>
      <c r="G39" s="755">
        <v>234</v>
      </c>
      <c r="H39" s="756">
        <v>201</v>
      </c>
      <c r="I39" s="757">
        <v>16.417910447761194</v>
      </c>
      <c r="J39" s="755">
        <v>5046</v>
      </c>
      <c r="K39" s="756">
        <v>5074</v>
      </c>
      <c r="L39" s="757">
        <v>-0.5518328734726055</v>
      </c>
      <c r="M39" s="758" t="s">
        <v>256</v>
      </c>
      <c r="N39" s="759">
        <v>5809</v>
      </c>
      <c r="O39" s="756">
        <v>5594</v>
      </c>
      <c r="P39" s="757">
        <v>3.843403646764391</v>
      </c>
      <c r="Q39" s="760" t="s">
        <v>256</v>
      </c>
    </row>
    <row r="40" spans="2:17" ht="12.75" customHeight="1">
      <c r="B40" s="708" t="s">
        <v>256</v>
      </c>
      <c r="C40" s="751" t="s">
        <v>256</v>
      </c>
      <c r="D40" s="714" t="s">
        <v>256</v>
      </c>
      <c r="E40" s="714" t="s">
        <v>256</v>
      </c>
      <c r="F40" s="714" t="s">
        <v>256</v>
      </c>
      <c r="G40" s="714" t="s">
        <v>256</v>
      </c>
      <c r="H40" s="714" t="s">
        <v>256</v>
      </c>
      <c r="I40" s="714" t="s">
        <v>256</v>
      </c>
      <c r="J40" s="714" t="s">
        <v>256</v>
      </c>
      <c r="K40" s="714" t="s">
        <v>256</v>
      </c>
      <c r="L40" s="714" t="s">
        <v>256</v>
      </c>
      <c r="M40" s="714" t="s">
        <v>256</v>
      </c>
      <c r="N40" s="744" t="s">
        <v>256</v>
      </c>
      <c r="O40" s="714" t="s">
        <v>256</v>
      </c>
      <c r="P40" s="714" t="s">
        <v>256</v>
      </c>
      <c r="Q40" s="716" t="s">
        <v>256</v>
      </c>
    </row>
    <row r="41" spans="2:17" ht="12.75" customHeight="1">
      <c r="B41" s="745" t="s">
        <v>256</v>
      </c>
      <c r="C41" s="746" t="s">
        <v>788</v>
      </c>
      <c r="D41" s="722">
        <v>1799</v>
      </c>
      <c r="E41" s="723">
        <v>1431</v>
      </c>
      <c r="F41" s="747">
        <v>25.716282320055907</v>
      </c>
      <c r="G41" s="722" t="s">
        <v>1128</v>
      </c>
      <c r="H41" s="723" t="s">
        <v>1128</v>
      </c>
      <c r="I41" s="747" t="s">
        <v>1128</v>
      </c>
      <c r="J41" s="722">
        <v>1799</v>
      </c>
      <c r="K41" s="723">
        <v>1431</v>
      </c>
      <c r="L41" s="747">
        <v>25.716282320055907</v>
      </c>
      <c r="M41" s="748" t="s">
        <v>256</v>
      </c>
      <c r="N41" s="726">
        <v>1799</v>
      </c>
      <c r="O41" s="723">
        <v>1431</v>
      </c>
      <c r="P41" s="747">
        <v>25.716282320055907</v>
      </c>
      <c r="Q41" s="749" t="s">
        <v>256</v>
      </c>
    </row>
    <row r="42" spans="2:17" ht="12.75" customHeight="1">
      <c r="B42" s="745" t="s">
        <v>256</v>
      </c>
      <c r="C42" s="746" t="s">
        <v>256</v>
      </c>
      <c r="D42" s="740" t="s">
        <v>256</v>
      </c>
      <c r="E42" s="748" t="s">
        <v>256</v>
      </c>
      <c r="F42" s="748" t="s">
        <v>256</v>
      </c>
      <c r="G42" s="722"/>
      <c r="H42" s="723"/>
      <c r="I42" s="748" t="s">
        <v>256</v>
      </c>
      <c r="J42" s="740" t="s">
        <v>256</v>
      </c>
      <c r="K42" s="748" t="s">
        <v>256</v>
      </c>
      <c r="L42" s="748" t="s">
        <v>256</v>
      </c>
      <c r="M42" s="748" t="s">
        <v>256</v>
      </c>
      <c r="N42" s="761" t="s">
        <v>256</v>
      </c>
      <c r="O42" s="748" t="s">
        <v>256</v>
      </c>
      <c r="P42" s="748" t="s">
        <v>256</v>
      </c>
      <c r="Q42" s="749" t="s">
        <v>256</v>
      </c>
    </row>
    <row r="43" spans="2:17" ht="12.75" customHeight="1">
      <c r="B43" s="745" t="s">
        <v>256</v>
      </c>
      <c r="C43" s="746" t="s">
        <v>575</v>
      </c>
      <c r="D43" s="722">
        <v>21</v>
      </c>
      <c r="E43" s="723">
        <v>687</v>
      </c>
      <c r="F43" s="747">
        <v>-96.94323144104804</v>
      </c>
      <c r="G43" s="722" t="s">
        <v>1128</v>
      </c>
      <c r="H43" s="723" t="s">
        <v>1128</v>
      </c>
      <c r="I43" s="747" t="s">
        <v>1128</v>
      </c>
      <c r="J43" s="722">
        <v>21</v>
      </c>
      <c r="K43" s="723">
        <v>687</v>
      </c>
      <c r="L43" s="747">
        <v>-96.94323144104804</v>
      </c>
      <c r="M43" s="748" t="s">
        <v>256</v>
      </c>
      <c r="N43" s="726">
        <v>21</v>
      </c>
      <c r="O43" s="723">
        <v>687</v>
      </c>
      <c r="P43" s="747">
        <v>-96.94323144104804</v>
      </c>
      <c r="Q43" s="749" t="s">
        <v>256</v>
      </c>
    </row>
    <row r="44" spans="2:17" ht="12.75" customHeight="1">
      <c r="B44" s="745" t="s">
        <v>256</v>
      </c>
      <c r="C44" s="746" t="s">
        <v>256</v>
      </c>
      <c r="D44" s="740" t="s">
        <v>256</v>
      </c>
      <c r="E44" s="748" t="s">
        <v>256</v>
      </c>
      <c r="F44" s="748" t="s">
        <v>256</v>
      </c>
      <c r="G44" s="740" t="s">
        <v>256</v>
      </c>
      <c r="H44" s="748" t="s">
        <v>256</v>
      </c>
      <c r="I44" s="748" t="s">
        <v>256</v>
      </c>
      <c r="J44" s="740" t="s">
        <v>256</v>
      </c>
      <c r="K44" s="748" t="s">
        <v>256</v>
      </c>
      <c r="L44" s="748" t="s">
        <v>256</v>
      </c>
      <c r="M44" s="748" t="s">
        <v>256</v>
      </c>
      <c r="N44" s="761" t="s">
        <v>256</v>
      </c>
      <c r="O44" s="748" t="s">
        <v>256</v>
      </c>
      <c r="P44" s="748" t="s">
        <v>256</v>
      </c>
      <c r="Q44" s="749" t="s">
        <v>256</v>
      </c>
    </row>
    <row r="45" spans="2:17" ht="12.75" customHeight="1">
      <c r="B45" s="708" t="s">
        <v>256</v>
      </c>
      <c r="C45" s="709" t="s">
        <v>1141</v>
      </c>
      <c r="D45" s="755">
        <v>6632</v>
      </c>
      <c r="E45" s="756">
        <v>6991</v>
      </c>
      <c r="F45" s="757">
        <v>-5.1351737948791305</v>
      </c>
      <c r="G45" s="755">
        <v>234</v>
      </c>
      <c r="H45" s="756">
        <v>201</v>
      </c>
      <c r="I45" s="757">
        <v>16.417910447761194</v>
      </c>
      <c r="J45" s="755">
        <v>6866</v>
      </c>
      <c r="K45" s="756">
        <v>7192</v>
      </c>
      <c r="L45" s="757">
        <v>-4.53281423804227</v>
      </c>
      <c r="M45" s="758" t="s">
        <v>256</v>
      </c>
      <c r="N45" s="759">
        <v>7629</v>
      </c>
      <c r="O45" s="756">
        <v>7712</v>
      </c>
      <c r="P45" s="757">
        <v>-1.0762448132780082</v>
      </c>
      <c r="Q45" s="760" t="s">
        <v>256</v>
      </c>
    </row>
    <row r="46" spans="2:17" ht="12.75" customHeight="1">
      <c r="B46" s="708" t="s">
        <v>256</v>
      </c>
      <c r="C46" s="751" t="s">
        <v>256</v>
      </c>
      <c r="D46" s="714" t="s">
        <v>256</v>
      </c>
      <c r="E46" s="714" t="s">
        <v>256</v>
      </c>
      <c r="F46" s="714" t="s">
        <v>256</v>
      </c>
      <c r="G46" s="714" t="s">
        <v>256</v>
      </c>
      <c r="H46" s="714" t="s">
        <v>256</v>
      </c>
      <c r="I46" s="714" t="s">
        <v>256</v>
      </c>
      <c r="J46" s="714" t="s">
        <v>256</v>
      </c>
      <c r="K46" s="714" t="s">
        <v>256</v>
      </c>
      <c r="L46" s="714" t="s">
        <v>256</v>
      </c>
      <c r="M46" s="714" t="s">
        <v>256</v>
      </c>
      <c r="N46" s="744" t="s">
        <v>256</v>
      </c>
      <c r="O46" s="714" t="s">
        <v>256</v>
      </c>
      <c r="P46" s="714" t="s">
        <v>256</v>
      </c>
      <c r="Q46" s="716" t="s">
        <v>256</v>
      </c>
    </row>
    <row r="47" spans="2:17" ht="12.75" customHeight="1">
      <c r="B47" s="708" t="s">
        <v>256</v>
      </c>
      <c r="C47" s="709" t="s">
        <v>789</v>
      </c>
      <c r="D47" s="709" t="s">
        <v>256</v>
      </c>
      <c r="E47" s="709" t="s">
        <v>256</v>
      </c>
      <c r="F47" s="709" t="s">
        <v>256</v>
      </c>
      <c r="G47" s="709" t="s">
        <v>256</v>
      </c>
      <c r="H47" s="709" t="s">
        <v>256</v>
      </c>
      <c r="I47" s="709" t="s">
        <v>256</v>
      </c>
      <c r="J47" s="709" t="s">
        <v>256</v>
      </c>
      <c r="K47" s="709" t="s">
        <v>256</v>
      </c>
      <c r="L47" s="709" t="s">
        <v>256</v>
      </c>
      <c r="M47" s="709" t="s">
        <v>256</v>
      </c>
      <c r="N47" s="708" t="s">
        <v>256</v>
      </c>
      <c r="O47" s="709" t="s">
        <v>256</v>
      </c>
      <c r="P47" s="709" t="s">
        <v>256</v>
      </c>
      <c r="Q47" s="762" t="s">
        <v>256</v>
      </c>
    </row>
    <row r="48" spans="2:17" ht="12.75" customHeight="1">
      <c r="B48" s="745" t="s">
        <v>256</v>
      </c>
      <c r="C48" s="746" t="s">
        <v>790</v>
      </c>
      <c r="D48" s="722">
        <v>2385</v>
      </c>
      <c r="E48" s="723">
        <v>2543</v>
      </c>
      <c r="F48" s="747">
        <v>-6.213134093590248</v>
      </c>
      <c r="G48" s="722">
        <v>209</v>
      </c>
      <c r="H48" s="723">
        <v>174</v>
      </c>
      <c r="I48" s="747">
        <v>20.114942528735632</v>
      </c>
      <c r="J48" s="722">
        <v>2594</v>
      </c>
      <c r="K48" s="723">
        <v>2717</v>
      </c>
      <c r="L48" s="747">
        <v>-4.5270518954729475</v>
      </c>
      <c r="M48" s="748" t="s">
        <v>256</v>
      </c>
      <c r="N48" s="726">
        <v>3287</v>
      </c>
      <c r="O48" s="723">
        <v>3133</v>
      </c>
      <c r="P48" s="747">
        <v>4.915416533673795</v>
      </c>
      <c r="Q48" s="749" t="s">
        <v>256</v>
      </c>
    </row>
    <row r="49" spans="2:17" ht="12.75" customHeight="1">
      <c r="B49" s="745" t="s">
        <v>256</v>
      </c>
      <c r="C49" s="746" t="s">
        <v>791</v>
      </c>
      <c r="D49" s="722">
        <v>2284</v>
      </c>
      <c r="E49" s="723">
        <v>2169</v>
      </c>
      <c r="F49" s="747">
        <v>5.301982480405717</v>
      </c>
      <c r="G49" s="722">
        <v>25</v>
      </c>
      <c r="H49" s="723">
        <v>27</v>
      </c>
      <c r="I49" s="747">
        <v>-7.4074074074074066</v>
      </c>
      <c r="J49" s="722">
        <v>2309</v>
      </c>
      <c r="K49" s="723">
        <v>2196</v>
      </c>
      <c r="L49" s="747">
        <v>5.145719489981785</v>
      </c>
      <c r="M49" s="748" t="s">
        <v>256</v>
      </c>
      <c r="N49" s="726">
        <v>2378</v>
      </c>
      <c r="O49" s="723">
        <v>2300</v>
      </c>
      <c r="P49" s="747">
        <v>3.3913043478260874</v>
      </c>
      <c r="Q49" s="749" t="s">
        <v>256</v>
      </c>
    </row>
    <row r="50" spans="2:17" ht="12.75" customHeight="1">
      <c r="B50" s="745" t="s">
        <v>256</v>
      </c>
      <c r="C50" s="746" t="s">
        <v>792</v>
      </c>
      <c r="D50" s="722">
        <v>1820</v>
      </c>
      <c r="E50" s="723">
        <v>2118</v>
      </c>
      <c r="F50" s="747">
        <v>-14.069877242681775</v>
      </c>
      <c r="G50" s="1642">
        <v>0</v>
      </c>
      <c r="H50" s="1584">
        <v>0</v>
      </c>
      <c r="I50" s="1584" t="s">
        <v>1128</v>
      </c>
      <c r="J50" s="722">
        <v>1820</v>
      </c>
      <c r="K50" s="723">
        <v>2118</v>
      </c>
      <c r="L50" s="747">
        <v>-14.069877242681775</v>
      </c>
      <c r="M50" s="748" t="s">
        <v>256</v>
      </c>
      <c r="N50" s="726">
        <v>1820</v>
      </c>
      <c r="O50" s="723">
        <v>2118</v>
      </c>
      <c r="P50" s="747">
        <v>-14.069877242681775</v>
      </c>
      <c r="Q50" s="749" t="s">
        <v>256</v>
      </c>
    </row>
    <row r="51" spans="2:17" ht="12.75" customHeight="1">
      <c r="B51" s="750" t="s">
        <v>256</v>
      </c>
      <c r="C51" s="751" t="s">
        <v>1138</v>
      </c>
      <c r="D51" s="752">
        <v>6489</v>
      </c>
      <c r="E51" s="753">
        <v>6830</v>
      </c>
      <c r="F51" s="733">
        <v>-4.992679355783309</v>
      </c>
      <c r="G51" s="752">
        <v>234</v>
      </c>
      <c r="H51" s="753">
        <v>201</v>
      </c>
      <c r="I51" s="733">
        <v>16.417910447761194</v>
      </c>
      <c r="J51" s="752">
        <v>6723</v>
      </c>
      <c r="K51" s="753">
        <v>7031</v>
      </c>
      <c r="L51" s="733">
        <v>-4.3806001991181915</v>
      </c>
      <c r="M51" s="734" t="s">
        <v>256</v>
      </c>
      <c r="N51" s="754">
        <v>7485</v>
      </c>
      <c r="O51" s="753">
        <v>7551</v>
      </c>
      <c r="P51" s="733">
        <v>-0.8740564163686929</v>
      </c>
      <c r="Q51" s="736" t="s">
        <v>256</v>
      </c>
    </row>
    <row r="52" spans="2:17" ht="12.75" customHeight="1">
      <c r="B52" s="745" t="s">
        <v>256</v>
      </c>
      <c r="C52" s="751" t="s">
        <v>256</v>
      </c>
      <c r="D52" s="740" t="s">
        <v>256</v>
      </c>
      <c r="E52" s="748" t="s">
        <v>256</v>
      </c>
      <c r="F52" s="748" t="s">
        <v>256</v>
      </c>
      <c r="G52" s="740" t="s">
        <v>256</v>
      </c>
      <c r="H52" s="748" t="s">
        <v>256</v>
      </c>
      <c r="I52" s="748" t="s">
        <v>256</v>
      </c>
      <c r="J52" s="740" t="s">
        <v>256</v>
      </c>
      <c r="K52" s="748" t="s">
        <v>256</v>
      </c>
      <c r="L52" s="748" t="s">
        <v>256</v>
      </c>
      <c r="M52" s="748" t="s">
        <v>256</v>
      </c>
      <c r="N52" s="761" t="s">
        <v>256</v>
      </c>
      <c r="O52" s="748" t="s">
        <v>256</v>
      </c>
      <c r="P52" s="748" t="s">
        <v>256</v>
      </c>
      <c r="Q52" s="749" t="s">
        <v>256</v>
      </c>
    </row>
    <row r="53" spans="2:17" ht="12.75" customHeight="1">
      <c r="B53" s="745" t="s">
        <v>256</v>
      </c>
      <c r="C53" s="746" t="s">
        <v>1139</v>
      </c>
      <c r="D53" s="722">
        <v>143</v>
      </c>
      <c r="E53" s="723">
        <v>161</v>
      </c>
      <c r="F53" s="747">
        <v>-11.180124223602485</v>
      </c>
      <c r="G53" s="722" t="s">
        <v>1128</v>
      </c>
      <c r="H53" s="723" t="s">
        <v>1128</v>
      </c>
      <c r="I53" s="747" t="s">
        <v>1128</v>
      </c>
      <c r="J53" s="722">
        <v>143</v>
      </c>
      <c r="K53" s="723">
        <v>161</v>
      </c>
      <c r="L53" s="747">
        <v>-11.180124223602485</v>
      </c>
      <c r="M53" s="748" t="s">
        <v>256</v>
      </c>
      <c r="N53" s="726">
        <v>143</v>
      </c>
      <c r="O53" s="723">
        <v>161</v>
      </c>
      <c r="P53" s="747">
        <v>-11.180124223602485</v>
      </c>
      <c r="Q53" s="764" t="s">
        <v>256</v>
      </c>
    </row>
    <row r="54" spans="2:17" ht="12.75" customHeight="1">
      <c r="B54" s="708" t="s">
        <v>256</v>
      </c>
      <c r="C54" s="709" t="s">
        <v>256</v>
      </c>
      <c r="D54" s="714" t="s">
        <v>256</v>
      </c>
      <c r="E54" s="714" t="s">
        <v>256</v>
      </c>
      <c r="F54" s="714" t="s">
        <v>256</v>
      </c>
      <c r="G54" s="714" t="s">
        <v>256</v>
      </c>
      <c r="H54" s="714" t="s">
        <v>256</v>
      </c>
      <c r="I54" s="714" t="s">
        <v>256</v>
      </c>
      <c r="J54" s="714" t="s">
        <v>256</v>
      </c>
      <c r="K54" s="714" t="s">
        <v>256</v>
      </c>
      <c r="L54" s="714" t="s">
        <v>256</v>
      </c>
      <c r="M54" s="714" t="s">
        <v>256</v>
      </c>
      <c r="N54" s="744" t="s">
        <v>256</v>
      </c>
      <c r="O54" s="714" t="s">
        <v>256</v>
      </c>
      <c r="P54" s="714" t="s">
        <v>256</v>
      </c>
      <c r="Q54" s="716" t="s">
        <v>256</v>
      </c>
    </row>
    <row r="55" spans="2:17" ht="12.75" customHeight="1">
      <c r="B55" s="708" t="s">
        <v>256</v>
      </c>
      <c r="C55" s="709" t="s">
        <v>1141</v>
      </c>
      <c r="D55" s="755">
        <v>6632</v>
      </c>
      <c r="E55" s="756">
        <v>6991</v>
      </c>
      <c r="F55" s="757">
        <v>-5.1351737948791305</v>
      </c>
      <c r="G55" s="755">
        <v>234</v>
      </c>
      <c r="H55" s="756">
        <v>201</v>
      </c>
      <c r="I55" s="757">
        <v>16.417910447761194</v>
      </c>
      <c r="J55" s="755">
        <v>6866</v>
      </c>
      <c r="K55" s="756">
        <v>7192</v>
      </c>
      <c r="L55" s="757">
        <v>-4.53281423804227</v>
      </c>
      <c r="M55" s="758" t="s">
        <v>256</v>
      </c>
      <c r="N55" s="759">
        <v>7629</v>
      </c>
      <c r="O55" s="756">
        <v>7712</v>
      </c>
      <c r="P55" s="757">
        <v>-1.0762448132780082</v>
      </c>
      <c r="Q55" s="760" t="s">
        <v>256</v>
      </c>
    </row>
    <row r="56" spans="2:17" ht="12.75" customHeight="1">
      <c r="B56" s="708" t="s">
        <v>256</v>
      </c>
      <c r="C56" s="751" t="s">
        <v>256</v>
      </c>
      <c r="D56" s="714" t="s">
        <v>256</v>
      </c>
      <c r="E56" s="714" t="s">
        <v>256</v>
      </c>
      <c r="F56" s="714" t="s">
        <v>256</v>
      </c>
      <c r="G56" s="714" t="s">
        <v>256</v>
      </c>
      <c r="H56" s="714" t="s">
        <v>256</v>
      </c>
      <c r="I56" s="714" t="s">
        <v>256</v>
      </c>
      <c r="J56" s="714" t="s">
        <v>256</v>
      </c>
      <c r="K56" s="714" t="s">
        <v>256</v>
      </c>
      <c r="L56" s="714" t="s">
        <v>256</v>
      </c>
      <c r="M56" s="714" t="s">
        <v>256</v>
      </c>
      <c r="N56" s="744" t="s">
        <v>256</v>
      </c>
      <c r="O56" s="714" t="s">
        <v>256</v>
      </c>
      <c r="P56" s="714" t="s">
        <v>256</v>
      </c>
      <c r="Q56" s="716" t="s">
        <v>256</v>
      </c>
    </row>
    <row r="57" spans="2:17" ht="12.75" customHeight="1">
      <c r="B57" s="708" t="s">
        <v>256</v>
      </c>
      <c r="C57" s="709" t="s">
        <v>617</v>
      </c>
      <c r="D57" s="709" t="s">
        <v>256</v>
      </c>
      <c r="E57" s="709" t="s">
        <v>256</v>
      </c>
      <c r="F57" s="709" t="s">
        <v>256</v>
      </c>
      <c r="G57" s="709" t="s">
        <v>256</v>
      </c>
      <c r="H57" s="709" t="s">
        <v>256</v>
      </c>
      <c r="I57" s="709" t="s">
        <v>256</v>
      </c>
      <c r="J57" s="709" t="s">
        <v>256</v>
      </c>
      <c r="K57" s="709" t="s">
        <v>256</v>
      </c>
      <c r="L57" s="709" t="s">
        <v>256</v>
      </c>
      <c r="M57" s="709" t="s">
        <v>256</v>
      </c>
      <c r="N57" s="708" t="s">
        <v>256</v>
      </c>
      <c r="O57" s="709" t="s">
        <v>256</v>
      </c>
      <c r="P57" s="709" t="s">
        <v>256</v>
      </c>
      <c r="Q57" s="762" t="s">
        <v>256</v>
      </c>
    </row>
    <row r="58" spans="2:17" ht="12.75" customHeight="1">
      <c r="B58" s="745" t="s">
        <v>256</v>
      </c>
      <c r="C58" s="746" t="s">
        <v>1142</v>
      </c>
      <c r="D58" s="722">
        <v>573</v>
      </c>
      <c r="E58" s="723">
        <v>688</v>
      </c>
      <c r="F58" s="747">
        <v>-16.71511627906977</v>
      </c>
      <c r="G58" s="722" t="s">
        <v>1128</v>
      </c>
      <c r="H58" s="723" t="s">
        <v>1128</v>
      </c>
      <c r="I58" s="747" t="s">
        <v>1128</v>
      </c>
      <c r="J58" s="722">
        <v>573</v>
      </c>
      <c r="K58" s="723">
        <v>688</v>
      </c>
      <c r="L58" s="747">
        <v>-16.71511627906977</v>
      </c>
      <c r="M58" s="748" t="s">
        <v>256</v>
      </c>
      <c r="N58" s="726">
        <v>573</v>
      </c>
      <c r="O58" s="723">
        <v>688</v>
      </c>
      <c r="P58" s="747">
        <v>-16.71511627906977</v>
      </c>
      <c r="Q58" s="749" t="s">
        <v>256</v>
      </c>
    </row>
    <row r="59" spans="2:17" ht="12.75" customHeight="1">
      <c r="B59" s="745" t="s">
        <v>256</v>
      </c>
      <c r="C59" s="746" t="s">
        <v>1143</v>
      </c>
      <c r="D59" s="722">
        <v>446</v>
      </c>
      <c r="E59" s="723">
        <v>554</v>
      </c>
      <c r="F59" s="747">
        <v>-19.494584837545126</v>
      </c>
      <c r="G59" s="722" t="s">
        <v>1128</v>
      </c>
      <c r="H59" s="723" t="s">
        <v>1128</v>
      </c>
      <c r="I59" s="747" t="s">
        <v>1128</v>
      </c>
      <c r="J59" s="722">
        <v>446</v>
      </c>
      <c r="K59" s="723">
        <v>554</v>
      </c>
      <c r="L59" s="747">
        <v>-19.494584837545126</v>
      </c>
      <c r="M59" s="748" t="s">
        <v>256</v>
      </c>
      <c r="N59" s="726">
        <v>446</v>
      </c>
      <c r="O59" s="723">
        <v>554</v>
      </c>
      <c r="P59" s="747">
        <v>-19.494584837545126</v>
      </c>
      <c r="Q59" s="749" t="s">
        <v>256</v>
      </c>
    </row>
    <row r="60" spans="2:17" ht="12.75" customHeight="1">
      <c r="B60" s="745" t="s">
        <v>256</v>
      </c>
      <c r="C60" s="746" t="s">
        <v>1144</v>
      </c>
      <c r="D60" s="722">
        <v>4554</v>
      </c>
      <c r="E60" s="723">
        <v>3819</v>
      </c>
      <c r="F60" s="747">
        <v>19.2458758837392</v>
      </c>
      <c r="G60" s="722" t="s">
        <v>1128</v>
      </c>
      <c r="H60" s="723" t="s">
        <v>1128</v>
      </c>
      <c r="I60" s="747" t="s">
        <v>1128</v>
      </c>
      <c r="J60" s="722">
        <v>4554</v>
      </c>
      <c r="K60" s="723">
        <v>3819</v>
      </c>
      <c r="L60" s="747">
        <v>19.2458758837392</v>
      </c>
      <c r="M60" s="748" t="s">
        <v>256</v>
      </c>
      <c r="N60" s="726">
        <v>4554</v>
      </c>
      <c r="O60" s="723">
        <v>3819</v>
      </c>
      <c r="P60" s="747">
        <v>19.2458758837392</v>
      </c>
      <c r="Q60" s="749" t="s">
        <v>256</v>
      </c>
    </row>
    <row r="61" spans="2:17" ht="12.75" customHeight="1">
      <c r="B61" s="745" t="s">
        <v>256</v>
      </c>
      <c r="C61" s="746" t="s">
        <v>547</v>
      </c>
      <c r="D61" s="722">
        <v>7</v>
      </c>
      <c r="E61" s="723">
        <v>8</v>
      </c>
      <c r="F61" s="747">
        <v>-12.5</v>
      </c>
      <c r="G61" s="722">
        <v>19</v>
      </c>
      <c r="H61" s="723">
        <v>17</v>
      </c>
      <c r="I61" s="747">
        <v>11.76470588235294</v>
      </c>
      <c r="J61" s="722">
        <v>26</v>
      </c>
      <c r="K61" s="723">
        <v>25</v>
      </c>
      <c r="L61" s="747">
        <v>4</v>
      </c>
      <c r="M61" s="748" t="s">
        <v>256</v>
      </c>
      <c r="N61" s="726">
        <v>158</v>
      </c>
      <c r="O61" s="723">
        <v>147</v>
      </c>
      <c r="P61" s="747">
        <v>7.482993197278912</v>
      </c>
      <c r="Q61" s="749" t="s">
        <v>256</v>
      </c>
    </row>
    <row r="62" spans="2:17" ht="12.75" customHeight="1">
      <c r="B62" s="708" t="s">
        <v>256</v>
      </c>
      <c r="C62" s="709" t="s">
        <v>1145</v>
      </c>
      <c r="D62" s="752">
        <v>5580</v>
      </c>
      <c r="E62" s="753">
        <v>5069</v>
      </c>
      <c r="F62" s="733">
        <v>10.08088380351154</v>
      </c>
      <c r="G62" s="752">
        <v>19</v>
      </c>
      <c r="H62" s="752">
        <v>17</v>
      </c>
      <c r="I62" s="733">
        <v>11.76470588235294</v>
      </c>
      <c r="J62" s="752">
        <v>5599</v>
      </c>
      <c r="K62" s="753">
        <v>5086</v>
      </c>
      <c r="L62" s="733">
        <v>10.08651199370822</v>
      </c>
      <c r="M62" s="765" t="s">
        <v>256</v>
      </c>
      <c r="N62" s="754">
        <v>5731</v>
      </c>
      <c r="O62" s="753">
        <v>5208</v>
      </c>
      <c r="P62" s="733">
        <v>10.042242703533026</v>
      </c>
      <c r="Q62" s="766" t="s">
        <v>256</v>
      </c>
    </row>
    <row r="63" spans="2:17" ht="12.75" customHeight="1">
      <c r="B63" s="745" t="s">
        <v>256</v>
      </c>
      <c r="C63" s="746" t="s">
        <v>1146</v>
      </c>
      <c r="D63" s="722">
        <v>408</v>
      </c>
      <c r="E63" s="723">
        <v>458</v>
      </c>
      <c r="F63" s="747">
        <v>-10.91703056768559</v>
      </c>
      <c r="G63" s="722" t="s">
        <v>1128</v>
      </c>
      <c r="H63" s="723" t="s">
        <v>1128</v>
      </c>
      <c r="I63" s="747" t="s">
        <v>1128</v>
      </c>
      <c r="J63" s="722">
        <v>408</v>
      </c>
      <c r="K63" s="723">
        <v>458</v>
      </c>
      <c r="L63" s="747">
        <v>-10.91703056768559</v>
      </c>
      <c r="M63" s="748" t="s">
        <v>256</v>
      </c>
      <c r="N63" s="726">
        <v>408</v>
      </c>
      <c r="O63" s="723">
        <v>458</v>
      </c>
      <c r="P63" s="747">
        <v>-10.91703056768559</v>
      </c>
      <c r="Q63" s="749" t="s">
        <v>256</v>
      </c>
    </row>
    <row r="64" spans="2:17" ht="12.75" customHeight="1">
      <c r="B64" s="745" t="s">
        <v>256</v>
      </c>
      <c r="C64" s="746" t="s">
        <v>1147</v>
      </c>
      <c r="D64" s="722">
        <v>527</v>
      </c>
      <c r="E64" s="723">
        <v>437</v>
      </c>
      <c r="F64" s="747">
        <v>20.59496567505721</v>
      </c>
      <c r="G64" s="722" t="s">
        <v>1128</v>
      </c>
      <c r="H64" s="723" t="s">
        <v>1128</v>
      </c>
      <c r="I64" s="747" t="s">
        <v>1128</v>
      </c>
      <c r="J64" s="722">
        <v>527</v>
      </c>
      <c r="K64" s="723">
        <v>437</v>
      </c>
      <c r="L64" s="747">
        <v>20.59496567505721</v>
      </c>
      <c r="M64" s="748" t="s">
        <v>256</v>
      </c>
      <c r="N64" s="726">
        <v>527</v>
      </c>
      <c r="O64" s="723">
        <v>437</v>
      </c>
      <c r="P64" s="747">
        <v>20.59496567505721</v>
      </c>
      <c r="Q64" s="749" t="s">
        <v>256</v>
      </c>
    </row>
    <row r="65" spans="2:17" ht="12.75" customHeight="1">
      <c r="B65" s="744" t="s">
        <v>256</v>
      </c>
      <c r="C65" s="709" t="s">
        <v>1148</v>
      </c>
      <c r="D65" s="767">
        <v>6515</v>
      </c>
      <c r="E65" s="768">
        <v>5964</v>
      </c>
      <c r="F65" s="769">
        <v>9.238765928906775</v>
      </c>
      <c r="G65" s="767">
        <v>19</v>
      </c>
      <c r="H65" s="768">
        <v>17</v>
      </c>
      <c r="I65" s="769">
        <v>11.76470588235294</v>
      </c>
      <c r="J65" s="767">
        <v>6534</v>
      </c>
      <c r="K65" s="768">
        <v>5981</v>
      </c>
      <c r="L65" s="769">
        <v>9.245945494064538</v>
      </c>
      <c r="M65" s="770" t="s">
        <v>256</v>
      </c>
      <c r="N65" s="771">
        <v>6666</v>
      </c>
      <c r="O65" s="768">
        <v>6103</v>
      </c>
      <c r="P65" s="769">
        <v>9.224971325577584</v>
      </c>
      <c r="Q65" s="772" t="s">
        <v>256</v>
      </c>
    </row>
    <row r="66" spans="2:17" ht="12.75" customHeight="1">
      <c r="B66" s="744" t="s">
        <v>256</v>
      </c>
      <c r="C66" s="714" t="s">
        <v>256</v>
      </c>
      <c r="D66" s="773" t="s">
        <v>256</v>
      </c>
      <c r="E66" s="774" t="s">
        <v>256</v>
      </c>
      <c r="F66" s="774" t="s">
        <v>256</v>
      </c>
      <c r="G66" s="773" t="s">
        <v>256</v>
      </c>
      <c r="H66" s="774" t="s">
        <v>256</v>
      </c>
      <c r="I66" s="774" t="s">
        <v>256</v>
      </c>
      <c r="J66" s="773" t="s">
        <v>256</v>
      </c>
      <c r="K66" s="774" t="s">
        <v>256</v>
      </c>
      <c r="L66" s="774" t="s">
        <v>256</v>
      </c>
      <c r="M66" s="774" t="s">
        <v>256</v>
      </c>
      <c r="N66" s="775" t="s">
        <v>256</v>
      </c>
      <c r="O66" s="774" t="s">
        <v>256</v>
      </c>
      <c r="P66" s="774" t="s">
        <v>256</v>
      </c>
      <c r="Q66" s="776" t="s">
        <v>256</v>
      </c>
    </row>
    <row r="67" spans="2:17" ht="12.75" customHeight="1">
      <c r="B67" s="708" t="s">
        <v>256</v>
      </c>
      <c r="C67" s="709" t="s">
        <v>618</v>
      </c>
      <c r="D67" s="709" t="s">
        <v>256</v>
      </c>
      <c r="E67" s="709" t="s">
        <v>256</v>
      </c>
      <c r="F67" s="709" t="s">
        <v>256</v>
      </c>
      <c r="G67" s="709" t="s">
        <v>256</v>
      </c>
      <c r="H67" s="709" t="s">
        <v>256</v>
      </c>
      <c r="I67" s="709" t="s">
        <v>256</v>
      </c>
      <c r="J67" s="709" t="s">
        <v>256</v>
      </c>
      <c r="K67" s="709" t="s">
        <v>256</v>
      </c>
      <c r="L67" s="709" t="s">
        <v>256</v>
      </c>
      <c r="M67" s="709" t="s">
        <v>256</v>
      </c>
      <c r="N67" s="708" t="s">
        <v>256</v>
      </c>
      <c r="O67" s="709" t="s">
        <v>256</v>
      </c>
      <c r="P67" s="709" t="s">
        <v>256</v>
      </c>
      <c r="Q67" s="762" t="s">
        <v>256</v>
      </c>
    </row>
    <row r="68" spans="2:17" ht="12.75" customHeight="1">
      <c r="B68" s="745" t="s">
        <v>256</v>
      </c>
      <c r="C68" s="746" t="s">
        <v>605</v>
      </c>
      <c r="D68" s="722">
        <v>72</v>
      </c>
      <c r="E68" s="723">
        <v>27</v>
      </c>
      <c r="F68" s="747">
        <v>166.66666666666669</v>
      </c>
      <c r="G68" s="722">
        <v>40</v>
      </c>
      <c r="H68" s="723">
        <v>36</v>
      </c>
      <c r="I68" s="747">
        <v>11.11111111111111</v>
      </c>
      <c r="J68" s="722">
        <v>112</v>
      </c>
      <c r="K68" s="723">
        <v>63</v>
      </c>
      <c r="L68" s="747">
        <v>77.77777777777779</v>
      </c>
      <c r="M68" s="748" t="s">
        <v>256</v>
      </c>
      <c r="N68" s="726">
        <v>268</v>
      </c>
      <c r="O68" s="723">
        <v>198</v>
      </c>
      <c r="P68" s="747">
        <v>35.35353535353536</v>
      </c>
      <c r="Q68" s="749" t="s">
        <v>256</v>
      </c>
    </row>
    <row r="69" spans="2:17" ht="12.75" customHeight="1">
      <c r="B69" s="745" t="s">
        <v>256</v>
      </c>
      <c r="C69" s="746" t="s">
        <v>665</v>
      </c>
      <c r="D69" s="722">
        <v>501</v>
      </c>
      <c r="E69" s="723">
        <v>355</v>
      </c>
      <c r="F69" s="747">
        <v>41.12676056338028</v>
      </c>
      <c r="G69" s="722">
        <v>117</v>
      </c>
      <c r="H69" s="723">
        <v>103</v>
      </c>
      <c r="I69" s="747">
        <v>13.592233009708737</v>
      </c>
      <c r="J69" s="722">
        <v>618</v>
      </c>
      <c r="K69" s="723">
        <v>458</v>
      </c>
      <c r="L69" s="747">
        <v>34.93449781659388</v>
      </c>
      <c r="M69" s="748" t="s">
        <v>256</v>
      </c>
      <c r="N69" s="726">
        <v>1196</v>
      </c>
      <c r="O69" s="723">
        <v>933</v>
      </c>
      <c r="P69" s="747">
        <v>28.188638799571276</v>
      </c>
      <c r="Q69" s="749" t="s">
        <v>256</v>
      </c>
    </row>
    <row r="70" spans="2:17" ht="12.75" customHeight="1">
      <c r="B70" s="745" t="s">
        <v>256</v>
      </c>
      <c r="C70" s="746" t="s">
        <v>606</v>
      </c>
      <c r="D70" s="722">
        <v>26</v>
      </c>
      <c r="E70" s="723">
        <v>20</v>
      </c>
      <c r="F70" s="747">
        <v>30</v>
      </c>
      <c r="G70" s="722">
        <v>177</v>
      </c>
      <c r="H70" s="723">
        <v>105</v>
      </c>
      <c r="I70" s="747">
        <v>68.57142857142857</v>
      </c>
      <c r="J70" s="722">
        <v>203</v>
      </c>
      <c r="K70" s="723">
        <v>125</v>
      </c>
      <c r="L70" s="747">
        <v>62.4</v>
      </c>
      <c r="M70" s="748" t="s">
        <v>256</v>
      </c>
      <c r="N70" s="726">
        <v>728</v>
      </c>
      <c r="O70" s="723">
        <v>411</v>
      </c>
      <c r="P70" s="747">
        <v>77.12895377128953</v>
      </c>
      <c r="Q70" s="749" t="s">
        <v>256</v>
      </c>
    </row>
    <row r="71" spans="2:17" ht="12.75" customHeight="1">
      <c r="B71" s="745" t="s">
        <v>256</v>
      </c>
      <c r="C71" s="746" t="s">
        <v>813</v>
      </c>
      <c r="D71" s="722">
        <v>118</v>
      </c>
      <c r="E71" s="723">
        <v>31</v>
      </c>
      <c r="F71" s="747">
        <v>280.6451612903226</v>
      </c>
      <c r="G71" s="722">
        <v>109</v>
      </c>
      <c r="H71" s="723">
        <v>71</v>
      </c>
      <c r="I71" s="747">
        <v>53.52112676056338</v>
      </c>
      <c r="J71" s="722">
        <v>227</v>
      </c>
      <c r="K71" s="723">
        <v>102</v>
      </c>
      <c r="L71" s="747">
        <v>122.54901960784315</v>
      </c>
      <c r="M71" s="748" t="s">
        <v>256</v>
      </c>
      <c r="N71" s="726">
        <v>494</v>
      </c>
      <c r="O71" s="723">
        <v>269</v>
      </c>
      <c r="P71" s="747">
        <v>83.64312267657994</v>
      </c>
      <c r="Q71" s="749" t="s">
        <v>256</v>
      </c>
    </row>
    <row r="72" spans="2:17" ht="12.75" customHeight="1">
      <c r="B72" s="745" t="s">
        <v>256</v>
      </c>
      <c r="C72" s="746" t="s">
        <v>814</v>
      </c>
      <c r="D72" s="722">
        <v>122</v>
      </c>
      <c r="E72" s="723">
        <v>68</v>
      </c>
      <c r="F72" s="747">
        <v>79.41176470588235</v>
      </c>
      <c r="G72" s="722">
        <v>22</v>
      </c>
      <c r="H72" s="723">
        <v>7</v>
      </c>
      <c r="I72" s="747">
        <v>214.28571428571428</v>
      </c>
      <c r="J72" s="722">
        <v>144</v>
      </c>
      <c r="K72" s="723">
        <v>75</v>
      </c>
      <c r="L72" s="747">
        <v>92</v>
      </c>
      <c r="M72" s="748" t="s">
        <v>256</v>
      </c>
      <c r="N72" s="726">
        <v>214</v>
      </c>
      <c r="O72" s="723">
        <v>97</v>
      </c>
      <c r="P72" s="747">
        <v>120.61855670103093</v>
      </c>
      <c r="Q72" s="749" t="s">
        <v>256</v>
      </c>
    </row>
    <row r="73" spans="2:17" ht="12.75" customHeight="1">
      <c r="B73" s="745" t="s">
        <v>256</v>
      </c>
      <c r="C73" s="746" t="s">
        <v>815</v>
      </c>
      <c r="D73" s="722">
        <v>179</v>
      </c>
      <c r="E73" s="723">
        <v>103</v>
      </c>
      <c r="F73" s="747">
        <v>73.7864077669903</v>
      </c>
      <c r="G73" s="722">
        <v>241</v>
      </c>
      <c r="H73" s="723">
        <v>208</v>
      </c>
      <c r="I73" s="747">
        <v>15.865384615384615</v>
      </c>
      <c r="J73" s="722">
        <v>420</v>
      </c>
      <c r="K73" s="723">
        <v>311</v>
      </c>
      <c r="L73" s="747">
        <v>35.048231511254016</v>
      </c>
      <c r="M73" s="748" t="s">
        <v>256</v>
      </c>
      <c r="N73" s="726">
        <v>1267</v>
      </c>
      <c r="O73" s="723">
        <v>1130</v>
      </c>
      <c r="P73" s="747">
        <v>12.123893805309734</v>
      </c>
      <c r="Q73" s="749" t="s">
        <v>256</v>
      </c>
    </row>
    <row r="74" spans="2:17" ht="12.75" customHeight="1">
      <c r="B74" s="745" t="s">
        <v>256</v>
      </c>
      <c r="C74" s="746" t="s">
        <v>816</v>
      </c>
      <c r="D74" s="722">
        <v>41</v>
      </c>
      <c r="E74" s="723">
        <v>4</v>
      </c>
      <c r="F74" s="747">
        <v>925</v>
      </c>
      <c r="G74" s="722">
        <v>78</v>
      </c>
      <c r="H74" s="723">
        <v>72</v>
      </c>
      <c r="I74" s="747">
        <v>8.333333333333332</v>
      </c>
      <c r="J74" s="722">
        <v>119</v>
      </c>
      <c r="K74" s="723">
        <v>76</v>
      </c>
      <c r="L74" s="747">
        <v>56.57894736842105</v>
      </c>
      <c r="M74" s="748" t="s">
        <v>256</v>
      </c>
      <c r="N74" s="726">
        <v>472</v>
      </c>
      <c r="O74" s="723">
        <v>418</v>
      </c>
      <c r="P74" s="747">
        <v>12.918660287081341</v>
      </c>
      <c r="Q74" s="749" t="s">
        <v>256</v>
      </c>
    </row>
    <row r="75" spans="2:17" ht="12.75" customHeight="1">
      <c r="B75" s="745" t="s">
        <v>256</v>
      </c>
      <c r="C75" s="746" t="s">
        <v>818</v>
      </c>
      <c r="D75" s="722">
        <v>593</v>
      </c>
      <c r="E75" s="723">
        <v>357</v>
      </c>
      <c r="F75" s="747">
        <v>66.1064425770308</v>
      </c>
      <c r="G75" s="722">
        <v>67</v>
      </c>
      <c r="H75" s="723">
        <v>72</v>
      </c>
      <c r="I75" s="747">
        <v>-6.944444444444445</v>
      </c>
      <c r="J75" s="722">
        <v>660</v>
      </c>
      <c r="K75" s="723">
        <v>429</v>
      </c>
      <c r="L75" s="747">
        <v>53.84615384615385</v>
      </c>
      <c r="M75" s="748" t="s">
        <v>256</v>
      </c>
      <c r="N75" s="726">
        <v>1047</v>
      </c>
      <c r="O75" s="723">
        <v>803</v>
      </c>
      <c r="P75" s="747">
        <v>30.386052303860524</v>
      </c>
      <c r="Q75" s="749" t="s">
        <v>256</v>
      </c>
    </row>
    <row r="76" spans="2:17" ht="12.75" customHeight="1">
      <c r="B76" s="745" t="s">
        <v>256</v>
      </c>
      <c r="C76" s="746" t="s">
        <v>400</v>
      </c>
      <c r="D76" s="722">
        <v>132</v>
      </c>
      <c r="E76" s="723">
        <v>92</v>
      </c>
      <c r="F76" s="747">
        <v>43.47826086956522</v>
      </c>
      <c r="G76" s="722">
        <v>218</v>
      </c>
      <c r="H76" s="723">
        <v>139</v>
      </c>
      <c r="I76" s="747">
        <v>56.83453237410072</v>
      </c>
      <c r="J76" s="722">
        <v>350</v>
      </c>
      <c r="K76" s="723">
        <v>231</v>
      </c>
      <c r="L76" s="747">
        <v>51.515151515151516</v>
      </c>
      <c r="M76" s="748" t="s">
        <v>256</v>
      </c>
      <c r="N76" s="726">
        <v>1121</v>
      </c>
      <c r="O76" s="723">
        <v>743</v>
      </c>
      <c r="P76" s="747">
        <v>50.87483176312247</v>
      </c>
      <c r="Q76" s="749" t="s">
        <v>256</v>
      </c>
    </row>
    <row r="77" spans="2:17" ht="12.75" customHeight="1">
      <c r="B77" s="745" t="s">
        <v>256</v>
      </c>
      <c r="C77" s="746" t="s">
        <v>607</v>
      </c>
      <c r="D77" s="722">
        <v>36</v>
      </c>
      <c r="E77" s="723">
        <v>15</v>
      </c>
      <c r="F77" s="747">
        <v>140</v>
      </c>
      <c r="G77" s="722">
        <v>55</v>
      </c>
      <c r="H77" s="723">
        <v>36</v>
      </c>
      <c r="I77" s="747">
        <v>52.77777777777778</v>
      </c>
      <c r="J77" s="722">
        <v>91</v>
      </c>
      <c r="K77" s="723">
        <v>51</v>
      </c>
      <c r="L77" s="747">
        <v>78.43137254901961</v>
      </c>
      <c r="M77" s="748" t="s">
        <v>256</v>
      </c>
      <c r="N77" s="726">
        <v>200</v>
      </c>
      <c r="O77" s="723">
        <v>130</v>
      </c>
      <c r="P77" s="747">
        <v>53.84615384615385</v>
      </c>
      <c r="Q77" s="749" t="s">
        <v>256</v>
      </c>
    </row>
    <row r="78" spans="2:17" ht="12.75" customHeight="1">
      <c r="B78" s="708" t="s">
        <v>256</v>
      </c>
      <c r="C78" s="709" t="s">
        <v>1149</v>
      </c>
      <c r="D78" s="755">
        <v>1820</v>
      </c>
      <c r="E78" s="756">
        <v>1072</v>
      </c>
      <c r="F78" s="757">
        <v>69.77611940298507</v>
      </c>
      <c r="G78" s="755">
        <v>1124</v>
      </c>
      <c r="H78" s="756">
        <v>849</v>
      </c>
      <c r="I78" s="757">
        <v>32.391048292108366</v>
      </c>
      <c r="J78" s="755">
        <v>2944</v>
      </c>
      <c r="K78" s="756">
        <v>1921</v>
      </c>
      <c r="L78" s="757">
        <v>53.25351379489849</v>
      </c>
      <c r="M78" s="758" t="s">
        <v>256</v>
      </c>
      <c r="N78" s="759">
        <v>7007</v>
      </c>
      <c r="O78" s="756">
        <v>5132</v>
      </c>
      <c r="P78" s="757">
        <v>36.53546375681995</v>
      </c>
      <c r="Q78" s="760" t="s">
        <v>256</v>
      </c>
    </row>
    <row r="79" spans="2:17" ht="12.75" customHeight="1">
      <c r="B79" s="708" t="s">
        <v>256</v>
      </c>
      <c r="C79" s="709" t="s">
        <v>256</v>
      </c>
      <c r="D79" s="706" t="s">
        <v>256</v>
      </c>
      <c r="E79" s="734" t="s">
        <v>256</v>
      </c>
      <c r="F79" s="734" t="s">
        <v>256</v>
      </c>
      <c r="G79" s="706" t="s">
        <v>256</v>
      </c>
      <c r="H79" s="734" t="s">
        <v>256</v>
      </c>
      <c r="I79" s="734" t="s">
        <v>256</v>
      </c>
      <c r="J79" s="706" t="s">
        <v>256</v>
      </c>
      <c r="K79" s="734" t="s">
        <v>256</v>
      </c>
      <c r="L79" s="734" t="s">
        <v>256</v>
      </c>
      <c r="M79" s="734" t="s">
        <v>256</v>
      </c>
      <c r="N79" s="720" t="s">
        <v>256</v>
      </c>
      <c r="O79" s="734" t="s">
        <v>256</v>
      </c>
      <c r="P79" s="734" t="s">
        <v>256</v>
      </c>
      <c r="Q79" s="736" t="s">
        <v>256</v>
      </c>
    </row>
    <row r="80" spans="2:17" ht="12.75" customHeight="1">
      <c r="B80" s="750" t="s">
        <v>256</v>
      </c>
      <c r="C80" s="751" t="s">
        <v>774</v>
      </c>
      <c r="D80" s="755">
        <v>14967</v>
      </c>
      <c r="E80" s="756">
        <v>14027</v>
      </c>
      <c r="F80" s="757">
        <v>6.701361659656377</v>
      </c>
      <c r="G80" s="755">
        <v>1377</v>
      </c>
      <c r="H80" s="756">
        <v>1067</v>
      </c>
      <c r="I80" s="757">
        <v>29.053420805998126</v>
      </c>
      <c r="J80" s="755">
        <v>16344</v>
      </c>
      <c r="K80" s="756">
        <v>15094</v>
      </c>
      <c r="L80" s="757">
        <v>8.281436332317476</v>
      </c>
      <c r="M80" s="758" t="s">
        <v>256</v>
      </c>
      <c r="N80" s="759">
        <v>21302</v>
      </c>
      <c r="O80" s="756">
        <v>18947</v>
      </c>
      <c r="P80" s="757">
        <v>12.429408349606797</v>
      </c>
      <c r="Q80" s="760" t="s">
        <v>256</v>
      </c>
    </row>
    <row r="81" spans="2:17" ht="8.25" customHeight="1">
      <c r="B81" s="777" t="s">
        <v>256</v>
      </c>
      <c r="C81" s="778" t="s">
        <v>256</v>
      </c>
      <c r="D81" s="737" t="s">
        <v>256</v>
      </c>
      <c r="E81" s="758" t="s">
        <v>256</v>
      </c>
      <c r="F81" s="758" t="s">
        <v>256</v>
      </c>
      <c r="G81" s="737" t="s">
        <v>256</v>
      </c>
      <c r="H81" s="758" t="s">
        <v>256</v>
      </c>
      <c r="I81" s="758" t="s">
        <v>256</v>
      </c>
      <c r="J81" s="737" t="s">
        <v>256</v>
      </c>
      <c r="K81" s="758" t="s">
        <v>256</v>
      </c>
      <c r="L81" s="758" t="s">
        <v>256</v>
      </c>
      <c r="M81" s="758" t="s">
        <v>256</v>
      </c>
      <c r="N81" s="738" t="s">
        <v>256</v>
      </c>
      <c r="O81" s="758" t="s">
        <v>256</v>
      </c>
      <c r="P81" s="758" t="s">
        <v>256</v>
      </c>
      <c r="Q81" s="760" t="s">
        <v>256</v>
      </c>
    </row>
  </sheetData>
  <mergeCells count="8">
    <mergeCell ref="C13:Q13"/>
    <mergeCell ref="N14:Q14"/>
    <mergeCell ref="B1:Q1"/>
    <mergeCell ref="B2:Q2"/>
    <mergeCell ref="B3:Q3"/>
    <mergeCell ref="D4:F4"/>
    <mergeCell ref="L4:M4"/>
    <mergeCell ref="N4:Q4"/>
  </mergeCells>
  <printOptions horizontalCentered="1"/>
  <pageMargins left="0.3937007874015748" right="0.3937007874015748" top="0.3937007874015748" bottom="0.1968503937007874" header="0.3937007874015748" footer="0.1968503937007874"/>
  <pageSetup fitToHeight="1" fitToWidth="1" horizontalDpi="600" verticalDpi="600" orientation="portrait" paperSize="9" scale="66" r:id="rId1"/>
</worksheet>
</file>

<file path=xl/worksheets/sheet35.xml><?xml version="1.0" encoding="utf-8"?>
<worksheet xmlns="http://schemas.openxmlformats.org/spreadsheetml/2006/main" xmlns:r="http://schemas.openxmlformats.org/officeDocument/2006/relationships">
  <sheetPr>
    <pageSetUpPr fitToPage="1"/>
  </sheetPr>
  <dimension ref="B1:Y98"/>
  <sheetViews>
    <sheetView view="pageBreakPreview" zoomScale="60" zoomScaleNormal="75" workbookViewId="0" topLeftCell="A1">
      <selection activeCell="A59" sqref="A59"/>
    </sheetView>
  </sheetViews>
  <sheetFormatPr defaultColWidth="9.00390625" defaultRowHeight="14.25"/>
  <cols>
    <col min="1" max="2" width="1.25" style="502" customWidth="1"/>
    <col min="3" max="3" width="21.25390625" style="502" customWidth="1"/>
    <col min="4" max="4" width="7.25390625" style="502" customWidth="1"/>
    <col min="5" max="5" width="1.75390625" style="502" customWidth="1"/>
    <col min="6" max="6" width="7.25390625" style="502" customWidth="1"/>
    <col min="7" max="7" width="1.37890625" style="502" customWidth="1"/>
    <col min="8" max="8" width="1.75390625" style="502" customWidth="1"/>
    <col min="9" max="9" width="3.625" style="502" customWidth="1"/>
    <col min="10" max="10" width="7.25390625" style="502" customWidth="1"/>
    <col min="11" max="11" width="6.75390625" style="502" customWidth="1"/>
    <col min="12" max="12" width="3.125" style="502" customWidth="1"/>
    <col min="13" max="13" width="3.625" style="502" customWidth="1"/>
    <col min="14" max="14" width="7.25390625" style="502" customWidth="1"/>
    <col min="15" max="15" width="8.125" style="502" customWidth="1"/>
    <col min="16" max="16" width="5.375" style="502" customWidth="1"/>
    <col min="17" max="17" width="1.75390625" style="502" customWidth="1"/>
    <col min="18" max="18" width="7.25390625" style="502" customWidth="1"/>
    <col min="19" max="19" width="1.75390625" style="502" customWidth="1"/>
    <col min="20" max="20" width="8.125" style="502" customWidth="1"/>
    <col min="21" max="21" width="2.75390625" style="502" customWidth="1"/>
    <col min="22" max="22" width="1.75390625" style="502" customWidth="1"/>
    <col min="23" max="23" width="2.75390625" style="502" customWidth="1"/>
    <col min="24" max="24" width="7.25390625" style="502" customWidth="1"/>
    <col min="25" max="25" width="1.12109375" style="502" customWidth="1"/>
    <col min="26" max="16384" width="8.75390625" style="502" customWidth="1"/>
  </cols>
  <sheetData>
    <row r="1" spans="2:25" s="702" customFormat="1" ht="13.5" customHeight="1">
      <c r="B1" s="1888" t="s">
        <v>191</v>
      </c>
      <c r="C1" s="1889"/>
      <c r="D1" s="1889"/>
      <c r="E1" s="1889"/>
      <c r="F1" s="1889"/>
      <c r="G1" s="1889"/>
      <c r="H1" s="1889"/>
      <c r="I1" s="1889"/>
      <c r="J1" s="1889"/>
      <c r="K1" s="1889"/>
      <c r="L1" s="1889"/>
      <c r="M1" s="1889"/>
      <c r="N1" s="1889"/>
      <c r="O1" s="1889"/>
      <c r="P1" s="1889"/>
      <c r="Q1" s="1889"/>
      <c r="R1" s="1889"/>
      <c r="S1" s="1889"/>
      <c r="T1" s="1889"/>
      <c r="U1" s="1889"/>
      <c r="V1" s="1889"/>
      <c r="W1" s="1889"/>
      <c r="X1" s="1889"/>
      <c r="Y1" s="1889"/>
    </row>
    <row r="2" spans="2:25" s="702" customFormat="1" ht="15.75" customHeight="1">
      <c r="B2" s="1890" t="s">
        <v>592</v>
      </c>
      <c r="C2" s="1891"/>
      <c r="D2" s="1891"/>
      <c r="E2" s="1891"/>
      <c r="F2" s="1891"/>
      <c r="G2" s="1891"/>
      <c r="H2" s="1891"/>
      <c r="I2" s="1891"/>
      <c r="J2" s="1891"/>
      <c r="K2" s="1891"/>
      <c r="L2" s="1891"/>
      <c r="M2" s="1891"/>
      <c r="N2" s="1891"/>
      <c r="O2" s="1891"/>
      <c r="P2" s="1891"/>
      <c r="Q2" s="1891"/>
      <c r="R2" s="1891"/>
      <c r="S2" s="1891"/>
      <c r="T2" s="1891"/>
      <c r="U2" s="1891"/>
      <c r="V2" s="1891"/>
      <c r="W2" s="1891"/>
      <c r="X2" s="1891"/>
      <c r="Y2" s="1892"/>
    </row>
    <row r="3" spans="2:25" s="702" customFormat="1" ht="12" customHeight="1">
      <c r="B3" s="1972" t="s">
        <v>775</v>
      </c>
      <c r="C3" s="1973"/>
      <c r="D3" s="1973"/>
      <c r="E3" s="1973"/>
      <c r="F3" s="1973"/>
      <c r="G3" s="1973"/>
      <c r="H3" s="1973"/>
      <c r="I3" s="1973"/>
      <c r="J3" s="1973"/>
      <c r="K3" s="1973"/>
      <c r="L3" s="1973"/>
      <c r="M3" s="1973"/>
      <c r="N3" s="1973"/>
      <c r="O3" s="1973"/>
      <c r="P3" s="1973"/>
      <c r="Q3" s="1973"/>
      <c r="R3" s="1973"/>
      <c r="S3" s="1973"/>
      <c r="T3" s="1973"/>
      <c r="U3" s="1973"/>
      <c r="V3" s="1973"/>
      <c r="W3" s="1973"/>
      <c r="X3" s="1973"/>
      <c r="Y3" s="1973"/>
    </row>
    <row r="4" spans="2:25" ht="12.75" customHeight="1">
      <c r="B4" s="703" t="s">
        <v>256</v>
      </c>
      <c r="C4" s="1895" t="s">
        <v>256</v>
      </c>
      <c r="D4" s="1886"/>
      <c r="E4" s="1886"/>
      <c r="F4" s="704" t="s">
        <v>256</v>
      </c>
      <c r="G4" s="1894" t="s">
        <v>765</v>
      </c>
      <c r="H4" s="1886"/>
      <c r="I4" s="1886"/>
      <c r="J4" s="704" t="s">
        <v>256</v>
      </c>
      <c r="K4" s="704" t="s">
        <v>256</v>
      </c>
      <c r="L4" s="1894" t="s">
        <v>766</v>
      </c>
      <c r="M4" s="1886"/>
      <c r="N4" s="704" t="s">
        <v>256</v>
      </c>
      <c r="O4" s="704" t="s">
        <v>256</v>
      </c>
      <c r="P4" s="1894" t="s">
        <v>1070</v>
      </c>
      <c r="Q4" s="1886"/>
      <c r="R4" s="704" t="s">
        <v>256</v>
      </c>
      <c r="S4" s="704" t="s">
        <v>256</v>
      </c>
      <c r="T4" s="1885" t="s">
        <v>612</v>
      </c>
      <c r="U4" s="1886"/>
      <c r="V4" s="1886"/>
      <c r="W4" s="1886"/>
      <c r="X4" s="1886"/>
      <c r="Y4" s="1887"/>
    </row>
    <row r="5" spans="2:25" ht="12.75" customHeight="1">
      <c r="B5" s="708" t="s">
        <v>256</v>
      </c>
      <c r="C5" s="1905" t="s">
        <v>256</v>
      </c>
      <c r="D5" s="1904"/>
      <c r="E5" s="1904"/>
      <c r="F5" s="710" t="s">
        <v>594</v>
      </c>
      <c r="G5" s="1913" t="s">
        <v>758</v>
      </c>
      <c r="H5" s="1884"/>
      <c r="I5" s="1884"/>
      <c r="J5" s="710" t="s">
        <v>772</v>
      </c>
      <c r="K5" s="710" t="s">
        <v>594</v>
      </c>
      <c r="L5" s="1913" t="s">
        <v>758</v>
      </c>
      <c r="M5" s="1884"/>
      <c r="N5" s="710" t="s">
        <v>772</v>
      </c>
      <c r="O5" s="710" t="s">
        <v>594</v>
      </c>
      <c r="P5" s="1913" t="s">
        <v>758</v>
      </c>
      <c r="Q5" s="1884"/>
      <c r="R5" s="710" t="s">
        <v>772</v>
      </c>
      <c r="S5" s="740" t="s">
        <v>256</v>
      </c>
      <c r="T5" s="711" t="s">
        <v>594</v>
      </c>
      <c r="U5" s="1913" t="s">
        <v>758</v>
      </c>
      <c r="V5" s="1884"/>
      <c r="W5" s="1884"/>
      <c r="X5" s="710" t="s">
        <v>772</v>
      </c>
      <c r="Y5" s="716" t="s">
        <v>256</v>
      </c>
    </row>
    <row r="6" spans="2:25" ht="12.75" customHeight="1">
      <c r="B6" s="717" t="s">
        <v>256</v>
      </c>
      <c r="C6" s="1965" t="s">
        <v>256</v>
      </c>
      <c r="D6" s="1897"/>
      <c r="E6" s="1897"/>
      <c r="F6" s="741" t="s">
        <v>245</v>
      </c>
      <c r="G6" s="1923" t="s">
        <v>245</v>
      </c>
      <c r="H6" s="1897"/>
      <c r="I6" s="1897"/>
      <c r="J6" s="741" t="s">
        <v>256</v>
      </c>
      <c r="K6" s="741" t="s">
        <v>245</v>
      </c>
      <c r="L6" s="1923" t="s">
        <v>245</v>
      </c>
      <c r="M6" s="1897"/>
      <c r="N6" s="741" t="s">
        <v>256</v>
      </c>
      <c r="O6" s="741" t="s">
        <v>245</v>
      </c>
      <c r="P6" s="1923" t="s">
        <v>245</v>
      </c>
      <c r="Q6" s="1897"/>
      <c r="R6" s="741" t="s">
        <v>256</v>
      </c>
      <c r="S6" s="741" t="s">
        <v>256</v>
      </c>
      <c r="T6" s="742" t="s">
        <v>245</v>
      </c>
      <c r="U6" s="1923" t="s">
        <v>245</v>
      </c>
      <c r="V6" s="1897"/>
      <c r="W6" s="1897"/>
      <c r="X6" s="741" t="s">
        <v>256</v>
      </c>
      <c r="Y6" s="743" t="s">
        <v>256</v>
      </c>
    </row>
    <row r="7" spans="2:25" ht="12.75" customHeight="1">
      <c r="B7" s="708" t="s">
        <v>256</v>
      </c>
      <c r="C7" s="1905" t="s">
        <v>797</v>
      </c>
      <c r="D7" s="1904"/>
      <c r="E7" s="1904"/>
      <c r="F7" s="714" t="s">
        <v>256</v>
      </c>
      <c r="G7" s="1924" t="s">
        <v>256</v>
      </c>
      <c r="H7" s="1904"/>
      <c r="I7" s="1904"/>
      <c r="J7" s="714" t="s">
        <v>256</v>
      </c>
      <c r="K7" s="714" t="s">
        <v>256</v>
      </c>
      <c r="L7" s="1924" t="s">
        <v>256</v>
      </c>
      <c r="M7" s="1904"/>
      <c r="N7" s="714" t="s">
        <v>256</v>
      </c>
      <c r="O7" s="714" t="s">
        <v>256</v>
      </c>
      <c r="P7" s="1924" t="s">
        <v>256</v>
      </c>
      <c r="Q7" s="1904"/>
      <c r="R7" s="714" t="s">
        <v>256</v>
      </c>
      <c r="S7" s="714" t="s">
        <v>256</v>
      </c>
      <c r="T7" s="744" t="s">
        <v>256</v>
      </c>
      <c r="U7" s="1924" t="s">
        <v>256</v>
      </c>
      <c r="V7" s="1904"/>
      <c r="W7" s="1904"/>
      <c r="X7" s="714" t="s">
        <v>256</v>
      </c>
      <c r="Y7" s="716" t="s">
        <v>256</v>
      </c>
    </row>
    <row r="8" spans="2:25" ht="12.75" customHeight="1">
      <c r="B8" s="708" t="s">
        <v>256</v>
      </c>
      <c r="C8" s="1905" t="s">
        <v>779</v>
      </c>
      <c r="D8" s="1904"/>
      <c r="E8" s="1904"/>
      <c r="F8" s="714" t="s">
        <v>256</v>
      </c>
      <c r="G8" s="1924" t="s">
        <v>256</v>
      </c>
      <c r="H8" s="1904"/>
      <c r="I8" s="1904"/>
      <c r="J8" s="714" t="s">
        <v>256</v>
      </c>
      <c r="K8" s="714" t="s">
        <v>256</v>
      </c>
      <c r="L8" s="1924" t="s">
        <v>256</v>
      </c>
      <c r="M8" s="1904"/>
      <c r="N8" s="714" t="s">
        <v>256</v>
      </c>
      <c r="O8" s="714" t="s">
        <v>256</v>
      </c>
      <c r="P8" s="1924" t="s">
        <v>256</v>
      </c>
      <c r="Q8" s="1904"/>
      <c r="R8" s="714" t="s">
        <v>256</v>
      </c>
      <c r="S8" s="714" t="s">
        <v>256</v>
      </c>
      <c r="T8" s="744" t="s">
        <v>256</v>
      </c>
      <c r="U8" s="1924" t="s">
        <v>256</v>
      </c>
      <c r="V8" s="1904"/>
      <c r="W8" s="1904"/>
      <c r="X8" s="714" t="s">
        <v>256</v>
      </c>
      <c r="Y8" s="716" t="s">
        <v>256</v>
      </c>
    </row>
    <row r="9" spans="2:25" ht="12.75" customHeight="1">
      <c r="B9" s="745" t="s">
        <v>256</v>
      </c>
      <c r="C9" s="1908" t="s">
        <v>570</v>
      </c>
      <c r="D9" s="1909"/>
      <c r="E9" s="1909"/>
      <c r="F9" s="722">
        <v>369</v>
      </c>
      <c r="G9" s="1911">
        <v>369</v>
      </c>
      <c r="H9" s="1909"/>
      <c r="I9" s="1909"/>
      <c r="J9" s="747">
        <v>0</v>
      </c>
      <c r="K9" s="1642">
        <v>0</v>
      </c>
      <c r="L9" s="1974">
        <v>0</v>
      </c>
      <c r="M9" s="1975"/>
      <c r="N9" s="1642" t="s">
        <v>1128</v>
      </c>
      <c r="O9" s="722">
        <v>369</v>
      </c>
      <c r="P9" s="1911">
        <v>369</v>
      </c>
      <c r="Q9" s="1909"/>
      <c r="R9" s="747">
        <v>0</v>
      </c>
      <c r="S9" s="748" t="s">
        <v>256</v>
      </c>
      <c r="T9" s="726">
        <v>369</v>
      </c>
      <c r="U9" s="1911">
        <v>369</v>
      </c>
      <c r="V9" s="1909"/>
      <c r="W9" s="1909"/>
      <c r="X9" s="747">
        <v>0</v>
      </c>
      <c r="Y9" s="749" t="s">
        <v>256</v>
      </c>
    </row>
    <row r="10" spans="2:25" ht="12.75" customHeight="1">
      <c r="B10" s="745" t="s">
        <v>256</v>
      </c>
      <c r="C10" s="1908" t="s">
        <v>780</v>
      </c>
      <c r="D10" s="1909"/>
      <c r="E10" s="1909"/>
      <c r="F10" s="722">
        <v>184</v>
      </c>
      <c r="G10" s="1911">
        <v>279</v>
      </c>
      <c r="H10" s="1909"/>
      <c r="I10" s="1909"/>
      <c r="J10" s="747">
        <v>-34.05017921146953</v>
      </c>
      <c r="K10" s="1642">
        <v>0</v>
      </c>
      <c r="L10" s="1974">
        <v>0</v>
      </c>
      <c r="M10" s="1975"/>
      <c r="N10" s="1642" t="s">
        <v>1128</v>
      </c>
      <c r="O10" s="722">
        <v>184</v>
      </c>
      <c r="P10" s="1911">
        <v>279</v>
      </c>
      <c r="Q10" s="1909"/>
      <c r="R10" s="747">
        <v>-34.05017921146953</v>
      </c>
      <c r="S10" s="748" t="s">
        <v>256</v>
      </c>
      <c r="T10" s="726">
        <v>184</v>
      </c>
      <c r="U10" s="1911">
        <v>279</v>
      </c>
      <c r="V10" s="1909"/>
      <c r="W10" s="1909"/>
      <c r="X10" s="747">
        <v>-34.05017921146953</v>
      </c>
      <c r="Y10" s="749" t="s">
        <v>256</v>
      </c>
    </row>
    <row r="11" spans="2:25" ht="12.75" customHeight="1">
      <c r="B11" s="745" t="s">
        <v>256</v>
      </c>
      <c r="C11" s="1908" t="s">
        <v>781</v>
      </c>
      <c r="D11" s="1909"/>
      <c r="E11" s="1909"/>
      <c r="F11" s="722">
        <v>140</v>
      </c>
      <c r="G11" s="1911">
        <v>188</v>
      </c>
      <c r="H11" s="1909"/>
      <c r="I11" s="1909"/>
      <c r="J11" s="747">
        <v>-25.53191489361702</v>
      </c>
      <c r="K11" s="1642">
        <v>0</v>
      </c>
      <c r="L11" s="1978">
        <v>0</v>
      </c>
      <c r="M11" s="1979"/>
      <c r="N11" s="1654" t="s">
        <v>1128</v>
      </c>
      <c r="O11" s="815">
        <v>140</v>
      </c>
      <c r="P11" s="1911">
        <v>188</v>
      </c>
      <c r="Q11" s="1909"/>
      <c r="R11" s="747">
        <v>-25.53191489361702</v>
      </c>
      <c r="S11" s="748" t="s">
        <v>256</v>
      </c>
      <c r="T11" s="726">
        <v>140</v>
      </c>
      <c r="U11" s="1911">
        <v>188</v>
      </c>
      <c r="V11" s="1909"/>
      <c r="W11" s="1909"/>
      <c r="X11" s="747">
        <v>-25.53191489361702</v>
      </c>
      <c r="Y11" s="749" t="s">
        <v>256</v>
      </c>
    </row>
    <row r="12" spans="2:25" ht="12.75" customHeight="1">
      <c r="B12" s="708" t="s">
        <v>256</v>
      </c>
      <c r="C12" s="1905" t="s">
        <v>782</v>
      </c>
      <c r="D12" s="1904"/>
      <c r="E12" s="1904"/>
      <c r="F12" s="752">
        <v>693</v>
      </c>
      <c r="G12" s="1925">
        <v>836</v>
      </c>
      <c r="H12" s="1926"/>
      <c r="I12" s="1926"/>
      <c r="J12" s="733">
        <v>-17.105263157894736</v>
      </c>
      <c r="K12" s="1643">
        <v>0</v>
      </c>
      <c r="L12" s="1976">
        <v>0</v>
      </c>
      <c r="M12" s="1977"/>
      <c r="N12" s="1643" t="s">
        <v>1128</v>
      </c>
      <c r="O12" s="728">
        <v>693</v>
      </c>
      <c r="P12" s="1925">
        <v>836</v>
      </c>
      <c r="Q12" s="1926"/>
      <c r="R12" s="733">
        <v>-17.105263157894736</v>
      </c>
      <c r="S12" s="765" t="s">
        <v>256</v>
      </c>
      <c r="T12" s="754">
        <v>693</v>
      </c>
      <c r="U12" s="1925">
        <v>836</v>
      </c>
      <c r="V12" s="1926"/>
      <c r="W12" s="1926"/>
      <c r="X12" s="733">
        <v>-17.105263157894736</v>
      </c>
      <c r="Y12" s="766" t="s">
        <v>256</v>
      </c>
    </row>
    <row r="13" spans="2:25" ht="12.75" customHeight="1">
      <c r="B13" s="708" t="s">
        <v>256</v>
      </c>
      <c r="C13" s="1905" t="s">
        <v>256</v>
      </c>
      <c r="D13" s="1904"/>
      <c r="E13" s="1904"/>
      <c r="F13" s="714" t="s">
        <v>256</v>
      </c>
      <c r="G13" s="1924" t="s">
        <v>256</v>
      </c>
      <c r="H13" s="1904"/>
      <c r="I13" s="1904"/>
      <c r="J13" s="714" t="s">
        <v>256</v>
      </c>
      <c r="K13" s="714" t="s">
        <v>256</v>
      </c>
      <c r="L13" s="1924" t="s">
        <v>256</v>
      </c>
      <c r="M13" s="1904"/>
      <c r="N13" s="1989" t="s">
        <v>256</v>
      </c>
      <c r="O13" s="1990" t="s">
        <v>256</v>
      </c>
      <c r="P13" s="1924" t="s">
        <v>256</v>
      </c>
      <c r="Q13" s="1904"/>
      <c r="R13" s="714" t="s">
        <v>256</v>
      </c>
      <c r="S13" s="714" t="s">
        <v>256</v>
      </c>
      <c r="T13" s="744" t="s">
        <v>256</v>
      </c>
      <c r="U13" s="1924" t="s">
        <v>256</v>
      </c>
      <c r="V13" s="1904"/>
      <c r="W13" s="1904"/>
      <c r="X13" s="714" t="s">
        <v>256</v>
      </c>
      <c r="Y13" s="716" t="s">
        <v>256</v>
      </c>
    </row>
    <row r="14" spans="2:25" ht="12.75" customHeight="1">
      <c r="B14" s="745" t="s">
        <v>256</v>
      </c>
      <c r="C14" s="1908" t="s">
        <v>783</v>
      </c>
      <c r="D14" s="1909"/>
      <c r="E14" s="1909"/>
      <c r="F14" s="722">
        <v>48</v>
      </c>
      <c r="G14" s="1911">
        <v>34</v>
      </c>
      <c r="H14" s="1909"/>
      <c r="I14" s="1909"/>
      <c r="J14" s="747">
        <v>41.17647058823529</v>
      </c>
      <c r="K14" s="1642">
        <v>0</v>
      </c>
      <c r="L14" s="1974">
        <v>0</v>
      </c>
      <c r="M14" s="1975"/>
      <c r="N14" s="1642" t="s">
        <v>1128</v>
      </c>
      <c r="O14" s="722">
        <v>48</v>
      </c>
      <c r="P14" s="1911">
        <v>34</v>
      </c>
      <c r="Q14" s="1909"/>
      <c r="R14" s="747">
        <v>41.17647058823529</v>
      </c>
      <c r="S14" s="748" t="s">
        <v>256</v>
      </c>
      <c r="T14" s="726">
        <v>48</v>
      </c>
      <c r="U14" s="1911">
        <v>34</v>
      </c>
      <c r="V14" s="1909"/>
      <c r="W14" s="1909"/>
      <c r="X14" s="747">
        <v>41.17647058823529</v>
      </c>
      <c r="Y14" s="749" t="s">
        <v>256</v>
      </c>
    </row>
    <row r="15" spans="2:25" ht="12.75" customHeight="1">
      <c r="B15" s="745" t="s">
        <v>256</v>
      </c>
      <c r="C15" s="1908" t="s">
        <v>1136</v>
      </c>
      <c r="D15" s="1909"/>
      <c r="E15" s="1909"/>
      <c r="F15" s="722">
        <v>11</v>
      </c>
      <c r="G15" s="1911">
        <v>5</v>
      </c>
      <c r="H15" s="1909"/>
      <c r="I15" s="1909"/>
      <c r="J15" s="747">
        <v>120</v>
      </c>
      <c r="K15" s="1642">
        <v>0</v>
      </c>
      <c r="L15" s="1974">
        <v>0</v>
      </c>
      <c r="M15" s="1975"/>
      <c r="N15" s="1642" t="s">
        <v>1128</v>
      </c>
      <c r="O15" s="722">
        <v>11</v>
      </c>
      <c r="P15" s="1911">
        <v>5</v>
      </c>
      <c r="Q15" s="1909"/>
      <c r="R15" s="747">
        <v>120</v>
      </c>
      <c r="S15" s="748" t="s">
        <v>256</v>
      </c>
      <c r="T15" s="726">
        <v>13</v>
      </c>
      <c r="U15" s="1911">
        <v>5</v>
      </c>
      <c r="V15" s="1909"/>
      <c r="W15" s="1909"/>
      <c r="X15" s="747">
        <v>160</v>
      </c>
      <c r="Y15" s="749" t="s">
        <v>256</v>
      </c>
    </row>
    <row r="16" spans="2:25" ht="12.75" customHeight="1">
      <c r="B16" s="745" t="s">
        <v>256</v>
      </c>
      <c r="C16" s="1908" t="s">
        <v>1140</v>
      </c>
      <c r="D16" s="1909"/>
      <c r="E16" s="1909"/>
      <c r="F16" s="722">
        <v>162</v>
      </c>
      <c r="G16" s="1911">
        <v>265</v>
      </c>
      <c r="H16" s="1909"/>
      <c r="I16" s="1909"/>
      <c r="J16" s="747">
        <v>-38.86792452830189</v>
      </c>
      <c r="K16" s="722">
        <v>26</v>
      </c>
      <c r="L16" s="1911">
        <v>27</v>
      </c>
      <c r="M16" s="1909"/>
      <c r="N16" s="747">
        <v>-3.7037037037037033</v>
      </c>
      <c r="O16" s="722">
        <v>188</v>
      </c>
      <c r="P16" s="1911">
        <v>292</v>
      </c>
      <c r="Q16" s="1909"/>
      <c r="R16" s="747">
        <v>-35.61643835616438</v>
      </c>
      <c r="S16" s="748" t="s">
        <v>256</v>
      </c>
      <c r="T16" s="726">
        <v>354</v>
      </c>
      <c r="U16" s="1911">
        <v>314</v>
      </c>
      <c r="V16" s="1909"/>
      <c r="W16" s="1909"/>
      <c r="X16" s="747">
        <v>12.738853503184714</v>
      </c>
      <c r="Y16" s="749" t="s">
        <v>256</v>
      </c>
    </row>
    <row r="17" spans="2:25" ht="12.75" customHeight="1">
      <c r="B17" s="745" t="s">
        <v>256</v>
      </c>
      <c r="C17" s="1908" t="s">
        <v>571</v>
      </c>
      <c r="D17" s="1909"/>
      <c r="E17" s="1909"/>
      <c r="F17" s="722">
        <v>43</v>
      </c>
      <c r="G17" s="1911">
        <v>85</v>
      </c>
      <c r="H17" s="1909"/>
      <c r="I17" s="1909"/>
      <c r="J17" s="747">
        <v>-49.411764705882355</v>
      </c>
      <c r="K17" s="1642">
        <v>0</v>
      </c>
      <c r="L17" s="1974">
        <v>0</v>
      </c>
      <c r="M17" s="1975"/>
      <c r="N17" s="1642" t="s">
        <v>1128</v>
      </c>
      <c r="O17" s="722">
        <v>43</v>
      </c>
      <c r="P17" s="1911">
        <v>85</v>
      </c>
      <c r="Q17" s="1909"/>
      <c r="R17" s="747">
        <v>-49.411764705882355</v>
      </c>
      <c r="S17" s="748" t="s">
        <v>256</v>
      </c>
      <c r="T17" s="726">
        <v>43</v>
      </c>
      <c r="U17" s="1911">
        <v>85</v>
      </c>
      <c r="V17" s="1909"/>
      <c r="W17" s="1909"/>
      <c r="X17" s="747">
        <v>-49.411764705882355</v>
      </c>
      <c r="Y17" s="749" t="s">
        <v>256</v>
      </c>
    </row>
    <row r="18" spans="2:25" ht="12.75" customHeight="1">
      <c r="B18" s="745" t="s">
        <v>256</v>
      </c>
      <c r="C18" s="1908" t="s">
        <v>572</v>
      </c>
      <c r="D18" s="1909"/>
      <c r="E18" s="1909"/>
      <c r="F18" s="722">
        <v>114</v>
      </c>
      <c r="G18" s="1911">
        <v>49</v>
      </c>
      <c r="H18" s="1909"/>
      <c r="I18" s="1909"/>
      <c r="J18" s="747">
        <v>132.6530612244898</v>
      </c>
      <c r="K18" s="1642">
        <v>0</v>
      </c>
      <c r="L18" s="1974">
        <v>0</v>
      </c>
      <c r="M18" s="1975"/>
      <c r="N18" s="1642" t="s">
        <v>1128</v>
      </c>
      <c r="O18" s="722">
        <v>114</v>
      </c>
      <c r="P18" s="1911">
        <v>49</v>
      </c>
      <c r="Q18" s="1909"/>
      <c r="R18" s="747">
        <v>132.6530612244898</v>
      </c>
      <c r="S18" s="748" t="s">
        <v>256</v>
      </c>
      <c r="T18" s="726">
        <v>114</v>
      </c>
      <c r="U18" s="1911">
        <v>49</v>
      </c>
      <c r="V18" s="1909"/>
      <c r="W18" s="1909"/>
      <c r="X18" s="747">
        <v>132.6530612244898</v>
      </c>
      <c r="Y18" s="749" t="s">
        <v>256</v>
      </c>
    </row>
    <row r="19" spans="2:25" ht="12.75" customHeight="1">
      <c r="B19" s="745" t="s">
        <v>256</v>
      </c>
      <c r="C19" s="1908" t="s">
        <v>784</v>
      </c>
      <c r="D19" s="1909"/>
      <c r="E19" s="1909"/>
      <c r="F19" s="722">
        <v>0</v>
      </c>
      <c r="G19" s="1911">
        <v>9</v>
      </c>
      <c r="H19" s="1909"/>
      <c r="I19" s="1909"/>
      <c r="J19" s="747" t="s">
        <v>1128</v>
      </c>
      <c r="K19" s="722">
        <v>2</v>
      </c>
      <c r="L19" s="1974">
        <v>0</v>
      </c>
      <c r="M19" s="1975"/>
      <c r="N19" s="1642" t="s">
        <v>1128</v>
      </c>
      <c r="O19" s="722">
        <v>2</v>
      </c>
      <c r="P19" s="1911">
        <v>9</v>
      </c>
      <c r="Q19" s="1909"/>
      <c r="R19" s="747">
        <v>-77.77777777777779</v>
      </c>
      <c r="S19" s="748" t="s">
        <v>256</v>
      </c>
      <c r="T19" s="726">
        <v>6</v>
      </c>
      <c r="U19" s="1911">
        <v>24</v>
      </c>
      <c r="V19" s="1909"/>
      <c r="W19" s="1909"/>
      <c r="X19" s="747">
        <v>-75</v>
      </c>
      <c r="Y19" s="749" t="s">
        <v>256</v>
      </c>
    </row>
    <row r="20" spans="2:25" ht="12.75" customHeight="1">
      <c r="B20" s="745" t="s">
        <v>256</v>
      </c>
      <c r="C20" s="1908" t="s">
        <v>785</v>
      </c>
      <c r="D20" s="1909"/>
      <c r="E20" s="1909"/>
      <c r="F20" s="722">
        <v>129</v>
      </c>
      <c r="G20" s="1911">
        <v>100</v>
      </c>
      <c r="H20" s="1909"/>
      <c r="I20" s="1909"/>
      <c r="J20" s="747">
        <v>29</v>
      </c>
      <c r="K20" s="722">
        <v>1</v>
      </c>
      <c r="L20" s="1974">
        <v>0</v>
      </c>
      <c r="M20" s="1975"/>
      <c r="N20" s="1642" t="s">
        <v>1128</v>
      </c>
      <c r="O20" s="722">
        <v>130</v>
      </c>
      <c r="P20" s="1911">
        <v>100</v>
      </c>
      <c r="Q20" s="1909"/>
      <c r="R20" s="747">
        <v>30</v>
      </c>
      <c r="S20" s="748" t="s">
        <v>256</v>
      </c>
      <c r="T20" s="726">
        <v>135</v>
      </c>
      <c r="U20" s="1911">
        <v>100</v>
      </c>
      <c r="V20" s="1909"/>
      <c r="W20" s="1909"/>
      <c r="X20" s="747">
        <v>35</v>
      </c>
      <c r="Y20" s="749" t="s">
        <v>256</v>
      </c>
    </row>
    <row r="21" spans="2:25" ht="12.75" customHeight="1">
      <c r="B21" s="750" t="s">
        <v>256</v>
      </c>
      <c r="C21" s="1945" t="s">
        <v>256</v>
      </c>
      <c r="D21" s="1884"/>
      <c r="E21" s="1884"/>
      <c r="F21" s="741" t="s">
        <v>256</v>
      </c>
      <c r="G21" s="1927" t="s">
        <v>256</v>
      </c>
      <c r="H21" s="1928"/>
      <c r="I21" s="1928"/>
      <c r="J21" s="817" t="s">
        <v>256</v>
      </c>
      <c r="K21" s="741" t="s">
        <v>256</v>
      </c>
      <c r="L21" s="1927" t="s">
        <v>256</v>
      </c>
      <c r="M21" s="1928"/>
      <c r="N21" s="817" t="s">
        <v>256</v>
      </c>
      <c r="O21" s="741" t="s">
        <v>256</v>
      </c>
      <c r="P21" s="1927" t="s">
        <v>256</v>
      </c>
      <c r="Q21" s="1928"/>
      <c r="R21" s="817" t="s">
        <v>256</v>
      </c>
      <c r="S21" s="817" t="s">
        <v>256</v>
      </c>
      <c r="T21" s="742" t="s">
        <v>256</v>
      </c>
      <c r="U21" s="1927" t="s">
        <v>256</v>
      </c>
      <c r="V21" s="1928"/>
      <c r="W21" s="1928"/>
      <c r="X21" s="817" t="s">
        <v>256</v>
      </c>
      <c r="Y21" s="818" t="s">
        <v>256</v>
      </c>
    </row>
    <row r="22" spans="2:25" ht="12.75" customHeight="1">
      <c r="B22" s="750" t="s">
        <v>256</v>
      </c>
      <c r="C22" s="1945" t="s">
        <v>573</v>
      </c>
      <c r="D22" s="1884"/>
      <c r="E22" s="1884"/>
      <c r="F22" s="755">
        <v>1200</v>
      </c>
      <c r="G22" s="1930">
        <v>1383</v>
      </c>
      <c r="H22" s="1931"/>
      <c r="I22" s="1931"/>
      <c r="J22" s="757">
        <v>-13.232104121475055</v>
      </c>
      <c r="K22" s="755">
        <v>29</v>
      </c>
      <c r="L22" s="1930">
        <v>27</v>
      </c>
      <c r="M22" s="1931"/>
      <c r="N22" s="757">
        <v>7.4074074074074066</v>
      </c>
      <c r="O22" s="755">
        <v>1229</v>
      </c>
      <c r="P22" s="1930">
        <v>1410</v>
      </c>
      <c r="Q22" s="1931"/>
      <c r="R22" s="757">
        <v>-12.836879432624112</v>
      </c>
      <c r="S22" s="758" t="s">
        <v>256</v>
      </c>
      <c r="T22" s="759">
        <v>1406</v>
      </c>
      <c r="U22" s="1930">
        <v>1447</v>
      </c>
      <c r="V22" s="1931"/>
      <c r="W22" s="1931"/>
      <c r="X22" s="757">
        <v>-2.8334485141672427</v>
      </c>
      <c r="Y22" s="760" t="s">
        <v>256</v>
      </c>
    </row>
    <row r="23" spans="2:25" ht="12.75" customHeight="1">
      <c r="B23" s="750" t="s">
        <v>256</v>
      </c>
      <c r="C23" s="1945" t="s">
        <v>256</v>
      </c>
      <c r="D23" s="1884"/>
      <c r="E23" s="1884"/>
      <c r="F23" s="706" t="s">
        <v>256</v>
      </c>
      <c r="G23" s="1932" t="s">
        <v>256</v>
      </c>
      <c r="H23" s="1926"/>
      <c r="I23" s="1926"/>
      <c r="J23" s="734" t="s">
        <v>256</v>
      </c>
      <c r="K23" s="706" t="s">
        <v>256</v>
      </c>
      <c r="L23" s="1932" t="s">
        <v>256</v>
      </c>
      <c r="M23" s="1926"/>
      <c r="N23" s="734" t="s">
        <v>256</v>
      </c>
      <c r="O23" s="706" t="s">
        <v>256</v>
      </c>
      <c r="P23" s="1932" t="s">
        <v>256</v>
      </c>
      <c r="Q23" s="1926"/>
      <c r="R23" s="734" t="s">
        <v>256</v>
      </c>
      <c r="S23" s="734" t="s">
        <v>256</v>
      </c>
      <c r="T23" s="720" t="s">
        <v>256</v>
      </c>
      <c r="U23" s="1932" t="s">
        <v>256</v>
      </c>
      <c r="V23" s="1926"/>
      <c r="W23" s="1926"/>
      <c r="X23" s="734" t="s">
        <v>256</v>
      </c>
      <c r="Y23" s="736" t="s">
        <v>256</v>
      </c>
    </row>
    <row r="24" spans="2:25" ht="12.75" customHeight="1">
      <c r="B24" s="745" t="s">
        <v>256</v>
      </c>
      <c r="C24" s="1908" t="s">
        <v>1140</v>
      </c>
      <c r="D24" s="1909"/>
      <c r="E24" s="1909"/>
      <c r="F24" s="722">
        <v>30</v>
      </c>
      <c r="G24" s="1911">
        <v>73</v>
      </c>
      <c r="H24" s="1909"/>
      <c r="I24" s="1909"/>
      <c r="J24" s="747">
        <v>-58.9041095890411</v>
      </c>
      <c r="K24" s="722">
        <v>29</v>
      </c>
      <c r="L24" s="1911">
        <v>19</v>
      </c>
      <c r="M24" s="1909"/>
      <c r="N24" s="747">
        <v>52.63157894736842</v>
      </c>
      <c r="O24" s="722">
        <v>59</v>
      </c>
      <c r="P24" s="1911">
        <v>92</v>
      </c>
      <c r="Q24" s="1909"/>
      <c r="R24" s="747">
        <v>-35.869565217391305</v>
      </c>
      <c r="S24" s="748" t="s">
        <v>256</v>
      </c>
      <c r="T24" s="726">
        <v>135</v>
      </c>
      <c r="U24" s="1911">
        <v>113</v>
      </c>
      <c r="V24" s="1909"/>
      <c r="W24" s="1909"/>
      <c r="X24" s="747">
        <v>19.469026548672566</v>
      </c>
      <c r="Y24" s="749" t="s">
        <v>256</v>
      </c>
    </row>
    <row r="25" spans="2:25" ht="12.75" customHeight="1">
      <c r="B25" s="745" t="s">
        <v>256</v>
      </c>
      <c r="C25" s="1908" t="s">
        <v>786</v>
      </c>
      <c r="D25" s="1909"/>
      <c r="E25" s="1909"/>
      <c r="F25" s="722">
        <v>47</v>
      </c>
      <c r="G25" s="1911">
        <v>52</v>
      </c>
      <c r="H25" s="1909"/>
      <c r="I25" s="1909"/>
      <c r="J25" s="747">
        <v>-9.615384615384617</v>
      </c>
      <c r="K25" s="722">
        <v>5</v>
      </c>
      <c r="L25" s="1911">
        <v>7</v>
      </c>
      <c r="M25" s="1909"/>
      <c r="N25" s="747">
        <v>-28.57142857142857</v>
      </c>
      <c r="O25" s="722">
        <v>52</v>
      </c>
      <c r="P25" s="1911">
        <v>59</v>
      </c>
      <c r="Q25" s="1909"/>
      <c r="R25" s="747">
        <v>-11.864406779661017</v>
      </c>
      <c r="S25" s="748" t="s">
        <v>256</v>
      </c>
      <c r="T25" s="726">
        <v>70</v>
      </c>
      <c r="U25" s="1911">
        <v>80</v>
      </c>
      <c r="V25" s="1909"/>
      <c r="W25" s="1909"/>
      <c r="X25" s="747">
        <v>-12.5</v>
      </c>
      <c r="Y25" s="749" t="s">
        <v>256</v>
      </c>
    </row>
    <row r="26" spans="2:25" ht="12.75" customHeight="1">
      <c r="B26" s="745" t="s">
        <v>256</v>
      </c>
      <c r="C26" s="1908" t="s">
        <v>1139</v>
      </c>
      <c r="D26" s="1909"/>
      <c r="E26" s="1909"/>
      <c r="F26" s="722">
        <v>14</v>
      </c>
      <c r="G26" s="1980">
        <v>0</v>
      </c>
      <c r="H26" s="1981"/>
      <c r="I26" s="1981"/>
      <c r="J26" s="1642" t="s">
        <v>1128</v>
      </c>
      <c r="K26" s="1642">
        <v>0</v>
      </c>
      <c r="L26" s="1978">
        <v>0</v>
      </c>
      <c r="M26" s="1979"/>
      <c r="N26" s="1654" t="s">
        <v>1128</v>
      </c>
      <c r="O26" s="722">
        <v>14</v>
      </c>
      <c r="P26" s="1978">
        <v>0</v>
      </c>
      <c r="Q26" s="1979"/>
      <c r="R26" s="1654" t="s">
        <v>1128</v>
      </c>
      <c r="S26" s="748" t="s">
        <v>256</v>
      </c>
      <c r="T26" s="726">
        <v>14</v>
      </c>
      <c r="U26" s="1980">
        <v>0</v>
      </c>
      <c r="V26" s="1981"/>
      <c r="W26" s="1981"/>
      <c r="X26" s="1654" t="s">
        <v>1128</v>
      </c>
      <c r="Y26" s="749" t="s">
        <v>256</v>
      </c>
    </row>
    <row r="27" spans="2:25" ht="12.75" customHeight="1">
      <c r="B27" s="708" t="s">
        <v>256</v>
      </c>
      <c r="C27" s="1905" t="s">
        <v>787</v>
      </c>
      <c r="D27" s="1904"/>
      <c r="E27" s="1904"/>
      <c r="F27" s="767">
        <v>91</v>
      </c>
      <c r="G27" s="1930">
        <v>125</v>
      </c>
      <c r="H27" s="1931"/>
      <c r="I27" s="1931"/>
      <c r="J27" s="757">
        <v>-27.2</v>
      </c>
      <c r="K27" s="755">
        <v>34</v>
      </c>
      <c r="L27" s="1934">
        <v>26</v>
      </c>
      <c r="M27" s="1935"/>
      <c r="N27" s="819">
        <v>30.76923076923077</v>
      </c>
      <c r="O27" s="755">
        <v>125</v>
      </c>
      <c r="P27" s="1930">
        <v>151</v>
      </c>
      <c r="Q27" s="1931"/>
      <c r="R27" s="757">
        <v>-17.218543046357617</v>
      </c>
      <c r="S27" s="820" t="s">
        <v>256</v>
      </c>
      <c r="T27" s="759">
        <v>219</v>
      </c>
      <c r="U27" s="1930">
        <v>193</v>
      </c>
      <c r="V27" s="1931"/>
      <c r="W27" s="1931"/>
      <c r="X27" s="757">
        <v>13.471502590673575</v>
      </c>
      <c r="Y27" s="760" t="s">
        <v>256</v>
      </c>
    </row>
    <row r="28" spans="2:25" ht="12.75" customHeight="1">
      <c r="B28" s="745" t="s">
        <v>256</v>
      </c>
      <c r="C28" s="1945" t="s">
        <v>256</v>
      </c>
      <c r="D28" s="1884"/>
      <c r="E28" s="1884"/>
      <c r="F28" s="740" t="s">
        <v>256</v>
      </c>
      <c r="G28" s="1933" t="s">
        <v>256</v>
      </c>
      <c r="H28" s="1909"/>
      <c r="I28" s="1909"/>
      <c r="J28" s="748" t="s">
        <v>256</v>
      </c>
      <c r="K28" s="740" t="s">
        <v>256</v>
      </c>
      <c r="L28" s="1933" t="s">
        <v>256</v>
      </c>
      <c r="M28" s="1909"/>
      <c r="N28" s="748" t="s">
        <v>256</v>
      </c>
      <c r="O28" s="740" t="s">
        <v>256</v>
      </c>
      <c r="P28" s="1933" t="s">
        <v>256</v>
      </c>
      <c r="Q28" s="1909"/>
      <c r="R28" s="748" t="s">
        <v>256</v>
      </c>
      <c r="S28" s="748" t="s">
        <v>256</v>
      </c>
      <c r="T28" s="761" t="s">
        <v>256</v>
      </c>
      <c r="U28" s="1933" t="s">
        <v>256</v>
      </c>
      <c r="V28" s="1909"/>
      <c r="W28" s="1909"/>
      <c r="X28" s="748" t="s">
        <v>256</v>
      </c>
      <c r="Y28" s="749" t="s">
        <v>256</v>
      </c>
    </row>
    <row r="29" spans="2:25" ht="12.75" customHeight="1">
      <c r="B29" s="750" t="s">
        <v>256</v>
      </c>
      <c r="C29" s="1945" t="s">
        <v>256</v>
      </c>
      <c r="D29" s="1884"/>
      <c r="E29" s="1884"/>
      <c r="F29" s="741" t="s">
        <v>256</v>
      </c>
      <c r="G29" s="1927" t="s">
        <v>256</v>
      </c>
      <c r="H29" s="1928"/>
      <c r="I29" s="1928"/>
      <c r="J29" s="817" t="s">
        <v>256</v>
      </c>
      <c r="K29" s="741" t="s">
        <v>256</v>
      </c>
      <c r="L29" s="1927" t="s">
        <v>256</v>
      </c>
      <c r="M29" s="1928"/>
      <c r="N29" s="817" t="s">
        <v>256</v>
      </c>
      <c r="O29" s="741" t="s">
        <v>256</v>
      </c>
      <c r="P29" s="1927" t="s">
        <v>256</v>
      </c>
      <c r="Q29" s="1928"/>
      <c r="R29" s="817" t="s">
        <v>256</v>
      </c>
      <c r="S29" s="817" t="s">
        <v>256</v>
      </c>
      <c r="T29" s="742" t="s">
        <v>256</v>
      </c>
      <c r="U29" s="1927" t="s">
        <v>256</v>
      </c>
      <c r="V29" s="1928"/>
      <c r="W29" s="1928"/>
      <c r="X29" s="817" t="s">
        <v>256</v>
      </c>
      <c r="Y29" s="818" t="s">
        <v>256</v>
      </c>
    </row>
    <row r="30" spans="2:25" ht="12.75" customHeight="1">
      <c r="B30" s="750" t="s">
        <v>256</v>
      </c>
      <c r="C30" s="1945" t="s">
        <v>574</v>
      </c>
      <c r="D30" s="1884"/>
      <c r="E30" s="1884"/>
      <c r="F30" s="755">
        <v>1291</v>
      </c>
      <c r="G30" s="1930">
        <v>1508</v>
      </c>
      <c r="H30" s="1931"/>
      <c r="I30" s="1931"/>
      <c r="J30" s="757">
        <v>-14.389920424403183</v>
      </c>
      <c r="K30" s="755">
        <v>63</v>
      </c>
      <c r="L30" s="1930">
        <v>53</v>
      </c>
      <c r="M30" s="1931"/>
      <c r="N30" s="757">
        <v>18.867924528301888</v>
      </c>
      <c r="O30" s="755">
        <v>1354</v>
      </c>
      <c r="P30" s="1930">
        <v>1561</v>
      </c>
      <c r="Q30" s="1931"/>
      <c r="R30" s="757">
        <v>-13.260730301089046</v>
      </c>
      <c r="S30" s="758" t="s">
        <v>256</v>
      </c>
      <c r="T30" s="759">
        <v>1625</v>
      </c>
      <c r="U30" s="1930">
        <v>1640</v>
      </c>
      <c r="V30" s="1931"/>
      <c r="W30" s="1931"/>
      <c r="X30" s="757">
        <v>-0.9146341463414633</v>
      </c>
      <c r="Y30" s="760" t="s">
        <v>256</v>
      </c>
    </row>
    <row r="31" spans="2:25" ht="12.75" customHeight="1">
      <c r="B31" s="750" t="s">
        <v>256</v>
      </c>
      <c r="C31" s="1945" t="s">
        <v>256</v>
      </c>
      <c r="D31" s="1884"/>
      <c r="E31" s="1884"/>
      <c r="F31" s="706" t="s">
        <v>256</v>
      </c>
      <c r="G31" s="1932" t="s">
        <v>256</v>
      </c>
      <c r="H31" s="1926"/>
      <c r="I31" s="1926"/>
      <c r="J31" s="734" t="s">
        <v>256</v>
      </c>
      <c r="K31" s="706" t="s">
        <v>256</v>
      </c>
      <c r="L31" s="1932" t="s">
        <v>256</v>
      </c>
      <c r="M31" s="1926"/>
      <c r="N31" s="734" t="s">
        <v>256</v>
      </c>
      <c r="O31" s="706" t="s">
        <v>256</v>
      </c>
      <c r="P31" s="1932" t="s">
        <v>256</v>
      </c>
      <c r="Q31" s="1926"/>
      <c r="R31" s="734" t="s">
        <v>256</v>
      </c>
      <c r="S31" s="734" t="s">
        <v>256</v>
      </c>
      <c r="T31" s="720" t="s">
        <v>256</v>
      </c>
      <c r="U31" s="1932" t="s">
        <v>256</v>
      </c>
      <c r="V31" s="1926"/>
      <c r="W31" s="1926"/>
      <c r="X31" s="734" t="s">
        <v>256</v>
      </c>
      <c r="Y31" s="736" t="s">
        <v>256</v>
      </c>
    </row>
    <row r="32" spans="2:25" ht="12.75" customHeight="1">
      <c r="B32" s="745" t="s">
        <v>256</v>
      </c>
      <c r="C32" s="1908" t="s">
        <v>788</v>
      </c>
      <c r="D32" s="1909"/>
      <c r="E32" s="1909"/>
      <c r="F32" s="722">
        <v>1754</v>
      </c>
      <c r="G32" s="1911">
        <v>131</v>
      </c>
      <c r="H32" s="1909"/>
      <c r="I32" s="1909"/>
      <c r="J32" s="747">
        <v>1238.9312977099237</v>
      </c>
      <c r="K32" s="1642">
        <v>0</v>
      </c>
      <c r="L32" s="1974">
        <v>0</v>
      </c>
      <c r="M32" s="1975"/>
      <c r="N32" s="1642" t="s">
        <v>1128</v>
      </c>
      <c r="O32" s="722">
        <v>1754</v>
      </c>
      <c r="P32" s="1911">
        <v>131</v>
      </c>
      <c r="Q32" s="1909"/>
      <c r="R32" s="747">
        <v>1238.9312977099237</v>
      </c>
      <c r="S32" s="748" t="s">
        <v>256</v>
      </c>
      <c r="T32" s="726">
        <v>1754</v>
      </c>
      <c r="U32" s="1911">
        <v>131</v>
      </c>
      <c r="V32" s="1909"/>
      <c r="W32" s="1909"/>
      <c r="X32" s="747">
        <v>1238.9312977099237</v>
      </c>
      <c r="Y32" s="749" t="s">
        <v>256</v>
      </c>
    </row>
    <row r="33" spans="2:25" ht="12.75" customHeight="1">
      <c r="B33" s="745" t="s">
        <v>256</v>
      </c>
      <c r="C33" s="1908" t="s">
        <v>256</v>
      </c>
      <c r="D33" s="1909"/>
      <c r="E33" s="1909"/>
      <c r="F33" s="740" t="s">
        <v>256</v>
      </c>
      <c r="G33" s="1933" t="s">
        <v>256</v>
      </c>
      <c r="H33" s="1909"/>
      <c r="I33" s="1909"/>
      <c r="J33" s="748" t="s">
        <v>256</v>
      </c>
      <c r="K33" s="740" t="s">
        <v>256</v>
      </c>
      <c r="L33" s="1933" t="s">
        <v>256</v>
      </c>
      <c r="M33" s="1909"/>
      <c r="N33" s="748" t="s">
        <v>256</v>
      </c>
      <c r="O33" s="740" t="s">
        <v>256</v>
      </c>
      <c r="P33" s="1933" t="s">
        <v>256</v>
      </c>
      <c r="Q33" s="1909"/>
      <c r="R33" s="748" t="s">
        <v>256</v>
      </c>
      <c r="S33" s="748" t="s">
        <v>256</v>
      </c>
      <c r="T33" s="761" t="s">
        <v>256</v>
      </c>
      <c r="U33" s="1933" t="s">
        <v>256</v>
      </c>
      <c r="V33" s="1909"/>
      <c r="W33" s="1909"/>
      <c r="X33" s="748" t="s">
        <v>256</v>
      </c>
      <c r="Y33" s="749" t="s">
        <v>256</v>
      </c>
    </row>
    <row r="34" spans="2:25" ht="12.75" customHeight="1">
      <c r="B34" s="745" t="s">
        <v>256</v>
      </c>
      <c r="C34" s="1908" t="s">
        <v>575</v>
      </c>
      <c r="D34" s="1909"/>
      <c r="E34" s="1909"/>
      <c r="F34" s="722">
        <v>4</v>
      </c>
      <c r="G34" s="1911">
        <v>197</v>
      </c>
      <c r="H34" s="1909"/>
      <c r="I34" s="1909"/>
      <c r="J34" s="747">
        <v>-97.96954314720813</v>
      </c>
      <c r="K34" s="1642">
        <v>0</v>
      </c>
      <c r="L34" s="1974">
        <v>0</v>
      </c>
      <c r="M34" s="1975"/>
      <c r="N34" s="1642" t="s">
        <v>1128</v>
      </c>
      <c r="O34" s="722">
        <v>4</v>
      </c>
      <c r="P34" s="1911">
        <v>197</v>
      </c>
      <c r="Q34" s="1909"/>
      <c r="R34" s="747">
        <v>-97.96954314720813</v>
      </c>
      <c r="S34" s="748" t="s">
        <v>256</v>
      </c>
      <c r="T34" s="726">
        <v>4</v>
      </c>
      <c r="U34" s="1911">
        <v>197</v>
      </c>
      <c r="V34" s="1909"/>
      <c r="W34" s="1909"/>
      <c r="X34" s="747">
        <v>-97.96954314720813</v>
      </c>
      <c r="Y34" s="749" t="s">
        <v>256</v>
      </c>
    </row>
    <row r="35" spans="2:25" ht="12.75" customHeight="1">
      <c r="B35" s="750" t="s">
        <v>256</v>
      </c>
      <c r="C35" s="1945" t="s">
        <v>256</v>
      </c>
      <c r="D35" s="1884"/>
      <c r="E35" s="1884"/>
      <c r="F35" s="741" t="s">
        <v>256</v>
      </c>
      <c r="G35" s="1927" t="s">
        <v>256</v>
      </c>
      <c r="H35" s="1928"/>
      <c r="I35" s="1928"/>
      <c r="J35" s="817" t="s">
        <v>256</v>
      </c>
      <c r="K35" s="741" t="s">
        <v>256</v>
      </c>
      <c r="L35" s="1927" t="s">
        <v>256</v>
      </c>
      <c r="M35" s="1928"/>
      <c r="N35" s="817" t="s">
        <v>256</v>
      </c>
      <c r="O35" s="741" t="s">
        <v>256</v>
      </c>
      <c r="P35" s="1927" t="s">
        <v>256</v>
      </c>
      <c r="Q35" s="1928"/>
      <c r="R35" s="817" t="s">
        <v>256</v>
      </c>
      <c r="S35" s="817" t="s">
        <v>256</v>
      </c>
      <c r="T35" s="742" t="s">
        <v>256</v>
      </c>
      <c r="U35" s="1927" t="s">
        <v>256</v>
      </c>
      <c r="V35" s="1928"/>
      <c r="W35" s="1928"/>
      <c r="X35" s="817" t="s">
        <v>256</v>
      </c>
      <c r="Y35" s="818" t="s">
        <v>256</v>
      </c>
    </row>
    <row r="36" spans="2:25" ht="12.75" customHeight="1">
      <c r="B36" s="750" t="s">
        <v>256</v>
      </c>
      <c r="C36" s="1945" t="s">
        <v>1141</v>
      </c>
      <c r="D36" s="1884"/>
      <c r="E36" s="1884"/>
      <c r="F36" s="755">
        <v>3049</v>
      </c>
      <c r="G36" s="1930">
        <v>1836</v>
      </c>
      <c r="H36" s="1931"/>
      <c r="I36" s="1931"/>
      <c r="J36" s="757">
        <v>66.06753812636165</v>
      </c>
      <c r="K36" s="755">
        <v>63</v>
      </c>
      <c r="L36" s="1930">
        <v>53</v>
      </c>
      <c r="M36" s="1931"/>
      <c r="N36" s="757">
        <v>18.867924528301888</v>
      </c>
      <c r="O36" s="755">
        <v>3112</v>
      </c>
      <c r="P36" s="1930">
        <v>1889</v>
      </c>
      <c r="Q36" s="1931"/>
      <c r="R36" s="757">
        <v>64.74325039703547</v>
      </c>
      <c r="S36" s="758" t="s">
        <v>256</v>
      </c>
      <c r="T36" s="759">
        <v>3383</v>
      </c>
      <c r="U36" s="1930">
        <v>1968</v>
      </c>
      <c r="V36" s="1931"/>
      <c r="W36" s="1931"/>
      <c r="X36" s="757">
        <v>71.90040650406505</v>
      </c>
      <c r="Y36" s="760" t="s">
        <v>256</v>
      </c>
    </row>
    <row r="37" spans="2:25" ht="12.75" customHeight="1">
      <c r="B37" s="750" t="s">
        <v>256</v>
      </c>
      <c r="C37" s="1945" t="s">
        <v>256</v>
      </c>
      <c r="D37" s="1884"/>
      <c r="E37" s="1884"/>
      <c r="F37" s="706" t="s">
        <v>256</v>
      </c>
      <c r="G37" s="1932" t="s">
        <v>256</v>
      </c>
      <c r="H37" s="1926"/>
      <c r="I37" s="1926"/>
      <c r="J37" s="734" t="s">
        <v>256</v>
      </c>
      <c r="K37" s="706" t="s">
        <v>256</v>
      </c>
      <c r="L37" s="1932" t="s">
        <v>256</v>
      </c>
      <c r="M37" s="1926"/>
      <c r="N37" s="734" t="s">
        <v>256</v>
      </c>
      <c r="O37" s="706" t="s">
        <v>256</v>
      </c>
      <c r="P37" s="1932" t="s">
        <v>256</v>
      </c>
      <c r="Q37" s="1926"/>
      <c r="R37" s="734" t="s">
        <v>256</v>
      </c>
      <c r="S37" s="734" t="s">
        <v>256</v>
      </c>
      <c r="T37" s="720" t="s">
        <v>256</v>
      </c>
      <c r="U37" s="1932" t="s">
        <v>256</v>
      </c>
      <c r="V37" s="1926"/>
      <c r="W37" s="1926"/>
      <c r="X37" s="734" t="s">
        <v>256</v>
      </c>
      <c r="Y37" s="736" t="s">
        <v>256</v>
      </c>
    </row>
    <row r="38" spans="2:25" ht="12.75" customHeight="1">
      <c r="B38" s="708" t="s">
        <v>256</v>
      </c>
      <c r="C38" s="1905" t="s">
        <v>789</v>
      </c>
      <c r="D38" s="1904"/>
      <c r="E38" s="1904"/>
      <c r="F38" s="709" t="s">
        <v>256</v>
      </c>
      <c r="G38" s="1905" t="s">
        <v>256</v>
      </c>
      <c r="H38" s="1904"/>
      <c r="I38" s="1904"/>
      <c r="J38" s="709" t="s">
        <v>256</v>
      </c>
      <c r="K38" s="709" t="s">
        <v>256</v>
      </c>
      <c r="L38" s="1905" t="s">
        <v>256</v>
      </c>
      <c r="M38" s="1904"/>
      <c r="N38" s="709" t="s">
        <v>256</v>
      </c>
      <c r="O38" s="709" t="s">
        <v>256</v>
      </c>
      <c r="P38" s="1905" t="s">
        <v>256</v>
      </c>
      <c r="Q38" s="1904"/>
      <c r="R38" s="709" t="s">
        <v>256</v>
      </c>
      <c r="S38" s="709" t="s">
        <v>256</v>
      </c>
      <c r="T38" s="708" t="s">
        <v>256</v>
      </c>
      <c r="U38" s="1905" t="s">
        <v>256</v>
      </c>
      <c r="V38" s="1904"/>
      <c r="W38" s="1904"/>
      <c r="X38" s="709" t="s">
        <v>256</v>
      </c>
      <c r="Y38" s="762" t="s">
        <v>256</v>
      </c>
    </row>
    <row r="39" spans="2:25" ht="12.75" customHeight="1">
      <c r="B39" s="745" t="s">
        <v>256</v>
      </c>
      <c r="C39" s="1908" t="s">
        <v>790</v>
      </c>
      <c r="D39" s="1909"/>
      <c r="E39" s="1909"/>
      <c r="F39" s="722">
        <v>648</v>
      </c>
      <c r="G39" s="1911">
        <v>949</v>
      </c>
      <c r="H39" s="1909"/>
      <c r="I39" s="1909"/>
      <c r="J39" s="747">
        <v>-31.71759747102213</v>
      </c>
      <c r="K39" s="722">
        <v>58</v>
      </c>
      <c r="L39" s="1911">
        <v>47</v>
      </c>
      <c r="M39" s="1909"/>
      <c r="N39" s="747">
        <v>23.404255319148938</v>
      </c>
      <c r="O39" s="722">
        <v>706</v>
      </c>
      <c r="P39" s="1911">
        <v>996</v>
      </c>
      <c r="Q39" s="1909"/>
      <c r="R39" s="747">
        <v>-29.116465863453815</v>
      </c>
      <c r="S39" s="748" t="s">
        <v>256</v>
      </c>
      <c r="T39" s="726">
        <v>957</v>
      </c>
      <c r="U39" s="1911">
        <v>1045</v>
      </c>
      <c r="V39" s="1909"/>
      <c r="W39" s="1909"/>
      <c r="X39" s="747">
        <v>-8.421052631578947</v>
      </c>
      <c r="Y39" s="749" t="s">
        <v>256</v>
      </c>
    </row>
    <row r="40" spans="2:25" ht="12.75" customHeight="1">
      <c r="B40" s="745" t="s">
        <v>256</v>
      </c>
      <c r="C40" s="1908" t="s">
        <v>791</v>
      </c>
      <c r="D40" s="1909"/>
      <c r="E40" s="1909"/>
      <c r="F40" s="722">
        <v>627</v>
      </c>
      <c r="G40" s="1911">
        <v>559</v>
      </c>
      <c r="H40" s="1909"/>
      <c r="I40" s="1909"/>
      <c r="J40" s="747">
        <v>12.164579606440071</v>
      </c>
      <c r="K40" s="722">
        <v>5</v>
      </c>
      <c r="L40" s="1911">
        <v>6</v>
      </c>
      <c r="M40" s="1909"/>
      <c r="N40" s="747">
        <v>-16.666666666666664</v>
      </c>
      <c r="O40" s="722">
        <v>632</v>
      </c>
      <c r="P40" s="1911">
        <v>565</v>
      </c>
      <c r="Q40" s="1909"/>
      <c r="R40" s="747">
        <v>11.858407079646017</v>
      </c>
      <c r="S40" s="748" t="s">
        <v>256</v>
      </c>
      <c r="T40" s="726">
        <v>651</v>
      </c>
      <c r="U40" s="1911">
        <v>595</v>
      </c>
      <c r="V40" s="1909"/>
      <c r="W40" s="1909"/>
      <c r="X40" s="747">
        <v>9.411764705882353</v>
      </c>
      <c r="Y40" s="749" t="s">
        <v>256</v>
      </c>
    </row>
    <row r="41" spans="2:25" ht="12.75" customHeight="1">
      <c r="B41" s="745" t="s">
        <v>256</v>
      </c>
      <c r="C41" s="1908" t="s">
        <v>792</v>
      </c>
      <c r="D41" s="1909"/>
      <c r="E41" s="1909"/>
      <c r="F41" s="722">
        <v>1760</v>
      </c>
      <c r="G41" s="1911">
        <v>328</v>
      </c>
      <c r="H41" s="1909"/>
      <c r="I41" s="1909"/>
      <c r="J41" s="747">
        <v>436.5853658536586</v>
      </c>
      <c r="K41" s="1642">
        <v>0</v>
      </c>
      <c r="L41" s="1978">
        <v>0</v>
      </c>
      <c r="M41" s="1979"/>
      <c r="N41" s="1654" t="s">
        <v>1128</v>
      </c>
      <c r="O41" s="722">
        <v>1760</v>
      </c>
      <c r="P41" s="1911">
        <v>328</v>
      </c>
      <c r="Q41" s="1909"/>
      <c r="R41" s="747">
        <v>436.5853658536586</v>
      </c>
      <c r="S41" s="748" t="s">
        <v>256</v>
      </c>
      <c r="T41" s="726">
        <v>1760</v>
      </c>
      <c r="U41" s="1911">
        <v>328</v>
      </c>
      <c r="V41" s="1909"/>
      <c r="W41" s="1909"/>
      <c r="X41" s="747">
        <v>436.5853658536586</v>
      </c>
      <c r="Y41" s="749" t="s">
        <v>256</v>
      </c>
    </row>
    <row r="42" spans="2:25" ht="12.75" customHeight="1">
      <c r="B42" s="708" t="s">
        <v>256</v>
      </c>
      <c r="C42" s="1905" t="s">
        <v>1138</v>
      </c>
      <c r="D42" s="1904"/>
      <c r="E42" s="1904"/>
      <c r="F42" s="752">
        <v>3035</v>
      </c>
      <c r="G42" s="1925">
        <v>1836</v>
      </c>
      <c r="H42" s="1926"/>
      <c r="I42" s="1926"/>
      <c r="J42" s="733">
        <v>65.30501089324619</v>
      </c>
      <c r="K42" s="752">
        <v>63</v>
      </c>
      <c r="L42" s="1936">
        <v>53</v>
      </c>
      <c r="M42" s="1886"/>
      <c r="N42" s="733">
        <v>18.867924528301888</v>
      </c>
      <c r="O42" s="752">
        <v>3098</v>
      </c>
      <c r="P42" s="1925">
        <v>1889</v>
      </c>
      <c r="Q42" s="1926"/>
      <c r="R42" s="733">
        <v>64.00211752249868</v>
      </c>
      <c r="S42" s="765" t="s">
        <v>256</v>
      </c>
      <c r="T42" s="754">
        <v>3368</v>
      </c>
      <c r="U42" s="1925">
        <v>1968</v>
      </c>
      <c r="V42" s="1926"/>
      <c r="W42" s="1926"/>
      <c r="X42" s="733">
        <v>71.13821138211382</v>
      </c>
      <c r="Y42" s="766" t="s">
        <v>256</v>
      </c>
    </row>
    <row r="43" spans="2:25" ht="12.75" customHeight="1">
      <c r="B43" s="745" t="s">
        <v>256</v>
      </c>
      <c r="C43" s="1945" t="s">
        <v>256</v>
      </c>
      <c r="D43" s="1884"/>
      <c r="E43" s="1884"/>
      <c r="F43" s="740" t="s">
        <v>256</v>
      </c>
      <c r="G43" s="1933" t="s">
        <v>256</v>
      </c>
      <c r="H43" s="1909"/>
      <c r="I43" s="1909"/>
      <c r="J43" s="748" t="s">
        <v>256</v>
      </c>
      <c r="K43" s="740" t="s">
        <v>256</v>
      </c>
      <c r="L43" s="1933" t="s">
        <v>256</v>
      </c>
      <c r="M43" s="1909"/>
      <c r="N43" s="748" t="s">
        <v>256</v>
      </c>
      <c r="O43" s="740" t="s">
        <v>256</v>
      </c>
      <c r="P43" s="1933" t="s">
        <v>256</v>
      </c>
      <c r="Q43" s="1909"/>
      <c r="R43" s="748" t="s">
        <v>256</v>
      </c>
      <c r="S43" s="748" t="s">
        <v>256</v>
      </c>
      <c r="T43" s="761" t="s">
        <v>256</v>
      </c>
      <c r="U43" s="1933" t="s">
        <v>256</v>
      </c>
      <c r="V43" s="1909"/>
      <c r="W43" s="1909"/>
      <c r="X43" s="748" t="s">
        <v>256</v>
      </c>
      <c r="Y43" s="749" t="s">
        <v>256</v>
      </c>
    </row>
    <row r="44" spans="2:25" ht="12.75" customHeight="1">
      <c r="B44" s="745" t="s">
        <v>256</v>
      </c>
      <c r="C44" s="1908" t="s">
        <v>1139</v>
      </c>
      <c r="D44" s="1909"/>
      <c r="E44" s="1909"/>
      <c r="F44" s="722">
        <v>14</v>
      </c>
      <c r="G44" s="1980">
        <v>0</v>
      </c>
      <c r="H44" s="1981"/>
      <c r="I44" s="1981"/>
      <c r="J44" s="1642" t="s">
        <v>1128</v>
      </c>
      <c r="K44" s="1642">
        <v>0</v>
      </c>
      <c r="L44" s="1974">
        <v>0</v>
      </c>
      <c r="M44" s="1982"/>
      <c r="N44" s="1642" t="s">
        <v>1128</v>
      </c>
      <c r="O44" s="722">
        <v>14</v>
      </c>
      <c r="P44" s="1911">
        <v>0</v>
      </c>
      <c r="Q44" s="1909"/>
      <c r="R44" s="747" t="s">
        <v>1128</v>
      </c>
      <c r="S44" s="748" t="s">
        <v>256</v>
      </c>
      <c r="T44" s="726">
        <v>14</v>
      </c>
      <c r="U44" s="1980">
        <v>0</v>
      </c>
      <c r="V44" s="1981"/>
      <c r="W44" s="1981"/>
      <c r="X44" s="1642" t="s">
        <v>1128</v>
      </c>
      <c r="Y44" s="764" t="s">
        <v>256</v>
      </c>
    </row>
    <row r="45" spans="2:25" ht="12.75" customHeight="1">
      <c r="B45" s="750" t="s">
        <v>256</v>
      </c>
      <c r="C45" s="1945" t="s">
        <v>256</v>
      </c>
      <c r="D45" s="1884"/>
      <c r="E45" s="1884"/>
      <c r="F45" s="741" t="s">
        <v>256</v>
      </c>
      <c r="G45" s="1927" t="s">
        <v>256</v>
      </c>
      <c r="H45" s="1928"/>
      <c r="I45" s="1928"/>
      <c r="J45" s="817" t="s">
        <v>256</v>
      </c>
      <c r="K45" s="741" t="s">
        <v>256</v>
      </c>
      <c r="L45" s="1927" t="s">
        <v>256</v>
      </c>
      <c r="M45" s="1928"/>
      <c r="N45" s="817" t="s">
        <v>256</v>
      </c>
      <c r="O45" s="741" t="s">
        <v>256</v>
      </c>
      <c r="P45" s="1927" t="s">
        <v>256</v>
      </c>
      <c r="Q45" s="1928"/>
      <c r="R45" s="817" t="s">
        <v>256</v>
      </c>
      <c r="S45" s="817" t="s">
        <v>256</v>
      </c>
      <c r="T45" s="742" t="s">
        <v>256</v>
      </c>
      <c r="U45" s="1927" t="s">
        <v>256</v>
      </c>
      <c r="V45" s="1928"/>
      <c r="W45" s="1928"/>
      <c r="X45" s="817" t="s">
        <v>256</v>
      </c>
      <c r="Y45" s="818" t="s">
        <v>256</v>
      </c>
    </row>
    <row r="46" spans="2:25" ht="12.75" customHeight="1">
      <c r="B46" s="750" t="s">
        <v>256</v>
      </c>
      <c r="C46" s="1945" t="s">
        <v>1141</v>
      </c>
      <c r="D46" s="1884"/>
      <c r="E46" s="1884"/>
      <c r="F46" s="755">
        <v>3049</v>
      </c>
      <c r="G46" s="1930">
        <v>1836</v>
      </c>
      <c r="H46" s="1931"/>
      <c r="I46" s="1931"/>
      <c r="J46" s="757">
        <v>66.06753812636165</v>
      </c>
      <c r="K46" s="755">
        <v>63</v>
      </c>
      <c r="L46" s="1930">
        <v>53</v>
      </c>
      <c r="M46" s="1931"/>
      <c r="N46" s="757">
        <v>18.867924528301888</v>
      </c>
      <c r="O46" s="755">
        <v>3112</v>
      </c>
      <c r="P46" s="1930">
        <v>1889</v>
      </c>
      <c r="Q46" s="1931"/>
      <c r="R46" s="757">
        <v>64.74325039703547</v>
      </c>
      <c r="S46" s="758" t="s">
        <v>256</v>
      </c>
      <c r="T46" s="759">
        <v>3383</v>
      </c>
      <c r="U46" s="1930">
        <v>1968</v>
      </c>
      <c r="V46" s="1931"/>
      <c r="W46" s="1931"/>
      <c r="X46" s="757">
        <v>71.90040650406505</v>
      </c>
      <c r="Y46" s="760" t="s">
        <v>256</v>
      </c>
    </row>
    <row r="47" spans="2:25" ht="12.75" customHeight="1">
      <c r="B47" s="750" t="s">
        <v>256</v>
      </c>
      <c r="C47" s="1945" t="s">
        <v>256</v>
      </c>
      <c r="D47" s="1884"/>
      <c r="E47" s="1884"/>
      <c r="F47" s="706" t="s">
        <v>256</v>
      </c>
      <c r="G47" s="1932" t="s">
        <v>256</v>
      </c>
      <c r="H47" s="1926"/>
      <c r="I47" s="1926"/>
      <c r="J47" s="734" t="s">
        <v>256</v>
      </c>
      <c r="K47" s="706" t="s">
        <v>256</v>
      </c>
      <c r="L47" s="1932" t="s">
        <v>256</v>
      </c>
      <c r="M47" s="1926"/>
      <c r="N47" s="734" t="s">
        <v>256</v>
      </c>
      <c r="O47" s="706" t="s">
        <v>256</v>
      </c>
      <c r="P47" s="1932" t="s">
        <v>256</v>
      </c>
      <c r="Q47" s="1926"/>
      <c r="R47" s="734" t="s">
        <v>256</v>
      </c>
      <c r="S47" s="734" t="s">
        <v>256</v>
      </c>
      <c r="T47" s="720" t="s">
        <v>256</v>
      </c>
      <c r="U47" s="1932" t="s">
        <v>256</v>
      </c>
      <c r="V47" s="1926"/>
      <c r="W47" s="1926"/>
      <c r="X47" s="734" t="s">
        <v>256</v>
      </c>
      <c r="Y47" s="736" t="s">
        <v>256</v>
      </c>
    </row>
    <row r="48" spans="2:25" ht="12.75" customHeight="1">
      <c r="B48" s="708" t="s">
        <v>256</v>
      </c>
      <c r="C48" s="1905" t="s">
        <v>603</v>
      </c>
      <c r="D48" s="1904"/>
      <c r="E48" s="1904"/>
      <c r="F48" s="709" t="s">
        <v>256</v>
      </c>
      <c r="G48" s="1905" t="s">
        <v>256</v>
      </c>
      <c r="H48" s="1904"/>
      <c r="I48" s="1904"/>
      <c r="J48" s="709" t="s">
        <v>256</v>
      </c>
      <c r="K48" s="709" t="s">
        <v>256</v>
      </c>
      <c r="L48" s="1905" t="s">
        <v>256</v>
      </c>
      <c r="M48" s="1904"/>
      <c r="N48" s="709" t="s">
        <v>256</v>
      </c>
      <c r="O48" s="709" t="s">
        <v>256</v>
      </c>
      <c r="P48" s="1905" t="s">
        <v>256</v>
      </c>
      <c r="Q48" s="1904"/>
      <c r="R48" s="709" t="s">
        <v>256</v>
      </c>
      <c r="S48" s="709" t="s">
        <v>256</v>
      </c>
      <c r="T48" s="708" t="s">
        <v>256</v>
      </c>
      <c r="U48" s="1905" t="s">
        <v>256</v>
      </c>
      <c r="V48" s="1904"/>
      <c r="W48" s="1904"/>
      <c r="X48" s="709" t="s">
        <v>256</v>
      </c>
      <c r="Y48" s="762" t="s">
        <v>256</v>
      </c>
    </row>
    <row r="49" spans="2:25" ht="12.75" customHeight="1">
      <c r="B49" s="745" t="s">
        <v>256</v>
      </c>
      <c r="C49" s="1908" t="s">
        <v>1142</v>
      </c>
      <c r="D49" s="1909"/>
      <c r="E49" s="1909"/>
      <c r="F49" s="722">
        <v>152</v>
      </c>
      <c r="G49" s="1911">
        <v>172</v>
      </c>
      <c r="H49" s="1909"/>
      <c r="I49" s="1909"/>
      <c r="J49" s="747">
        <v>-11.627906976744185</v>
      </c>
      <c r="K49" s="1642">
        <v>0</v>
      </c>
      <c r="L49" s="1974">
        <v>0</v>
      </c>
      <c r="M49" s="1982"/>
      <c r="N49" s="1642" t="s">
        <v>1128</v>
      </c>
      <c r="O49" s="722">
        <v>152</v>
      </c>
      <c r="P49" s="1911">
        <v>172</v>
      </c>
      <c r="Q49" s="1909"/>
      <c r="R49" s="747">
        <v>-11.627906976744185</v>
      </c>
      <c r="S49" s="748" t="s">
        <v>256</v>
      </c>
      <c r="T49" s="726">
        <v>152</v>
      </c>
      <c r="U49" s="1911">
        <v>172</v>
      </c>
      <c r="V49" s="1909"/>
      <c r="W49" s="1909"/>
      <c r="X49" s="747">
        <v>-11.627906976744185</v>
      </c>
      <c r="Y49" s="749" t="s">
        <v>256</v>
      </c>
    </row>
    <row r="50" spans="2:25" ht="12.75" customHeight="1">
      <c r="B50" s="745" t="s">
        <v>256</v>
      </c>
      <c r="C50" s="1908" t="s">
        <v>1143</v>
      </c>
      <c r="D50" s="1909"/>
      <c r="E50" s="1909"/>
      <c r="F50" s="722">
        <v>104</v>
      </c>
      <c r="G50" s="1911">
        <v>117</v>
      </c>
      <c r="H50" s="1909"/>
      <c r="I50" s="1909"/>
      <c r="J50" s="747">
        <v>-11.11111111111111</v>
      </c>
      <c r="K50" s="1642">
        <v>0</v>
      </c>
      <c r="L50" s="1974">
        <v>0</v>
      </c>
      <c r="M50" s="1982"/>
      <c r="N50" s="1642" t="s">
        <v>1128</v>
      </c>
      <c r="O50" s="722">
        <v>104</v>
      </c>
      <c r="P50" s="1911">
        <v>117</v>
      </c>
      <c r="Q50" s="1909"/>
      <c r="R50" s="747">
        <v>-11.11111111111111</v>
      </c>
      <c r="S50" s="748" t="s">
        <v>256</v>
      </c>
      <c r="T50" s="726">
        <v>104</v>
      </c>
      <c r="U50" s="1911">
        <v>117</v>
      </c>
      <c r="V50" s="1909"/>
      <c r="W50" s="1909"/>
      <c r="X50" s="747">
        <v>-11.11111111111111</v>
      </c>
      <c r="Y50" s="749" t="s">
        <v>256</v>
      </c>
    </row>
    <row r="51" spans="2:25" ht="12.75" customHeight="1">
      <c r="B51" s="745" t="s">
        <v>256</v>
      </c>
      <c r="C51" s="1908" t="s">
        <v>1144</v>
      </c>
      <c r="D51" s="1909"/>
      <c r="E51" s="1909"/>
      <c r="F51" s="722">
        <v>1137</v>
      </c>
      <c r="G51" s="1911">
        <v>1010</v>
      </c>
      <c r="H51" s="1909"/>
      <c r="I51" s="1909"/>
      <c r="J51" s="747">
        <v>12.574257425742575</v>
      </c>
      <c r="K51" s="1642">
        <v>0</v>
      </c>
      <c r="L51" s="1974">
        <v>0</v>
      </c>
      <c r="M51" s="1982"/>
      <c r="N51" s="1642" t="s">
        <v>1128</v>
      </c>
      <c r="O51" s="722">
        <v>1137</v>
      </c>
      <c r="P51" s="1911">
        <v>1010</v>
      </c>
      <c r="Q51" s="1909"/>
      <c r="R51" s="747">
        <v>12.574257425742575</v>
      </c>
      <c r="S51" s="748" t="s">
        <v>256</v>
      </c>
      <c r="T51" s="726">
        <v>1137</v>
      </c>
      <c r="U51" s="1911">
        <v>1010</v>
      </c>
      <c r="V51" s="1909"/>
      <c r="W51" s="1909"/>
      <c r="X51" s="747">
        <v>12.574257425742575</v>
      </c>
      <c r="Y51" s="749" t="s">
        <v>256</v>
      </c>
    </row>
    <row r="52" spans="2:25" ht="12.75" customHeight="1">
      <c r="B52" s="745" t="s">
        <v>256</v>
      </c>
      <c r="C52" s="1908" t="s">
        <v>547</v>
      </c>
      <c r="D52" s="1909"/>
      <c r="E52" s="1909"/>
      <c r="F52" s="722">
        <v>2</v>
      </c>
      <c r="G52" s="1911">
        <v>2</v>
      </c>
      <c r="H52" s="1909"/>
      <c r="I52" s="1909"/>
      <c r="J52" s="747">
        <v>0</v>
      </c>
      <c r="K52" s="722">
        <v>6</v>
      </c>
      <c r="L52" s="1911">
        <v>4</v>
      </c>
      <c r="M52" s="1909"/>
      <c r="N52" s="747">
        <v>50</v>
      </c>
      <c r="O52" s="722">
        <v>8</v>
      </c>
      <c r="P52" s="1911">
        <v>6</v>
      </c>
      <c r="Q52" s="1909"/>
      <c r="R52" s="747">
        <v>33.33333333333333</v>
      </c>
      <c r="S52" s="748" t="s">
        <v>256</v>
      </c>
      <c r="T52" s="726">
        <v>54</v>
      </c>
      <c r="U52" s="1911">
        <v>43</v>
      </c>
      <c r="V52" s="1909"/>
      <c r="W52" s="1909"/>
      <c r="X52" s="747">
        <v>25.581395348837212</v>
      </c>
      <c r="Y52" s="749" t="s">
        <v>256</v>
      </c>
    </row>
    <row r="53" spans="2:25" ht="12.75" customHeight="1">
      <c r="B53" s="708" t="s">
        <v>256</v>
      </c>
      <c r="C53" s="1905" t="s">
        <v>1145</v>
      </c>
      <c r="D53" s="1904"/>
      <c r="E53" s="1904"/>
      <c r="F53" s="752">
        <v>1395</v>
      </c>
      <c r="G53" s="1925">
        <v>1301</v>
      </c>
      <c r="H53" s="1926"/>
      <c r="I53" s="1926"/>
      <c r="J53" s="733">
        <v>7.22521137586472</v>
      </c>
      <c r="K53" s="752">
        <v>6</v>
      </c>
      <c r="L53" s="1936">
        <v>4</v>
      </c>
      <c r="M53" s="1886"/>
      <c r="N53" s="733">
        <v>50</v>
      </c>
      <c r="O53" s="752">
        <v>1401</v>
      </c>
      <c r="P53" s="1925">
        <v>1305</v>
      </c>
      <c r="Q53" s="1926"/>
      <c r="R53" s="733">
        <v>7.35632183908046</v>
      </c>
      <c r="S53" s="765" t="s">
        <v>256</v>
      </c>
      <c r="T53" s="754">
        <v>1447</v>
      </c>
      <c r="U53" s="1925">
        <v>1342</v>
      </c>
      <c r="V53" s="1926"/>
      <c r="W53" s="1926"/>
      <c r="X53" s="733">
        <v>7.824143070044709</v>
      </c>
      <c r="Y53" s="766" t="s">
        <v>256</v>
      </c>
    </row>
    <row r="54" spans="2:25" ht="12.75" customHeight="1">
      <c r="B54" s="745" t="s">
        <v>256</v>
      </c>
      <c r="C54" s="1908" t="s">
        <v>1146</v>
      </c>
      <c r="D54" s="1909"/>
      <c r="E54" s="1909"/>
      <c r="F54" s="722">
        <v>148</v>
      </c>
      <c r="G54" s="1911">
        <v>133</v>
      </c>
      <c r="H54" s="1909"/>
      <c r="I54" s="1909"/>
      <c r="J54" s="747">
        <v>11.278195488721805</v>
      </c>
      <c r="K54" s="1642">
        <v>0</v>
      </c>
      <c r="L54" s="1974">
        <v>0</v>
      </c>
      <c r="M54" s="1982"/>
      <c r="N54" s="1642" t="s">
        <v>1128</v>
      </c>
      <c r="O54" s="722">
        <v>148</v>
      </c>
      <c r="P54" s="1911">
        <v>133</v>
      </c>
      <c r="Q54" s="1909"/>
      <c r="R54" s="747">
        <v>11.278195488721805</v>
      </c>
      <c r="S54" s="748" t="s">
        <v>256</v>
      </c>
      <c r="T54" s="726">
        <v>148</v>
      </c>
      <c r="U54" s="1911">
        <v>133</v>
      </c>
      <c r="V54" s="1909"/>
      <c r="W54" s="1909"/>
      <c r="X54" s="747">
        <v>11.278195488721805</v>
      </c>
      <c r="Y54" s="749" t="s">
        <v>256</v>
      </c>
    </row>
    <row r="55" spans="2:25" ht="12.75" customHeight="1">
      <c r="B55" s="745" t="s">
        <v>256</v>
      </c>
      <c r="C55" s="1908" t="s">
        <v>1147</v>
      </c>
      <c r="D55" s="1909"/>
      <c r="E55" s="1909"/>
      <c r="F55" s="722">
        <v>-4</v>
      </c>
      <c r="G55" s="1911">
        <v>-5</v>
      </c>
      <c r="H55" s="1909"/>
      <c r="I55" s="1909"/>
      <c r="J55" s="747">
        <v>20</v>
      </c>
      <c r="K55" s="1642">
        <v>0</v>
      </c>
      <c r="L55" s="1978">
        <v>0</v>
      </c>
      <c r="M55" s="1979"/>
      <c r="N55" s="1654" t="s">
        <v>1128</v>
      </c>
      <c r="O55" s="722">
        <v>-4</v>
      </c>
      <c r="P55" s="1911">
        <v>-5</v>
      </c>
      <c r="Q55" s="1909"/>
      <c r="R55" s="747">
        <v>20</v>
      </c>
      <c r="S55" s="748" t="s">
        <v>256</v>
      </c>
      <c r="T55" s="726">
        <v>-4</v>
      </c>
      <c r="U55" s="1911">
        <v>-5</v>
      </c>
      <c r="V55" s="1909"/>
      <c r="W55" s="1909"/>
      <c r="X55" s="747">
        <v>20</v>
      </c>
      <c r="Y55" s="749" t="s">
        <v>256</v>
      </c>
    </row>
    <row r="56" spans="2:25" ht="12.75" customHeight="1">
      <c r="B56" s="744" t="s">
        <v>256</v>
      </c>
      <c r="C56" s="1905" t="s">
        <v>1148</v>
      </c>
      <c r="D56" s="1904"/>
      <c r="E56" s="1904"/>
      <c r="F56" s="767">
        <v>1539</v>
      </c>
      <c r="G56" s="1937">
        <v>1429</v>
      </c>
      <c r="H56" s="1938"/>
      <c r="I56" s="1938"/>
      <c r="J56" s="769">
        <v>7.697690692792163</v>
      </c>
      <c r="K56" s="767">
        <v>6</v>
      </c>
      <c r="L56" s="1937">
        <v>4</v>
      </c>
      <c r="M56" s="1938"/>
      <c r="N56" s="769">
        <v>50</v>
      </c>
      <c r="O56" s="767">
        <v>1545</v>
      </c>
      <c r="P56" s="1937">
        <v>1433</v>
      </c>
      <c r="Q56" s="1938"/>
      <c r="R56" s="769">
        <v>7.815771109560362</v>
      </c>
      <c r="S56" s="770" t="s">
        <v>256</v>
      </c>
      <c r="T56" s="771">
        <v>1591</v>
      </c>
      <c r="U56" s="1937">
        <v>1470</v>
      </c>
      <c r="V56" s="1938"/>
      <c r="W56" s="1938"/>
      <c r="X56" s="769">
        <v>8.231292517006802</v>
      </c>
      <c r="Y56" s="772" t="s">
        <v>256</v>
      </c>
    </row>
    <row r="57" spans="2:25" ht="12.75" customHeight="1">
      <c r="B57" s="744" t="s">
        <v>256</v>
      </c>
      <c r="C57" s="1924" t="s">
        <v>256</v>
      </c>
      <c r="D57" s="1904"/>
      <c r="E57" s="1904"/>
      <c r="F57" s="773" t="s">
        <v>256</v>
      </c>
      <c r="G57" s="1940" t="s">
        <v>256</v>
      </c>
      <c r="H57" s="1941"/>
      <c r="I57" s="1941"/>
      <c r="J57" s="774" t="s">
        <v>256</v>
      </c>
      <c r="K57" s="773" t="s">
        <v>256</v>
      </c>
      <c r="L57" s="1940" t="s">
        <v>256</v>
      </c>
      <c r="M57" s="1941"/>
      <c r="N57" s="774" t="s">
        <v>256</v>
      </c>
      <c r="O57" s="773" t="s">
        <v>256</v>
      </c>
      <c r="P57" s="1940" t="s">
        <v>256</v>
      </c>
      <c r="Q57" s="1941"/>
      <c r="R57" s="774" t="s">
        <v>256</v>
      </c>
      <c r="S57" s="774" t="s">
        <v>256</v>
      </c>
      <c r="T57" s="775" t="s">
        <v>256</v>
      </c>
      <c r="U57" s="1940" t="s">
        <v>256</v>
      </c>
      <c r="V57" s="1941"/>
      <c r="W57" s="1941"/>
      <c r="X57" s="774" t="s">
        <v>256</v>
      </c>
      <c r="Y57" s="776" t="s">
        <v>256</v>
      </c>
    </row>
    <row r="58" spans="2:25" ht="12.75" customHeight="1">
      <c r="B58" s="708" t="s">
        <v>256</v>
      </c>
      <c r="C58" s="1905" t="s">
        <v>619</v>
      </c>
      <c r="D58" s="1904"/>
      <c r="E58" s="1904"/>
      <c r="F58" s="709" t="s">
        <v>256</v>
      </c>
      <c r="G58" s="1905" t="s">
        <v>256</v>
      </c>
      <c r="H58" s="1904"/>
      <c r="I58" s="1904"/>
      <c r="J58" s="709" t="s">
        <v>256</v>
      </c>
      <c r="K58" s="709" t="s">
        <v>256</v>
      </c>
      <c r="L58" s="1905" t="s">
        <v>256</v>
      </c>
      <c r="M58" s="1904"/>
      <c r="N58" s="709" t="s">
        <v>256</v>
      </c>
      <c r="O58" s="709" t="s">
        <v>256</v>
      </c>
      <c r="P58" s="1905" t="s">
        <v>256</v>
      </c>
      <c r="Q58" s="1904"/>
      <c r="R58" s="709" t="s">
        <v>256</v>
      </c>
      <c r="S58" s="709" t="s">
        <v>256</v>
      </c>
      <c r="T58" s="708" t="s">
        <v>256</v>
      </c>
      <c r="U58" s="1905" t="s">
        <v>256</v>
      </c>
      <c r="V58" s="1904"/>
      <c r="W58" s="1904"/>
      <c r="X58" s="709" t="s">
        <v>256</v>
      </c>
      <c r="Y58" s="762" t="s">
        <v>256</v>
      </c>
    </row>
    <row r="59" spans="2:25" ht="12.75" customHeight="1">
      <c r="B59" s="745" t="s">
        <v>256</v>
      </c>
      <c r="C59" s="1908" t="s">
        <v>605</v>
      </c>
      <c r="D59" s="1909"/>
      <c r="E59" s="1909"/>
      <c r="F59" s="722">
        <v>17</v>
      </c>
      <c r="G59" s="1911">
        <v>5</v>
      </c>
      <c r="H59" s="1909"/>
      <c r="I59" s="1909"/>
      <c r="J59" s="747">
        <v>240</v>
      </c>
      <c r="K59" s="722">
        <v>7</v>
      </c>
      <c r="L59" s="1911">
        <v>15</v>
      </c>
      <c r="M59" s="1909"/>
      <c r="N59" s="747">
        <v>-53.333333333333336</v>
      </c>
      <c r="O59" s="722">
        <v>24</v>
      </c>
      <c r="P59" s="1911">
        <v>20</v>
      </c>
      <c r="Q59" s="1909"/>
      <c r="R59" s="747">
        <v>20</v>
      </c>
      <c r="S59" s="748" t="s">
        <v>256</v>
      </c>
      <c r="T59" s="726">
        <v>65</v>
      </c>
      <c r="U59" s="1911">
        <v>60</v>
      </c>
      <c r="V59" s="1909"/>
      <c r="W59" s="1909"/>
      <c r="X59" s="747">
        <v>8.333333333333332</v>
      </c>
      <c r="Y59" s="749" t="s">
        <v>256</v>
      </c>
    </row>
    <row r="60" spans="2:25" ht="12.75" customHeight="1">
      <c r="B60" s="745" t="s">
        <v>256</v>
      </c>
      <c r="C60" s="1908" t="s">
        <v>665</v>
      </c>
      <c r="D60" s="1909"/>
      <c r="E60" s="1909"/>
      <c r="F60" s="722">
        <v>178</v>
      </c>
      <c r="G60" s="1911">
        <v>131</v>
      </c>
      <c r="H60" s="1909"/>
      <c r="I60" s="1909"/>
      <c r="J60" s="747">
        <v>35.87786259541985</v>
      </c>
      <c r="K60" s="722">
        <v>35</v>
      </c>
      <c r="L60" s="1911">
        <v>35</v>
      </c>
      <c r="M60" s="1909"/>
      <c r="N60" s="747">
        <v>0</v>
      </c>
      <c r="O60" s="722">
        <v>213</v>
      </c>
      <c r="P60" s="1911">
        <v>166</v>
      </c>
      <c r="Q60" s="1909"/>
      <c r="R60" s="747">
        <v>28.313253012048197</v>
      </c>
      <c r="S60" s="748" t="s">
        <v>256</v>
      </c>
      <c r="T60" s="726">
        <v>424</v>
      </c>
      <c r="U60" s="1911">
        <v>324</v>
      </c>
      <c r="V60" s="1909"/>
      <c r="W60" s="1909"/>
      <c r="X60" s="747">
        <v>30.864197530864196</v>
      </c>
      <c r="Y60" s="749" t="s">
        <v>256</v>
      </c>
    </row>
    <row r="61" spans="2:25" ht="12.75" customHeight="1">
      <c r="B61" s="745" t="s">
        <v>256</v>
      </c>
      <c r="C61" s="1908" t="s">
        <v>606</v>
      </c>
      <c r="D61" s="1909"/>
      <c r="E61" s="1909"/>
      <c r="F61" s="722">
        <v>6</v>
      </c>
      <c r="G61" s="1911">
        <v>6</v>
      </c>
      <c r="H61" s="1909"/>
      <c r="I61" s="1909"/>
      <c r="J61" s="747">
        <v>0</v>
      </c>
      <c r="K61" s="722">
        <v>53</v>
      </c>
      <c r="L61" s="1911">
        <v>28</v>
      </c>
      <c r="M61" s="1909"/>
      <c r="N61" s="747">
        <v>89.28571428571429</v>
      </c>
      <c r="O61" s="722">
        <v>59</v>
      </c>
      <c r="P61" s="1911">
        <v>34</v>
      </c>
      <c r="Q61" s="1909"/>
      <c r="R61" s="747">
        <v>73.52941176470588</v>
      </c>
      <c r="S61" s="748" t="s">
        <v>256</v>
      </c>
      <c r="T61" s="726">
        <v>219</v>
      </c>
      <c r="U61" s="1911">
        <v>148</v>
      </c>
      <c r="V61" s="1909"/>
      <c r="W61" s="1909"/>
      <c r="X61" s="747">
        <v>47.97297297297297</v>
      </c>
      <c r="Y61" s="749" t="s">
        <v>256</v>
      </c>
    </row>
    <row r="62" spans="2:25" ht="12.75" customHeight="1">
      <c r="B62" s="745" t="s">
        <v>256</v>
      </c>
      <c r="C62" s="1908" t="s">
        <v>813</v>
      </c>
      <c r="D62" s="1909"/>
      <c r="E62" s="1909"/>
      <c r="F62" s="722">
        <v>53</v>
      </c>
      <c r="G62" s="1911">
        <v>14</v>
      </c>
      <c r="H62" s="1909"/>
      <c r="I62" s="1909"/>
      <c r="J62" s="747">
        <v>278.57142857142856</v>
      </c>
      <c r="K62" s="722">
        <v>38</v>
      </c>
      <c r="L62" s="1911">
        <v>22</v>
      </c>
      <c r="M62" s="1909"/>
      <c r="N62" s="747">
        <v>72.72727272727273</v>
      </c>
      <c r="O62" s="722">
        <v>91</v>
      </c>
      <c r="P62" s="1911">
        <v>36</v>
      </c>
      <c r="Q62" s="1909"/>
      <c r="R62" s="747">
        <v>152.77777777777777</v>
      </c>
      <c r="S62" s="748" t="s">
        <v>256</v>
      </c>
      <c r="T62" s="726">
        <v>192</v>
      </c>
      <c r="U62" s="1911">
        <v>86</v>
      </c>
      <c r="V62" s="1909"/>
      <c r="W62" s="1909"/>
      <c r="X62" s="747">
        <v>123.25581395348837</v>
      </c>
      <c r="Y62" s="749" t="s">
        <v>256</v>
      </c>
    </row>
    <row r="63" spans="2:25" ht="12.75" customHeight="1">
      <c r="B63" s="745" t="s">
        <v>256</v>
      </c>
      <c r="C63" s="1908" t="s">
        <v>814</v>
      </c>
      <c r="D63" s="1909"/>
      <c r="E63" s="1909"/>
      <c r="F63" s="722">
        <v>40</v>
      </c>
      <c r="G63" s="1911">
        <v>27</v>
      </c>
      <c r="H63" s="1909"/>
      <c r="I63" s="1909"/>
      <c r="J63" s="747">
        <v>48.148148148148145</v>
      </c>
      <c r="K63" s="722">
        <v>6</v>
      </c>
      <c r="L63" s="1911">
        <v>4</v>
      </c>
      <c r="M63" s="1909"/>
      <c r="N63" s="747">
        <v>50</v>
      </c>
      <c r="O63" s="722">
        <v>46</v>
      </c>
      <c r="P63" s="1911">
        <v>31</v>
      </c>
      <c r="Q63" s="1909"/>
      <c r="R63" s="747">
        <v>48.38709677419355</v>
      </c>
      <c r="S63" s="748" t="s">
        <v>256</v>
      </c>
      <c r="T63" s="726">
        <v>66</v>
      </c>
      <c r="U63" s="1911">
        <v>42</v>
      </c>
      <c r="V63" s="1909"/>
      <c r="W63" s="1909"/>
      <c r="X63" s="747">
        <v>57.14285714285714</v>
      </c>
      <c r="Y63" s="749" t="s">
        <v>256</v>
      </c>
    </row>
    <row r="64" spans="2:25" ht="12.75" customHeight="1">
      <c r="B64" s="745" t="s">
        <v>256</v>
      </c>
      <c r="C64" s="1908" t="s">
        <v>815</v>
      </c>
      <c r="D64" s="1909"/>
      <c r="E64" s="1909"/>
      <c r="F64" s="722">
        <v>60</v>
      </c>
      <c r="G64" s="1911">
        <v>27</v>
      </c>
      <c r="H64" s="1909"/>
      <c r="I64" s="1909"/>
      <c r="J64" s="747">
        <v>122.22222222222223</v>
      </c>
      <c r="K64" s="722">
        <v>61</v>
      </c>
      <c r="L64" s="1911">
        <v>53</v>
      </c>
      <c r="M64" s="1909"/>
      <c r="N64" s="747">
        <v>15.09433962264151</v>
      </c>
      <c r="O64" s="722">
        <v>121</v>
      </c>
      <c r="P64" s="1911">
        <v>80</v>
      </c>
      <c r="Q64" s="1909"/>
      <c r="R64" s="747">
        <v>51.25</v>
      </c>
      <c r="S64" s="748" t="s">
        <v>256</v>
      </c>
      <c r="T64" s="726">
        <v>284</v>
      </c>
      <c r="U64" s="1911">
        <v>400</v>
      </c>
      <c r="V64" s="1909"/>
      <c r="W64" s="1909"/>
      <c r="X64" s="747">
        <v>-29</v>
      </c>
      <c r="Y64" s="749" t="s">
        <v>256</v>
      </c>
    </row>
    <row r="65" spans="2:25" ht="12.75" customHeight="1">
      <c r="B65" s="745" t="s">
        <v>256</v>
      </c>
      <c r="C65" s="1908" t="s">
        <v>816</v>
      </c>
      <c r="D65" s="1909"/>
      <c r="E65" s="1909"/>
      <c r="F65" s="722">
        <v>21</v>
      </c>
      <c r="G65" s="1911">
        <v>1</v>
      </c>
      <c r="H65" s="1909"/>
      <c r="I65" s="1909"/>
      <c r="J65" s="747">
        <v>2000</v>
      </c>
      <c r="K65" s="722">
        <v>29</v>
      </c>
      <c r="L65" s="1911">
        <v>24</v>
      </c>
      <c r="M65" s="1909"/>
      <c r="N65" s="747">
        <v>20.833333333333336</v>
      </c>
      <c r="O65" s="722">
        <v>50</v>
      </c>
      <c r="P65" s="1911">
        <v>25</v>
      </c>
      <c r="Q65" s="1909"/>
      <c r="R65" s="747">
        <v>100</v>
      </c>
      <c r="S65" s="748" t="s">
        <v>256</v>
      </c>
      <c r="T65" s="726">
        <v>186</v>
      </c>
      <c r="U65" s="1911">
        <v>136</v>
      </c>
      <c r="V65" s="1909"/>
      <c r="W65" s="1909"/>
      <c r="X65" s="747">
        <v>36.76470588235294</v>
      </c>
      <c r="Y65" s="749" t="s">
        <v>256</v>
      </c>
    </row>
    <row r="66" spans="2:25" ht="12.75" customHeight="1">
      <c r="B66" s="745" t="s">
        <v>256</v>
      </c>
      <c r="C66" s="1908" t="s">
        <v>818</v>
      </c>
      <c r="D66" s="1909"/>
      <c r="E66" s="1909"/>
      <c r="F66" s="722">
        <v>168</v>
      </c>
      <c r="G66" s="1911">
        <v>86</v>
      </c>
      <c r="H66" s="1909"/>
      <c r="I66" s="1909"/>
      <c r="J66" s="747">
        <v>95.34883720930233</v>
      </c>
      <c r="K66" s="722">
        <v>21</v>
      </c>
      <c r="L66" s="1911">
        <v>25</v>
      </c>
      <c r="M66" s="1909"/>
      <c r="N66" s="747">
        <v>-16</v>
      </c>
      <c r="O66" s="722">
        <v>189</v>
      </c>
      <c r="P66" s="1911">
        <v>111</v>
      </c>
      <c r="Q66" s="1909"/>
      <c r="R66" s="747">
        <v>70.27027027027027</v>
      </c>
      <c r="S66" s="748" t="s">
        <v>256</v>
      </c>
      <c r="T66" s="726">
        <v>326</v>
      </c>
      <c r="U66" s="1911">
        <v>237</v>
      </c>
      <c r="V66" s="1909"/>
      <c r="W66" s="1909"/>
      <c r="X66" s="747">
        <v>37.552742616033754</v>
      </c>
      <c r="Y66" s="749" t="s">
        <v>256</v>
      </c>
    </row>
    <row r="67" spans="2:25" ht="12.75" customHeight="1">
      <c r="B67" s="745" t="s">
        <v>256</v>
      </c>
      <c r="C67" s="1908" t="s">
        <v>400</v>
      </c>
      <c r="D67" s="1909"/>
      <c r="E67" s="1909"/>
      <c r="F67" s="722">
        <v>33</v>
      </c>
      <c r="G67" s="1911">
        <v>34</v>
      </c>
      <c r="H67" s="1909"/>
      <c r="I67" s="1909"/>
      <c r="J67" s="747">
        <v>-2.941176470588235</v>
      </c>
      <c r="K67" s="722">
        <v>36</v>
      </c>
      <c r="L67" s="1911">
        <v>33</v>
      </c>
      <c r="M67" s="1909"/>
      <c r="N67" s="747">
        <v>9.090909090909092</v>
      </c>
      <c r="O67" s="722">
        <v>69</v>
      </c>
      <c r="P67" s="1911">
        <v>67</v>
      </c>
      <c r="Q67" s="1909"/>
      <c r="R67" s="747">
        <v>2.9850746268656714</v>
      </c>
      <c r="S67" s="748" t="s">
        <v>256</v>
      </c>
      <c r="T67" s="726">
        <v>151</v>
      </c>
      <c r="U67" s="1911">
        <v>143</v>
      </c>
      <c r="V67" s="1909"/>
      <c r="W67" s="1909"/>
      <c r="X67" s="747">
        <v>5.594405594405594</v>
      </c>
      <c r="Y67" s="749" t="s">
        <v>256</v>
      </c>
    </row>
    <row r="68" spans="2:25" ht="12.75" customHeight="1">
      <c r="B68" s="745" t="s">
        <v>256</v>
      </c>
      <c r="C68" s="1908" t="s">
        <v>620</v>
      </c>
      <c r="D68" s="1909"/>
      <c r="E68" s="1909"/>
      <c r="F68" s="722">
        <v>15</v>
      </c>
      <c r="G68" s="1911">
        <v>6</v>
      </c>
      <c r="H68" s="1909"/>
      <c r="I68" s="1909"/>
      <c r="J68" s="747">
        <v>150</v>
      </c>
      <c r="K68" s="722">
        <v>22</v>
      </c>
      <c r="L68" s="1911">
        <v>11</v>
      </c>
      <c r="M68" s="1909"/>
      <c r="N68" s="747">
        <v>100</v>
      </c>
      <c r="O68" s="722">
        <v>37</v>
      </c>
      <c r="P68" s="1911">
        <v>17</v>
      </c>
      <c r="Q68" s="1909"/>
      <c r="R68" s="747">
        <v>117.64705882352942</v>
      </c>
      <c r="S68" s="748" t="s">
        <v>256</v>
      </c>
      <c r="T68" s="726">
        <v>78</v>
      </c>
      <c r="U68" s="1911">
        <v>31</v>
      </c>
      <c r="V68" s="1909"/>
      <c r="W68" s="1909"/>
      <c r="X68" s="747">
        <v>151.61290322580646</v>
      </c>
      <c r="Y68" s="749" t="s">
        <v>256</v>
      </c>
    </row>
    <row r="69" spans="2:25" ht="12.75" customHeight="1">
      <c r="B69" s="708" t="s">
        <v>256</v>
      </c>
      <c r="C69" s="1905" t="s">
        <v>1149</v>
      </c>
      <c r="D69" s="1904"/>
      <c r="E69" s="1904"/>
      <c r="F69" s="767">
        <v>591</v>
      </c>
      <c r="G69" s="1930">
        <v>337</v>
      </c>
      <c r="H69" s="1931"/>
      <c r="I69" s="1931"/>
      <c r="J69" s="757">
        <v>75.37091988130564</v>
      </c>
      <c r="K69" s="755">
        <v>308</v>
      </c>
      <c r="L69" s="1934">
        <v>250</v>
      </c>
      <c r="M69" s="1935"/>
      <c r="N69" s="819">
        <v>23.2</v>
      </c>
      <c r="O69" s="755">
        <v>899</v>
      </c>
      <c r="P69" s="1930">
        <v>587</v>
      </c>
      <c r="Q69" s="1931"/>
      <c r="R69" s="757">
        <v>53.15161839863713</v>
      </c>
      <c r="S69" s="820" t="s">
        <v>256</v>
      </c>
      <c r="T69" s="759">
        <v>1991</v>
      </c>
      <c r="U69" s="1930">
        <v>1607</v>
      </c>
      <c r="V69" s="1931"/>
      <c r="W69" s="1931"/>
      <c r="X69" s="757">
        <v>23.895457373988798</v>
      </c>
      <c r="Y69" s="760" t="s">
        <v>256</v>
      </c>
    </row>
    <row r="70" spans="2:25" ht="12.75" customHeight="1">
      <c r="B70" s="708" t="s">
        <v>256</v>
      </c>
      <c r="C70" s="1905" t="s">
        <v>256</v>
      </c>
      <c r="D70" s="1904"/>
      <c r="E70" s="1904"/>
      <c r="F70" s="706" t="s">
        <v>256</v>
      </c>
      <c r="G70" s="1932" t="s">
        <v>256</v>
      </c>
      <c r="H70" s="1926"/>
      <c r="I70" s="1926"/>
      <c r="J70" s="734" t="s">
        <v>256</v>
      </c>
      <c r="K70" s="706" t="s">
        <v>256</v>
      </c>
      <c r="L70" s="1932" t="s">
        <v>256</v>
      </c>
      <c r="M70" s="1926"/>
      <c r="N70" s="734" t="s">
        <v>256</v>
      </c>
      <c r="O70" s="706" t="s">
        <v>256</v>
      </c>
      <c r="P70" s="1932" t="s">
        <v>256</v>
      </c>
      <c r="Q70" s="1926"/>
      <c r="R70" s="734" t="s">
        <v>256</v>
      </c>
      <c r="S70" s="734" t="s">
        <v>256</v>
      </c>
      <c r="T70" s="720" t="s">
        <v>256</v>
      </c>
      <c r="U70" s="1932" t="s">
        <v>256</v>
      </c>
      <c r="V70" s="1926"/>
      <c r="W70" s="1926"/>
      <c r="X70" s="734" t="s">
        <v>256</v>
      </c>
      <c r="Y70" s="736" t="s">
        <v>256</v>
      </c>
    </row>
    <row r="71" spans="2:25" ht="9" customHeight="1">
      <c r="B71" s="750" t="s">
        <v>256</v>
      </c>
      <c r="C71" s="1945" t="s">
        <v>256</v>
      </c>
      <c r="D71" s="1884"/>
      <c r="E71" s="1884"/>
      <c r="F71" s="741" t="s">
        <v>256</v>
      </c>
      <c r="G71" s="1927" t="s">
        <v>256</v>
      </c>
      <c r="H71" s="1928"/>
      <c r="I71" s="1928"/>
      <c r="J71" s="817" t="s">
        <v>256</v>
      </c>
      <c r="K71" s="741" t="s">
        <v>256</v>
      </c>
      <c r="L71" s="1927" t="s">
        <v>256</v>
      </c>
      <c r="M71" s="1928"/>
      <c r="N71" s="817" t="s">
        <v>256</v>
      </c>
      <c r="O71" s="741" t="s">
        <v>256</v>
      </c>
      <c r="P71" s="1927" t="s">
        <v>256</v>
      </c>
      <c r="Q71" s="1928"/>
      <c r="R71" s="817" t="s">
        <v>256</v>
      </c>
      <c r="S71" s="817" t="s">
        <v>256</v>
      </c>
      <c r="T71" s="742" t="s">
        <v>256</v>
      </c>
      <c r="U71" s="1927" t="s">
        <v>256</v>
      </c>
      <c r="V71" s="1928"/>
      <c r="W71" s="1928"/>
      <c r="X71" s="817" t="s">
        <v>256</v>
      </c>
      <c r="Y71" s="818" t="s">
        <v>256</v>
      </c>
    </row>
    <row r="72" spans="2:25" ht="12.75" customHeight="1">
      <c r="B72" s="750" t="s">
        <v>256</v>
      </c>
      <c r="C72" s="1945" t="s">
        <v>774</v>
      </c>
      <c r="D72" s="1884"/>
      <c r="E72" s="1884"/>
      <c r="F72" s="755">
        <v>5179</v>
      </c>
      <c r="G72" s="1930">
        <v>3602</v>
      </c>
      <c r="H72" s="1931"/>
      <c r="I72" s="1931"/>
      <c r="J72" s="757">
        <v>43.781232648528594</v>
      </c>
      <c r="K72" s="755">
        <v>377</v>
      </c>
      <c r="L72" s="1930">
        <v>307</v>
      </c>
      <c r="M72" s="1931"/>
      <c r="N72" s="757">
        <v>22.80130293159609</v>
      </c>
      <c r="O72" s="755">
        <v>5556</v>
      </c>
      <c r="P72" s="1930">
        <v>3909</v>
      </c>
      <c r="Q72" s="1931"/>
      <c r="R72" s="757">
        <v>42.133537989255565</v>
      </c>
      <c r="S72" s="758" t="s">
        <v>256</v>
      </c>
      <c r="T72" s="759">
        <v>6965</v>
      </c>
      <c r="U72" s="1930">
        <v>5045</v>
      </c>
      <c r="V72" s="1931"/>
      <c r="W72" s="1931"/>
      <c r="X72" s="757">
        <v>38.05748265609515</v>
      </c>
      <c r="Y72" s="760" t="s">
        <v>256</v>
      </c>
    </row>
    <row r="73" spans="2:25" ht="8.25" customHeight="1">
      <c r="B73" s="777" t="s">
        <v>256</v>
      </c>
      <c r="C73" s="1966" t="s">
        <v>256</v>
      </c>
      <c r="D73" s="1943"/>
      <c r="E73" s="1943"/>
      <c r="F73" s="737" t="s">
        <v>256</v>
      </c>
      <c r="G73" s="1944" t="s">
        <v>256</v>
      </c>
      <c r="H73" s="1931"/>
      <c r="I73" s="1931"/>
      <c r="J73" s="758" t="s">
        <v>256</v>
      </c>
      <c r="K73" s="737" t="s">
        <v>256</v>
      </c>
      <c r="L73" s="1944" t="s">
        <v>256</v>
      </c>
      <c r="M73" s="1931"/>
      <c r="N73" s="758" t="s">
        <v>256</v>
      </c>
      <c r="O73" s="737" t="s">
        <v>256</v>
      </c>
      <c r="P73" s="1944" t="s">
        <v>256</v>
      </c>
      <c r="Q73" s="1931"/>
      <c r="R73" s="758" t="s">
        <v>256</v>
      </c>
      <c r="S73" s="758" t="s">
        <v>256</v>
      </c>
      <c r="T73" s="738" t="s">
        <v>256</v>
      </c>
      <c r="U73" s="1944" t="s">
        <v>256</v>
      </c>
      <c r="V73" s="1931"/>
      <c r="W73" s="1931"/>
      <c r="X73" s="758" t="s">
        <v>256</v>
      </c>
      <c r="Y73" s="760" t="s">
        <v>256</v>
      </c>
    </row>
    <row r="74" spans="2:25" ht="6" customHeight="1">
      <c r="B74" s="751" t="s">
        <v>256</v>
      </c>
      <c r="C74" s="1945" t="s">
        <v>256</v>
      </c>
      <c r="D74" s="1884"/>
      <c r="E74" s="1884"/>
      <c r="F74" s="713" t="s">
        <v>256</v>
      </c>
      <c r="G74" s="1946" t="s">
        <v>256</v>
      </c>
      <c r="H74" s="1947"/>
      <c r="I74" s="1947"/>
      <c r="J74" s="725" t="s">
        <v>256</v>
      </c>
      <c r="K74" s="713" t="s">
        <v>256</v>
      </c>
      <c r="L74" s="1946" t="s">
        <v>256</v>
      </c>
      <c r="M74" s="1947"/>
      <c r="N74" s="725" t="s">
        <v>256</v>
      </c>
      <c r="O74" s="713" t="s">
        <v>256</v>
      </c>
      <c r="P74" s="1946" t="s">
        <v>256</v>
      </c>
      <c r="Q74" s="1947"/>
      <c r="R74" s="725" t="s">
        <v>256</v>
      </c>
      <c r="S74" s="725" t="s">
        <v>256</v>
      </c>
      <c r="T74" s="713" t="s">
        <v>256</v>
      </c>
      <c r="U74" s="1946" t="s">
        <v>256</v>
      </c>
      <c r="V74" s="1947"/>
      <c r="W74" s="1947"/>
      <c r="X74" s="725" t="s">
        <v>256</v>
      </c>
      <c r="Y74" s="725" t="s">
        <v>256</v>
      </c>
    </row>
    <row r="75" spans="2:25" ht="12.75" customHeight="1">
      <c r="B75" s="1883" t="s">
        <v>1150</v>
      </c>
      <c r="C75" s="1884"/>
      <c r="D75" s="1884"/>
      <c r="E75" s="1884"/>
      <c r="F75" s="1884"/>
      <c r="G75" s="1884"/>
      <c r="H75" s="1884"/>
      <c r="I75" s="1884"/>
      <c r="J75" s="1884"/>
      <c r="K75" s="1884"/>
      <c r="L75" s="1884"/>
      <c r="M75" s="1884"/>
      <c r="N75" s="1884"/>
      <c r="O75" s="1884"/>
      <c r="P75" s="1884"/>
      <c r="Q75" s="1884"/>
      <c r="R75" s="1884"/>
      <c r="S75" s="1884"/>
      <c r="T75" s="1884"/>
      <c r="U75" s="1884"/>
      <c r="V75" s="1884"/>
      <c r="W75" s="1884"/>
      <c r="X75" s="1884"/>
      <c r="Y75" s="1884"/>
    </row>
    <row r="76" spans="2:25" ht="12.75" customHeight="1">
      <c r="B76" s="703" t="s">
        <v>256</v>
      </c>
      <c r="C76" s="1895" t="s">
        <v>256</v>
      </c>
      <c r="D76" s="1886"/>
      <c r="E76" s="1948" t="s">
        <v>256</v>
      </c>
      <c r="F76" s="1886"/>
      <c r="G76" s="1886"/>
      <c r="H76" s="736" t="s">
        <v>256</v>
      </c>
      <c r="I76" s="1932" t="s">
        <v>256</v>
      </c>
      <c r="J76" s="1926"/>
      <c r="K76" s="1932" t="s">
        <v>256</v>
      </c>
      <c r="L76" s="1926"/>
      <c r="M76" s="1949" t="s">
        <v>256</v>
      </c>
      <c r="N76" s="1886"/>
      <c r="O76" s="1932" t="s">
        <v>256</v>
      </c>
      <c r="P76" s="1926"/>
      <c r="Q76" s="1932" t="s">
        <v>1151</v>
      </c>
      <c r="R76" s="1926"/>
      <c r="S76" s="1926"/>
      <c r="T76" s="1949" t="s">
        <v>1152</v>
      </c>
      <c r="U76" s="1886"/>
      <c r="V76" s="706" t="s">
        <v>256</v>
      </c>
      <c r="W76" s="1948" t="s">
        <v>256</v>
      </c>
      <c r="X76" s="1886"/>
      <c r="Y76" s="721" t="s">
        <v>256</v>
      </c>
    </row>
    <row r="77" spans="2:25" ht="12.75" customHeight="1">
      <c r="B77" s="708" t="s">
        <v>256</v>
      </c>
      <c r="C77" s="1905" t="s">
        <v>256</v>
      </c>
      <c r="D77" s="1904"/>
      <c r="E77" s="1951" t="s">
        <v>1153</v>
      </c>
      <c r="F77" s="1904"/>
      <c r="G77" s="1904"/>
      <c r="H77" s="727" t="s">
        <v>256</v>
      </c>
      <c r="I77" s="1946" t="s">
        <v>256</v>
      </c>
      <c r="J77" s="1947"/>
      <c r="K77" s="1946" t="s">
        <v>256</v>
      </c>
      <c r="L77" s="1947"/>
      <c r="M77" s="1952" t="s">
        <v>256</v>
      </c>
      <c r="N77" s="1904"/>
      <c r="O77" s="1946" t="s">
        <v>364</v>
      </c>
      <c r="P77" s="1947"/>
      <c r="Q77" s="1946" t="s">
        <v>1154</v>
      </c>
      <c r="R77" s="1947"/>
      <c r="S77" s="1947"/>
      <c r="T77" s="1952" t="s">
        <v>1155</v>
      </c>
      <c r="U77" s="1904"/>
      <c r="V77" s="713" t="s">
        <v>256</v>
      </c>
      <c r="W77" s="1951" t="s">
        <v>1156</v>
      </c>
      <c r="X77" s="1904"/>
      <c r="Y77" s="719" t="s">
        <v>256</v>
      </c>
    </row>
    <row r="78" spans="2:25" ht="12.75" customHeight="1">
      <c r="B78" s="708" t="s">
        <v>256</v>
      </c>
      <c r="C78" s="1905" t="s">
        <v>256</v>
      </c>
      <c r="D78" s="1904"/>
      <c r="E78" s="1951" t="s">
        <v>1157</v>
      </c>
      <c r="F78" s="1904"/>
      <c r="G78" s="1904"/>
      <c r="H78" s="727" t="s">
        <v>256</v>
      </c>
      <c r="I78" s="1946" t="s">
        <v>1158</v>
      </c>
      <c r="J78" s="1947"/>
      <c r="K78" s="1946" t="s">
        <v>1159</v>
      </c>
      <c r="L78" s="1947"/>
      <c r="M78" s="1952" t="s">
        <v>1160</v>
      </c>
      <c r="N78" s="1904"/>
      <c r="O78" s="1946" t="s">
        <v>1161</v>
      </c>
      <c r="P78" s="1947"/>
      <c r="Q78" s="1946" t="s">
        <v>1161</v>
      </c>
      <c r="R78" s="1947"/>
      <c r="S78" s="1947"/>
      <c r="T78" s="1952" t="s">
        <v>1162</v>
      </c>
      <c r="U78" s="1904"/>
      <c r="V78" s="713" t="s">
        <v>256</v>
      </c>
      <c r="W78" s="1951" t="s">
        <v>1157</v>
      </c>
      <c r="X78" s="1904"/>
      <c r="Y78" s="719" t="s">
        <v>256</v>
      </c>
    </row>
    <row r="79" spans="2:25" ht="12.75" customHeight="1">
      <c r="B79" s="717" t="s">
        <v>256</v>
      </c>
      <c r="C79" s="1965" t="s">
        <v>256</v>
      </c>
      <c r="D79" s="1897"/>
      <c r="E79" s="1954" t="s">
        <v>245</v>
      </c>
      <c r="F79" s="1897"/>
      <c r="G79" s="1897"/>
      <c r="H79" s="818" t="s">
        <v>256</v>
      </c>
      <c r="I79" s="1927" t="s">
        <v>245</v>
      </c>
      <c r="J79" s="1928"/>
      <c r="K79" s="1927" t="s">
        <v>245</v>
      </c>
      <c r="L79" s="1928"/>
      <c r="M79" s="1923" t="s">
        <v>245</v>
      </c>
      <c r="N79" s="1897"/>
      <c r="O79" s="1927" t="s">
        <v>245</v>
      </c>
      <c r="P79" s="1928"/>
      <c r="Q79" s="1927" t="s">
        <v>245</v>
      </c>
      <c r="R79" s="1928"/>
      <c r="S79" s="1928"/>
      <c r="T79" s="1923" t="s">
        <v>245</v>
      </c>
      <c r="U79" s="1897"/>
      <c r="V79" s="741" t="s">
        <v>256</v>
      </c>
      <c r="W79" s="1954" t="s">
        <v>245</v>
      </c>
      <c r="X79" s="1897"/>
      <c r="Y79" s="743" t="s">
        <v>256</v>
      </c>
    </row>
    <row r="80" spans="2:25" ht="12.75" customHeight="1">
      <c r="B80" s="708" t="s">
        <v>256</v>
      </c>
      <c r="C80" s="1905" t="s">
        <v>256</v>
      </c>
      <c r="D80" s="1904"/>
      <c r="E80" s="1912" t="s">
        <v>256</v>
      </c>
      <c r="F80" s="1904"/>
      <c r="G80" s="1904"/>
      <c r="H80" s="784" t="s">
        <v>256</v>
      </c>
      <c r="I80" s="1955" t="s">
        <v>256</v>
      </c>
      <c r="J80" s="1947"/>
      <c r="K80" s="1955" t="s">
        <v>256</v>
      </c>
      <c r="L80" s="1947"/>
      <c r="M80" s="1905" t="s">
        <v>256</v>
      </c>
      <c r="N80" s="1904"/>
      <c r="O80" s="1955" t="s">
        <v>256</v>
      </c>
      <c r="P80" s="1947"/>
      <c r="Q80" s="1955" t="s">
        <v>256</v>
      </c>
      <c r="R80" s="1947"/>
      <c r="S80" s="1947"/>
      <c r="T80" s="1905" t="s">
        <v>256</v>
      </c>
      <c r="U80" s="1904"/>
      <c r="V80" s="709" t="s">
        <v>256</v>
      </c>
      <c r="W80" s="1912" t="s">
        <v>256</v>
      </c>
      <c r="X80" s="1904"/>
      <c r="Y80" s="762" t="s">
        <v>256</v>
      </c>
    </row>
    <row r="81" spans="2:25" ht="12.75" customHeight="1">
      <c r="B81" s="786" t="s">
        <v>256</v>
      </c>
      <c r="C81" s="751" t="s">
        <v>621</v>
      </c>
      <c r="D81" s="827" t="s">
        <v>594</v>
      </c>
      <c r="E81" s="1915">
        <v>49907</v>
      </c>
      <c r="F81" s="1884"/>
      <c r="G81" s="1884"/>
      <c r="H81" s="749" t="s">
        <v>256</v>
      </c>
      <c r="I81" s="1911">
        <v>3933</v>
      </c>
      <c r="J81" s="1909"/>
      <c r="K81" s="1911">
        <v>-2568</v>
      </c>
      <c r="L81" s="1909"/>
      <c r="M81" s="1910">
        <v>1365</v>
      </c>
      <c r="N81" s="1884"/>
      <c r="O81" s="1911">
        <v>-123</v>
      </c>
      <c r="P81" s="1909"/>
      <c r="Q81" s="1911">
        <v>72</v>
      </c>
      <c r="R81" s="1909"/>
      <c r="S81" s="1909"/>
      <c r="T81" s="1910">
        <v>1314</v>
      </c>
      <c r="U81" s="1884"/>
      <c r="V81" s="740" t="s">
        <v>256</v>
      </c>
      <c r="W81" s="1956">
        <v>51221</v>
      </c>
      <c r="X81" s="1884"/>
      <c r="Y81" s="788" t="s">
        <v>256</v>
      </c>
    </row>
    <row r="82" spans="2:25" ht="12.75" customHeight="1">
      <c r="B82" s="786" t="s">
        <v>256</v>
      </c>
      <c r="C82" s="748" t="s">
        <v>256</v>
      </c>
      <c r="D82" s="827" t="s">
        <v>758</v>
      </c>
      <c r="E82" s="1915">
        <v>42258</v>
      </c>
      <c r="F82" s="1884"/>
      <c r="G82" s="1884"/>
      <c r="H82" s="749" t="s">
        <v>256</v>
      </c>
      <c r="I82" s="1911">
        <v>3505</v>
      </c>
      <c r="J82" s="1909"/>
      <c r="K82" s="1911">
        <v>-2513</v>
      </c>
      <c r="L82" s="1909"/>
      <c r="M82" s="1910">
        <v>992</v>
      </c>
      <c r="N82" s="1884"/>
      <c r="O82" s="1911">
        <v>-7</v>
      </c>
      <c r="P82" s="1909"/>
      <c r="Q82" s="1911">
        <v>1703</v>
      </c>
      <c r="R82" s="1909"/>
      <c r="S82" s="1909"/>
      <c r="T82" s="1910">
        <v>2688</v>
      </c>
      <c r="U82" s="1884"/>
      <c r="V82" s="740" t="s">
        <v>256</v>
      </c>
      <c r="W82" s="1956">
        <v>44946</v>
      </c>
      <c r="X82" s="1884"/>
      <c r="Y82" s="788" t="s">
        <v>256</v>
      </c>
    </row>
    <row r="83" spans="2:25" ht="12.75" customHeight="1">
      <c r="B83" s="786" t="s">
        <v>256</v>
      </c>
      <c r="C83" s="748" t="s">
        <v>256</v>
      </c>
      <c r="D83" s="827" t="s">
        <v>772</v>
      </c>
      <c r="E83" s="1957">
        <v>18.10071465757963</v>
      </c>
      <c r="F83" s="1884"/>
      <c r="G83" s="1884"/>
      <c r="H83" s="749" t="s">
        <v>256</v>
      </c>
      <c r="I83" s="1958">
        <v>12.211126961483595</v>
      </c>
      <c r="J83" s="1909"/>
      <c r="K83" s="1958">
        <v>-2.1886191802626342</v>
      </c>
      <c r="L83" s="1909"/>
      <c r="M83" s="1959">
        <v>37.600806451612904</v>
      </c>
      <c r="N83" s="1884"/>
      <c r="O83" s="1958">
        <v>-1657.1428571428573</v>
      </c>
      <c r="P83" s="1909"/>
      <c r="Q83" s="1958">
        <v>-95.77216676453317</v>
      </c>
      <c r="R83" s="1909"/>
      <c r="S83" s="1909"/>
      <c r="T83" s="1959">
        <v>-51.11607142857143</v>
      </c>
      <c r="U83" s="1884"/>
      <c r="V83" s="740" t="s">
        <v>256</v>
      </c>
      <c r="W83" s="1957">
        <v>13.961197881902727</v>
      </c>
      <c r="X83" s="1884"/>
      <c r="Y83" s="788" t="s">
        <v>256</v>
      </c>
    </row>
    <row r="84" spans="2:25" ht="12.75" customHeight="1">
      <c r="B84" s="786" t="s">
        <v>256</v>
      </c>
      <c r="C84" s="751" t="s">
        <v>759</v>
      </c>
      <c r="D84" s="827" t="s">
        <v>594</v>
      </c>
      <c r="E84" s="1915">
        <v>15120</v>
      </c>
      <c r="F84" s="1884"/>
      <c r="G84" s="1884"/>
      <c r="H84" s="749" t="s">
        <v>256</v>
      </c>
      <c r="I84" s="1911">
        <v>10842</v>
      </c>
      <c r="J84" s="1909"/>
      <c r="K84" s="1911">
        <v>-10346</v>
      </c>
      <c r="L84" s="1909"/>
      <c r="M84" s="1910">
        <v>496</v>
      </c>
      <c r="N84" s="1884"/>
      <c r="O84" s="1911">
        <v>-125</v>
      </c>
      <c r="P84" s="1909"/>
      <c r="Q84" s="1911">
        <v>786</v>
      </c>
      <c r="R84" s="1909"/>
      <c r="S84" s="1909"/>
      <c r="T84" s="1910">
        <v>1157</v>
      </c>
      <c r="U84" s="1884"/>
      <c r="V84" s="740" t="s">
        <v>256</v>
      </c>
      <c r="W84" s="1956">
        <v>16277</v>
      </c>
      <c r="X84" s="1884"/>
      <c r="Y84" s="788" t="s">
        <v>256</v>
      </c>
    </row>
    <row r="85" spans="2:25" ht="12.75" customHeight="1">
      <c r="B85" s="786" t="s">
        <v>256</v>
      </c>
      <c r="C85" s="748" t="s">
        <v>256</v>
      </c>
      <c r="D85" s="827" t="s">
        <v>758</v>
      </c>
      <c r="E85" s="1915">
        <v>10396</v>
      </c>
      <c r="F85" s="1884"/>
      <c r="G85" s="1884"/>
      <c r="H85" s="749" t="s">
        <v>256</v>
      </c>
      <c r="I85" s="1911">
        <v>5674</v>
      </c>
      <c r="J85" s="1909"/>
      <c r="K85" s="1911">
        <v>-4737</v>
      </c>
      <c r="L85" s="1909"/>
      <c r="M85" s="1910">
        <v>937</v>
      </c>
      <c r="N85" s="1884"/>
      <c r="O85" s="1911">
        <v>-35</v>
      </c>
      <c r="P85" s="1909"/>
      <c r="Q85" s="1911">
        <v>115</v>
      </c>
      <c r="R85" s="1909"/>
      <c r="S85" s="1909"/>
      <c r="T85" s="1910">
        <v>1017</v>
      </c>
      <c r="U85" s="1884"/>
      <c r="V85" s="740" t="s">
        <v>256</v>
      </c>
      <c r="W85" s="1956">
        <v>11413</v>
      </c>
      <c r="X85" s="1884"/>
      <c r="Y85" s="788" t="s">
        <v>256</v>
      </c>
    </row>
    <row r="86" spans="2:25" ht="12.75" customHeight="1">
      <c r="B86" s="786" t="s">
        <v>256</v>
      </c>
      <c r="C86" s="748" t="s">
        <v>256</v>
      </c>
      <c r="D86" s="827" t="s">
        <v>772</v>
      </c>
      <c r="E86" s="1957">
        <v>45.44055405925356</v>
      </c>
      <c r="F86" s="1884"/>
      <c r="G86" s="1884"/>
      <c r="H86" s="749" t="s">
        <v>256</v>
      </c>
      <c r="I86" s="1958">
        <v>91.0821290095171</v>
      </c>
      <c r="J86" s="1909"/>
      <c r="K86" s="1958">
        <v>-118.4082752797129</v>
      </c>
      <c r="L86" s="1909"/>
      <c r="M86" s="1959">
        <v>-47.065101387406614</v>
      </c>
      <c r="N86" s="1884"/>
      <c r="O86" s="1958">
        <v>-257.14285714285717</v>
      </c>
      <c r="P86" s="1909"/>
      <c r="Q86" s="1958">
        <v>583.4782608695651</v>
      </c>
      <c r="R86" s="1909"/>
      <c r="S86" s="1909"/>
      <c r="T86" s="1959">
        <v>13.76597836774828</v>
      </c>
      <c r="U86" s="1884"/>
      <c r="V86" s="740" t="s">
        <v>256</v>
      </c>
      <c r="W86" s="1957">
        <v>42.618067116446156</v>
      </c>
      <c r="X86" s="1884"/>
      <c r="Y86" s="788" t="s">
        <v>256</v>
      </c>
    </row>
    <row r="87" spans="2:25" ht="12.75" customHeight="1">
      <c r="B87" s="786" t="s">
        <v>256</v>
      </c>
      <c r="C87" s="751" t="s">
        <v>760</v>
      </c>
      <c r="D87" s="827" t="s">
        <v>594</v>
      </c>
      <c r="E87" s="1915">
        <v>980</v>
      </c>
      <c r="F87" s="1884"/>
      <c r="G87" s="1884"/>
      <c r="H87" s="749" t="s">
        <v>256</v>
      </c>
      <c r="I87" s="1911">
        <v>167</v>
      </c>
      <c r="J87" s="1909"/>
      <c r="K87" s="1911">
        <v>-76</v>
      </c>
      <c r="L87" s="1909"/>
      <c r="M87" s="1910">
        <v>91</v>
      </c>
      <c r="N87" s="1884"/>
      <c r="O87" s="1911">
        <v>0</v>
      </c>
      <c r="P87" s="1909"/>
      <c r="Q87" s="1911">
        <v>45</v>
      </c>
      <c r="R87" s="1909"/>
      <c r="S87" s="1909"/>
      <c r="T87" s="1910">
        <v>136</v>
      </c>
      <c r="U87" s="1884"/>
      <c r="V87" s="740" t="s">
        <v>256</v>
      </c>
      <c r="W87" s="1956">
        <v>1116</v>
      </c>
      <c r="X87" s="1884"/>
      <c r="Y87" s="788" t="s">
        <v>256</v>
      </c>
    </row>
    <row r="88" spans="2:25" ht="12.75" customHeight="1">
      <c r="B88" s="786" t="s">
        <v>256</v>
      </c>
      <c r="C88" s="748" t="s">
        <v>256</v>
      </c>
      <c r="D88" s="827" t="s">
        <v>758</v>
      </c>
      <c r="E88" s="1915">
        <v>758</v>
      </c>
      <c r="F88" s="1884"/>
      <c r="G88" s="1884"/>
      <c r="H88" s="749" t="s">
        <v>256</v>
      </c>
      <c r="I88" s="1911">
        <v>40</v>
      </c>
      <c r="J88" s="1909"/>
      <c r="K88" s="1911">
        <v>-4</v>
      </c>
      <c r="L88" s="1909"/>
      <c r="M88" s="1910">
        <v>36</v>
      </c>
      <c r="N88" s="1884"/>
      <c r="O88" s="1911">
        <v>0</v>
      </c>
      <c r="P88" s="1909"/>
      <c r="Q88" s="1911">
        <v>46</v>
      </c>
      <c r="R88" s="1909"/>
      <c r="S88" s="1909"/>
      <c r="T88" s="1910">
        <v>82</v>
      </c>
      <c r="U88" s="1884"/>
      <c r="V88" s="740" t="s">
        <v>256</v>
      </c>
      <c r="W88" s="1956">
        <v>840</v>
      </c>
      <c r="X88" s="1884"/>
      <c r="Y88" s="788" t="s">
        <v>256</v>
      </c>
    </row>
    <row r="89" spans="2:25" ht="12.75" customHeight="1">
      <c r="B89" s="786" t="s">
        <v>256</v>
      </c>
      <c r="C89" s="748" t="s">
        <v>256</v>
      </c>
      <c r="D89" s="827" t="s">
        <v>772</v>
      </c>
      <c r="E89" s="1957">
        <v>29.287598944591032</v>
      </c>
      <c r="F89" s="1884"/>
      <c r="G89" s="1884"/>
      <c r="H89" s="749" t="s">
        <v>256</v>
      </c>
      <c r="I89" s="1958">
        <v>317.5</v>
      </c>
      <c r="J89" s="1909"/>
      <c r="K89" s="1958">
        <v>-1800</v>
      </c>
      <c r="L89" s="1909"/>
      <c r="M89" s="1959">
        <v>152.77777777777777</v>
      </c>
      <c r="N89" s="1884"/>
      <c r="O89" s="1911">
        <v>0</v>
      </c>
      <c r="P89" s="1909"/>
      <c r="Q89" s="1958">
        <v>-2.1739130434782608</v>
      </c>
      <c r="R89" s="1909"/>
      <c r="S89" s="1909"/>
      <c r="T89" s="1959">
        <v>65.85365853658537</v>
      </c>
      <c r="U89" s="1884"/>
      <c r="V89" s="740" t="s">
        <v>256</v>
      </c>
      <c r="W89" s="1957">
        <v>32.857142857142854</v>
      </c>
      <c r="X89" s="1884"/>
      <c r="Y89" s="788" t="s">
        <v>256</v>
      </c>
    </row>
    <row r="90" spans="2:25" ht="12.75" customHeight="1">
      <c r="B90" s="786" t="s">
        <v>256</v>
      </c>
      <c r="C90" s="751" t="s">
        <v>599</v>
      </c>
      <c r="D90" s="827" t="s">
        <v>594</v>
      </c>
      <c r="E90" s="1983">
        <v>32</v>
      </c>
      <c r="F90" s="1884"/>
      <c r="G90" s="1884"/>
      <c r="H90" s="749" t="s">
        <v>256</v>
      </c>
      <c r="I90" s="1984">
        <v>27</v>
      </c>
      <c r="J90" s="1911"/>
      <c r="K90" s="1911">
        <v>-2</v>
      </c>
      <c r="L90" s="1911"/>
      <c r="M90" s="1910">
        <v>25</v>
      </c>
      <c r="N90" s="1910"/>
      <c r="O90" s="1911">
        <v>0</v>
      </c>
      <c r="P90" s="1909"/>
      <c r="Q90" s="1911">
        <v>-2</v>
      </c>
      <c r="R90" s="1909"/>
      <c r="S90" s="1909"/>
      <c r="T90" s="1910">
        <v>23</v>
      </c>
      <c r="U90" s="1884"/>
      <c r="V90" s="740" t="s">
        <v>256</v>
      </c>
      <c r="W90" s="1956">
        <v>55</v>
      </c>
      <c r="X90" s="1884"/>
      <c r="Y90" s="788" t="s">
        <v>256</v>
      </c>
    </row>
    <row r="91" spans="2:25" ht="12.75" customHeight="1">
      <c r="B91" s="786" t="s">
        <v>256</v>
      </c>
      <c r="C91" s="748" t="s">
        <v>256</v>
      </c>
      <c r="D91" s="827" t="s">
        <v>758</v>
      </c>
      <c r="E91" s="1985" t="s">
        <v>1137</v>
      </c>
      <c r="F91" s="1986"/>
      <c r="G91" s="1986"/>
      <c r="H91" s="749" t="s">
        <v>256</v>
      </c>
      <c r="I91" s="1985" t="s">
        <v>1137</v>
      </c>
      <c r="J91" s="1986"/>
      <c r="K91" s="1911" t="s">
        <v>1137</v>
      </c>
      <c r="L91" s="1911"/>
      <c r="M91" s="1910" t="s">
        <v>1137</v>
      </c>
      <c r="N91" s="1910"/>
      <c r="O91" s="1911">
        <v>0</v>
      </c>
      <c r="P91" s="1909"/>
      <c r="Q91" s="1911" t="s">
        <v>253</v>
      </c>
      <c r="R91" s="1986"/>
      <c r="S91" s="1986"/>
      <c r="T91" s="1987" t="s">
        <v>1137</v>
      </c>
      <c r="U91" s="1988"/>
      <c r="V91" s="740" t="s">
        <v>256</v>
      </c>
      <c r="W91" s="1956" t="s">
        <v>622</v>
      </c>
      <c r="X91" s="1884"/>
      <c r="Y91" s="788" t="s">
        <v>256</v>
      </c>
    </row>
    <row r="92" spans="2:25" ht="12.75" customHeight="1">
      <c r="B92" s="786" t="s">
        <v>256</v>
      </c>
      <c r="C92" s="748" t="s">
        <v>256</v>
      </c>
      <c r="D92" s="827" t="s">
        <v>772</v>
      </c>
      <c r="E92" s="1985" t="s">
        <v>1137</v>
      </c>
      <c r="F92" s="1986"/>
      <c r="G92" s="1986"/>
      <c r="H92" s="749" t="s">
        <v>256</v>
      </c>
      <c r="I92" s="1985" t="s">
        <v>1137</v>
      </c>
      <c r="J92" s="1986"/>
      <c r="K92" s="1911" t="s">
        <v>1137</v>
      </c>
      <c r="L92" s="1909"/>
      <c r="M92" s="1910" t="s">
        <v>1137</v>
      </c>
      <c r="N92" s="1884"/>
      <c r="O92" s="1911">
        <v>0</v>
      </c>
      <c r="P92" s="1909"/>
      <c r="Q92" s="1958" t="s">
        <v>253</v>
      </c>
      <c r="R92" s="1986"/>
      <c r="S92" s="1986"/>
      <c r="T92" s="1910" t="s">
        <v>1137</v>
      </c>
      <c r="U92" s="1884"/>
      <c r="V92" s="740" t="s">
        <v>256</v>
      </c>
      <c r="W92" s="1956" t="s">
        <v>622</v>
      </c>
      <c r="X92" s="1884"/>
      <c r="Y92" s="788" t="s">
        <v>256</v>
      </c>
    </row>
    <row r="93" spans="2:25" ht="4.5" customHeight="1">
      <c r="B93" s="824" t="s">
        <v>256</v>
      </c>
      <c r="C93" s="800" t="s">
        <v>256</v>
      </c>
      <c r="D93" s="828" t="s">
        <v>256</v>
      </c>
      <c r="E93" s="1960" t="s">
        <v>256</v>
      </c>
      <c r="F93" s="1943"/>
      <c r="G93" s="1943"/>
      <c r="H93" s="799" t="s">
        <v>256</v>
      </c>
      <c r="I93" s="1961" t="s">
        <v>256</v>
      </c>
      <c r="J93" s="1962"/>
      <c r="K93" s="1961" t="s">
        <v>256</v>
      </c>
      <c r="L93" s="1962"/>
      <c r="M93" s="1963" t="s">
        <v>256</v>
      </c>
      <c r="N93" s="1943"/>
      <c r="O93" s="1961" t="s">
        <v>256</v>
      </c>
      <c r="P93" s="1962"/>
      <c r="Q93" s="1961" t="s">
        <v>256</v>
      </c>
      <c r="R93" s="1962"/>
      <c r="S93" s="1962"/>
      <c r="T93" s="1963" t="s">
        <v>256</v>
      </c>
      <c r="U93" s="1943"/>
      <c r="V93" s="801" t="s">
        <v>256</v>
      </c>
      <c r="W93" s="1960" t="s">
        <v>256</v>
      </c>
      <c r="X93" s="1943"/>
      <c r="Y93" s="812" t="s">
        <v>256</v>
      </c>
    </row>
    <row r="94" spans="2:25" ht="12.75" customHeight="1">
      <c r="B94" s="786" t="s">
        <v>256</v>
      </c>
      <c r="C94" s="748" t="s">
        <v>256</v>
      </c>
      <c r="D94" s="827" t="s">
        <v>256</v>
      </c>
      <c r="E94" s="1964" t="s">
        <v>256</v>
      </c>
      <c r="F94" s="1884"/>
      <c r="G94" s="1884"/>
      <c r="H94" s="749" t="s">
        <v>256</v>
      </c>
      <c r="I94" s="1933" t="s">
        <v>256</v>
      </c>
      <c r="J94" s="1909"/>
      <c r="K94" s="1933" t="s">
        <v>256</v>
      </c>
      <c r="L94" s="1909"/>
      <c r="M94" s="1883" t="s">
        <v>256</v>
      </c>
      <c r="N94" s="1884"/>
      <c r="O94" s="1933" t="s">
        <v>256</v>
      </c>
      <c r="P94" s="1909"/>
      <c r="Q94" s="1933" t="s">
        <v>256</v>
      </c>
      <c r="R94" s="1909"/>
      <c r="S94" s="1909"/>
      <c r="T94" s="1883" t="s">
        <v>256</v>
      </c>
      <c r="U94" s="1884"/>
      <c r="V94" s="740" t="s">
        <v>256</v>
      </c>
      <c r="W94" s="1964" t="s">
        <v>256</v>
      </c>
      <c r="X94" s="1884"/>
      <c r="Y94" s="788" t="s">
        <v>256</v>
      </c>
    </row>
    <row r="95" spans="2:25" ht="12.75" customHeight="1">
      <c r="B95" s="786" t="s">
        <v>256</v>
      </c>
      <c r="C95" s="751" t="s">
        <v>1172</v>
      </c>
      <c r="D95" s="827" t="s">
        <v>594</v>
      </c>
      <c r="E95" s="1915">
        <v>66039</v>
      </c>
      <c r="F95" s="1884"/>
      <c r="G95" s="1884"/>
      <c r="H95" s="749" t="s">
        <v>256</v>
      </c>
      <c r="I95" s="1911">
        <v>14969</v>
      </c>
      <c r="J95" s="1909"/>
      <c r="K95" s="1911">
        <v>-12992</v>
      </c>
      <c r="L95" s="1909"/>
      <c r="M95" s="1910">
        <v>1977</v>
      </c>
      <c r="N95" s="1884"/>
      <c r="O95" s="1911">
        <v>-248</v>
      </c>
      <c r="P95" s="1909"/>
      <c r="Q95" s="1911">
        <v>901</v>
      </c>
      <c r="R95" s="1909"/>
      <c r="S95" s="1909"/>
      <c r="T95" s="1910">
        <v>2630</v>
      </c>
      <c r="U95" s="1884"/>
      <c r="V95" s="740" t="s">
        <v>256</v>
      </c>
      <c r="W95" s="1956">
        <v>68669</v>
      </c>
      <c r="X95" s="1884"/>
      <c r="Y95" s="788" t="s">
        <v>256</v>
      </c>
    </row>
    <row r="96" spans="2:25" ht="12.75" customHeight="1">
      <c r="B96" s="786" t="s">
        <v>256</v>
      </c>
      <c r="C96" s="748" t="s">
        <v>256</v>
      </c>
      <c r="D96" s="827" t="s">
        <v>758</v>
      </c>
      <c r="E96" s="1915">
        <v>53412</v>
      </c>
      <c r="F96" s="1884"/>
      <c r="G96" s="1884"/>
      <c r="H96" s="749" t="s">
        <v>256</v>
      </c>
      <c r="I96" s="1911">
        <v>9219</v>
      </c>
      <c r="J96" s="1909"/>
      <c r="K96" s="1911">
        <v>-7254</v>
      </c>
      <c r="L96" s="1909"/>
      <c r="M96" s="1910">
        <v>1965</v>
      </c>
      <c r="N96" s="1884"/>
      <c r="O96" s="1911">
        <v>-42</v>
      </c>
      <c r="P96" s="1909"/>
      <c r="Q96" s="1911">
        <v>1864</v>
      </c>
      <c r="R96" s="1909"/>
      <c r="S96" s="1909"/>
      <c r="T96" s="1910">
        <v>3787</v>
      </c>
      <c r="U96" s="1884"/>
      <c r="V96" s="740" t="s">
        <v>256</v>
      </c>
      <c r="W96" s="1956">
        <v>57199</v>
      </c>
      <c r="X96" s="1884"/>
      <c r="Y96" s="788" t="s">
        <v>256</v>
      </c>
    </row>
    <row r="97" spans="2:25" ht="12.75" customHeight="1">
      <c r="B97" s="786" t="s">
        <v>256</v>
      </c>
      <c r="C97" s="748" t="s">
        <v>256</v>
      </c>
      <c r="D97" s="827" t="s">
        <v>772</v>
      </c>
      <c r="E97" s="1957">
        <v>23.64075488654235</v>
      </c>
      <c r="F97" s="1884"/>
      <c r="G97" s="1884"/>
      <c r="H97" s="749" t="s">
        <v>256</v>
      </c>
      <c r="I97" s="1958">
        <v>62.371189933832305</v>
      </c>
      <c r="J97" s="1909"/>
      <c r="K97" s="1958">
        <v>-79.10118555279846</v>
      </c>
      <c r="L97" s="1909"/>
      <c r="M97" s="1959">
        <v>0.6106870229007634</v>
      </c>
      <c r="N97" s="1884"/>
      <c r="O97" s="1958">
        <v>-490.4761904761905</v>
      </c>
      <c r="P97" s="1909"/>
      <c r="Q97" s="1958">
        <v>-51.663090128755364</v>
      </c>
      <c r="R97" s="1909"/>
      <c r="S97" s="1909"/>
      <c r="T97" s="1959">
        <v>-30.55188803802482</v>
      </c>
      <c r="U97" s="1884"/>
      <c r="V97" s="740" t="s">
        <v>256</v>
      </c>
      <c r="W97" s="1957">
        <v>20.05279812584136</v>
      </c>
      <c r="X97" s="1884"/>
      <c r="Y97" s="788" t="s">
        <v>256</v>
      </c>
    </row>
    <row r="98" spans="2:25" ht="3" customHeight="1">
      <c r="B98" s="824" t="s">
        <v>256</v>
      </c>
      <c r="C98" s="800" t="s">
        <v>256</v>
      </c>
      <c r="D98" s="828" t="s">
        <v>256</v>
      </c>
      <c r="E98" s="1960" t="s">
        <v>256</v>
      </c>
      <c r="F98" s="1943"/>
      <c r="G98" s="1943"/>
      <c r="H98" s="799" t="s">
        <v>256</v>
      </c>
      <c r="I98" s="1961" t="s">
        <v>256</v>
      </c>
      <c r="J98" s="1962"/>
      <c r="K98" s="1961" t="s">
        <v>256</v>
      </c>
      <c r="L98" s="1962"/>
      <c r="M98" s="1963" t="s">
        <v>256</v>
      </c>
      <c r="N98" s="1943"/>
      <c r="O98" s="1961" t="s">
        <v>256</v>
      </c>
      <c r="P98" s="1962"/>
      <c r="Q98" s="1961" t="s">
        <v>256</v>
      </c>
      <c r="R98" s="1962"/>
      <c r="S98" s="1962"/>
      <c r="T98" s="1963" t="s">
        <v>256</v>
      </c>
      <c r="U98" s="1943"/>
      <c r="V98" s="801" t="s">
        <v>256</v>
      </c>
      <c r="W98" s="1960" t="s">
        <v>256</v>
      </c>
      <c r="X98" s="1943"/>
      <c r="Y98" s="812" t="s">
        <v>256</v>
      </c>
    </row>
  </sheetData>
  <mergeCells count="549">
    <mergeCell ref="N13:O13"/>
    <mergeCell ref="O98:P98"/>
    <mergeCell ref="Q98:S98"/>
    <mergeCell ref="T98:U98"/>
    <mergeCell ref="O97:P97"/>
    <mergeCell ref="Q97:S97"/>
    <mergeCell ref="T97:U97"/>
    <mergeCell ref="O96:P96"/>
    <mergeCell ref="Q96:S96"/>
    <mergeCell ref="T96:U96"/>
    <mergeCell ref="W98:X98"/>
    <mergeCell ref="E98:G98"/>
    <mergeCell ref="I98:J98"/>
    <mergeCell ref="K98:L98"/>
    <mergeCell ref="M98:N98"/>
    <mergeCell ref="W97:X97"/>
    <mergeCell ref="E97:G97"/>
    <mergeCell ref="I97:J97"/>
    <mergeCell ref="K97:L97"/>
    <mergeCell ref="M97:N97"/>
    <mergeCell ref="W96:X96"/>
    <mergeCell ref="E96:G96"/>
    <mergeCell ref="I96:J96"/>
    <mergeCell ref="K96:L96"/>
    <mergeCell ref="M96:N96"/>
    <mergeCell ref="O95:P95"/>
    <mergeCell ref="Q95:S95"/>
    <mergeCell ref="T95:U95"/>
    <mergeCell ref="W95:X95"/>
    <mergeCell ref="E95:G95"/>
    <mergeCell ref="I95:J95"/>
    <mergeCell ref="K95:L95"/>
    <mergeCell ref="M95:N95"/>
    <mergeCell ref="O94:P94"/>
    <mergeCell ref="Q94:S94"/>
    <mergeCell ref="T94:U94"/>
    <mergeCell ref="W94:X94"/>
    <mergeCell ref="E94:G94"/>
    <mergeCell ref="I94:J94"/>
    <mergeCell ref="K94:L94"/>
    <mergeCell ref="M94:N94"/>
    <mergeCell ref="O93:P93"/>
    <mergeCell ref="Q93:S93"/>
    <mergeCell ref="T93:U93"/>
    <mergeCell ref="W93:X93"/>
    <mergeCell ref="E93:G93"/>
    <mergeCell ref="I93:J93"/>
    <mergeCell ref="K93:L93"/>
    <mergeCell ref="M93:N93"/>
    <mergeCell ref="O92:P92"/>
    <mergeCell ref="Q92:S92"/>
    <mergeCell ref="T92:U92"/>
    <mergeCell ref="W92:X92"/>
    <mergeCell ref="E92:G92"/>
    <mergeCell ref="I92:J92"/>
    <mergeCell ref="K92:L92"/>
    <mergeCell ref="M92:N92"/>
    <mergeCell ref="O91:P91"/>
    <mergeCell ref="Q91:S91"/>
    <mergeCell ref="T91:U91"/>
    <mergeCell ref="W91:X91"/>
    <mergeCell ref="E91:G91"/>
    <mergeCell ref="I91:J91"/>
    <mergeCell ref="K91:L91"/>
    <mergeCell ref="M91:N91"/>
    <mergeCell ref="O90:P90"/>
    <mergeCell ref="Q90:S90"/>
    <mergeCell ref="T90:U90"/>
    <mergeCell ref="W90:X90"/>
    <mergeCell ref="E90:G90"/>
    <mergeCell ref="I90:J90"/>
    <mergeCell ref="K90:L90"/>
    <mergeCell ref="M90:N90"/>
    <mergeCell ref="W88:X88"/>
    <mergeCell ref="E89:G89"/>
    <mergeCell ref="I89:J89"/>
    <mergeCell ref="K89:L89"/>
    <mergeCell ref="M89:N89"/>
    <mergeCell ref="O89:P89"/>
    <mergeCell ref="Q89:S89"/>
    <mergeCell ref="T89:U89"/>
    <mergeCell ref="W89:X89"/>
    <mergeCell ref="Q87:S87"/>
    <mergeCell ref="T87:U87"/>
    <mergeCell ref="W87:X87"/>
    <mergeCell ref="E88:G88"/>
    <mergeCell ref="I88:J88"/>
    <mergeCell ref="K88:L88"/>
    <mergeCell ref="M88:N88"/>
    <mergeCell ref="O88:P88"/>
    <mergeCell ref="Q88:S88"/>
    <mergeCell ref="T88:U88"/>
    <mergeCell ref="O86:P86"/>
    <mergeCell ref="Q86:S86"/>
    <mergeCell ref="T86:U86"/>
    <mergeCell ref="W86:X86"/>
    <mergeCell ref="E86:G86"/>
    <mergeCell ref="I86:J86"/>
    <mergeCell ref="K86:L86"/>
    <mergeCell ref="M86:N86"/>
    <mergeCell ref="O85:P85"/>
    <mergeCell ref="Q85:S85"/>
    <mergeCell ref="T85:U85"/>
    <mergeCell ref="W85:X85"/>
    <mergeCell ref="E85:G85"/>
    <mergeCell ref="I85:J85"/>
    <mergeCell ref="K85:L85"/>
    <mergeCell ref="M85:N85"/>
    <mergeCell ref="O84:P84"/>
    <mergeCell ref="Q84:S84"/>
    <mergeCell ref="T84:U84"/>
    <mergeCell ref="W84:X84"/>
    <mergeCell ref="E84:G84"/>
    <mergeCell ref="I84:J84"/>
    <mergeCell ref="K84:L84"/>
    <mergeCell ref="M84:N84"/>
    <mergeCell ref="O83:P83"/>
    <mergeCell ref="Q83:S83"/>
    <mergeCell ref="T83:U83"/>
    <mergeCell ref="W83:X83"/>
    <mergeCell ref="E83:G83"/>
    <mergeCell ref="I83:J83"/>
    <mergeCell ref="K83:L83"/>
    <mergeCell ref="M83:N83"/>
    <mergeCell ref="O82:P82"/>
    <mergeCell ref="Q82:S82"/>
    <mergeCell ref="T82:U82"/>
    <mergeCell ref="W82:X82"/>
    <mergeCell ref="M80:N80"/>
    <mergeCell ref="E82:G82"/>
    <mergeCell ref="I82:J82"/>
    <mergeCell ref="K82:L82"/>
    <mergeCell ref="M82:N82"/>
    <mergeCell ref="E81:G81"/>
    <mergeCell ref="I81:J81"/>
    <mergeCell ref="K81:L81"/>
    <mergeCell ref="M81:N81"/>
    <mergeCell ref="O81:P81"/>
    <mergeCell ref="Q81:S81"/>
    <mergeCell ref="T81:U81"/>
    <mergeCell ref="W81:X81"/>
    <mergeCell ref="C80:D80"/>
    <mergeCell ref="E80:G80"/>
    <mergeCell ref="I80:J80"/>
    <mergeCell ref="K80:L80"/>
    <mergeCell ref="W79:X79"/>
    <mergeCell ref="O80:P80"/>
    <mergeCell ref="Q80:S80"/>
    <mergeCell ref="T80:U80"/>
    <mergeCell ref="W80:X80"/>
    <mergeCell ref="M79:N79"/>
    <mergeCell ref="O79:P79"/>
    <mergeCell ref="Q79:S79"/>
    <mergeCell ref="T79:U79"/>
    <mergeCell ref="C79:D79"/>
    <mergeCell ref="E79:G79"/>
    <mergeCell ref="I79:J79"/>
    <mergeCell ref="K79:L79"/>
    <mergeCell ref="W77:X77"/>
    <mergeCell ref="C78:D78"/>
    <mergeCell ref="E78:G78"/>
    <mergeCell ref="I78:J78"/>
    <mergeCell ref="K78:L78"/>
    <mergeCell ref="M78:N78"/>
    <mergeCell ref="O78:P78"/>
    <mergeCell ref="Q78:S78"/>
    <mergeCell ref="T78:U78"/>
    <mergeCell ref="W78:X78"/>
    <mergeCell ref="M77:N77"/>
    <mergeCell ref="O77:P77"/>
    <mergeCell ref="Q77:S77"/>
    <mergeCell ref="T77:U77"/>
    <mergeCell ref="C77:D77"/>
    <mergeCell ref="E77:G77"/>
    <mergeCell ref="I77:J77"/>
    <mergeCell ref="K77:L77"/>
    <mergeCell ref="B75:Y75"/>
    <mergeCell ref="C76:D76"/>
    <mergeCell ref="E76:G76"/>
    <mergeCell ref="I76:J76"/>
    <mergeCell ref="K76:L76"/>
    <mergeCell ref="M76:N76"/>
    <mergeCell ref="O76:P76"/>
    <mergeCell ref="Q76:S76"/>
    <mergeCell ref="T76:U76"/>
    <mergeCell ref="W76:X76"/>
    <mergeCell ref="G74:I74"/>
    <mergeCell ref="L74:M74"/>
    <mergeCell ref="P74:Q74"/>
    <mergeCell ref="U74:W74"/>
    <mergeCell ref="U72:W72"/>
    <mergeCell ref="C73:E73"/>
    <mergeCell ref="G73:I73"/>
    <mergeCell ref="L73:M73"/>
    <mergeCell ref="P73:Q73"/>
    <mergeCell ref="U73:W73"/>
    <mergeCell ref="C72:E72"/>
    <mergeCell ref="G72:I72"/>
    <mergeCell ref="L72:M72"/>
    <mergeCell ref="P72:Q72"/>
    <mergeCell ref="U70:W70"/>
    <mergeCell ref="C71:E71"/>
    <mergeCell ref="G71:I71"/>
    <mergeCell ref="L71:M71"/>
    <mergeCell ref="P71:Q71"/>
    <mergeCell ref="U71:W71"/>
    <mergeCell ref="C70:E70"/>
    <mergeCell ref="G70:I70"/>
    <mergeCell ref="L70:M70"/>
    <mergeCell ref="P70:Q70"/>
    <mergeCell ref="U68:W68"/>
    <mergeCell ref="C69:E69"/>
    <mergeCell ref="G69:I69"/>
    <mergeCell ref="L69:M69"/>
    <mergeCell ref="P69:Q69"/>
    <mergeCell ref="U69:W69"/>
    <mergeCell ref="C68:E68"/>
    <mergeCell ref="G68:I68"/>
    <mergeCell ref="L68:M68"/>
    <mergeCell ref="P68:Q68"/>
    <mergeCell ref="U66:W66"/>
    <mergeCell ref="C67:E67"/>
    <mergeCell ref="G67:I67"/>
    <mergeCell ref="L67:M67"/>
    <mergeCell ref="P67:Q67"/>
    <mergeCell ref="U67:W67"/>
    <mergeCell ref="C66:E66"/>
    <mergeCell ref="G66:I66"/>
    <mergeCell ref="L66:M66"/>
    <mergeCell ref="P66:Q66"/>
    <mergeCell ref="U64:W64"/>
    <mergeCell ref="C65:E65"/>
    <mergeCell ref="G65:I65"/>
    <mergeCell ref="L65:M65"/>
    <mergeCell ref="P65:Q65"/>
    <mergeCell ref="U65:W65"/>
    <mergeCell ref="C64:E64"/>
    <mergeCell ref="G64:I64"/>
    <mergeCell ref="L64:M64"/>
    <mergeCell ref="P64:Q64"/>
    <mergeCell ref="U62:W62"/>
    <mergeCell ref="C63:E63"/>
    <mergeCell ref="G63:I63"/>
    <mergeCell ref="L63:M63"/>
    <mergeCell ref="P63:Q63"/>
    <mergeCell ref="U63:W63"/>
    <mergeCell ref="C62:E62"/>
    <mergeCell ref="G62:I62"/>
    <mergeCell ref="L62:M62"/>
    <mergeCell ref="P62:Q62"/>
    <mergeCell ref="U60:W60"/>
    <mergeCell ref="C61:E61"/>
    <mergeCell ref="G61:I61"/>
    <mergeCell ref="L61:M61"/>
    <mergeCell ref="P61:Q61"/>
    <mergeCell ref="U61:W61"/>
    <mergeCell ref="C60:E60"/>
    <mergeCell ref="G60:I60"/>
    <mergeCell ref="L60:M60"/>
    <mergeCell ref="P60:Q60"/>
    <mergeCell ref="U58:W58"/>
    <mergeCell ref="C59:E59"/>
    <mergeCell ref="G59:I59"/>
    <mergeCell ref="L59:M59"/>
    <mergeCell ref="P59:Q59"/>
    <mergeCell ref="U59:W59"/>
    <mergeCell ref="C58:E58"/>
    <mergeCell ref="G58:I58"/>
    <mergeCell ref="L58:M58"/>
    <mergeCell ref="P58:Q58"/>
    <mergeCell ref="U56:W56"/>
    <mergeCell ref="C57:E57"/>
    <mergeCell ref="G57:I57"/>
    <mergeCell ref="L57:M57"/>
    <mergeCell ref="P57:Q57"/>
    <mergeCell ref="U57:W57"/>
    <mergeCell ref="C56:E56"/>
    <mergeCell ref="G56:I56"/>
    <mergeCell ref="L56:M56"/>
    <mergeCell ref="P56:Q56"/>
    <mergeCell ref="U54:W54"/>
    <mergeCell ref="C55:E55"/>
    <mergeCell ref="G55:I55"/>
    <mergeCell ref="L55:M55"/>
    <mergeCell ref="P55:Q55"/>
    <mergeCell ref="U55:W55"/>
    <mergeCell ref="C54:E54"/>
    <mergeCell ref="G54:I54"/>
    <mergeCell ref="L54:M54"/>
    <mergeCell ref="P54:Q54"/>
    <mergeCell ref="U52:W52"/>
    <mergeCell ref="C53:E53"/>
    <mergeCell ref="G53:I53"/>
    <mergeCell ref="L53:M53"/>
    <mergeCell ref="P53:Q53"/>
    <mergeCell ref="U53:W53"/>
    <mergeCell ref="C52:E52"/>
    <mergeCell ref="G52:I52"/>
    <mergeCell ref="L52:M52"/>
    <mergeCell ref="P52:Q52"/>
    <mergeCell ref="U50:W50"/>
    <mergeCell ref="C51:E51"/>
    <mergeCell ref="G51:I51"/>
    <mergeCell ref="L51:M51"/>
    <mergeCell ref="P51:Q51"/>
    <mergeCell ref="U51:W51"/>
    <mergeCell ref="C50:E50"/>
    <mergeCell ref="G50:I50"/>
    <mergeCell ref="L50:M50"/>
    <mergeCell ref="P50:Q50"/>
    <mergeCell ref="U48:W48"/>
    <mergeCell ref="C49:E49"/>
    <mergeCell ref="G49:I49"/>
    <mergeCell ref="L49:M49"/>
    <mergeCell ref="P49:Q49"/>
    <mergeCell ref="U49:W49"/>
    <mergeCell ref="C48:E48"/>
    <mergeCell ref="G48:I48"/>
    <mergeCell ref="L48:M48"/>
    <mergeCell ref="P48:Q48"/>
    <mergeCell ref="U46:W46"/>
    <mergeCell ref="C47:E47"/>
    <mergeCell ref="G47:I47"/>
    <mergeCell ref="L47:M47"/>
    <mergeCell ref="P47:Q47"/>
    <mergeCell ref="U47:W47"/>
    <mergeCell ref="C46:E46"/>
    <mergeCell ref="G46:I46"/>
    <mergeCell ref="L46:M46"/>
    <mergeCell ref="P46:Q46"/>
    <mergeCell ref="U44:W44"/>
    <mergeCell ref="C45:E45"/>
    <mergeCell ref="G45:I45"/>
    <mergeCell ref="L45:M45"/>
    <mergeCell ref="P45:Q45"/>
    <mergeCell ref="U45:W45"/>
    <mergeCell ref="C44:E44"/>
    <mergeCell ref="G44:I44"/>
    <mergeCell ref="L44:M44"/>
    <mergeCell ref="P44:Q44"/>
    <mergeCell ref="U42:W42"/>
    <mergeCell ref="C43:E43"/>
    <mergeCell ref="G43:I43"/>
    <mergeCell ref="L43:M43"/>
    <mergeCell ref="P43:Q43"/>
    <mergeCell ref="U43:W43"/>
    <mergeCell ref="C42:E42"/>
    <mergeCell ref="G42:I42"/>
    <mergeCell ref="L42:M42"/>
    <mergeCell ref="P42:Q42"/>
    <mergeCell ref="U40:W40"/>
    <mergeCell ref="C41:E41"/>
    <mergeCell ref="G41:I41"/>
    <mergeCell ref="L41:M41"/>
    <mergeCell ref="P41:Q41"/>
    <mergeCell ref="U41:W41"/>
    <mergeCell ref="C40:E40"/>
    <mergeCell ref="G40:I40"/>
    <mergeCell ref="L40:M40"/>
    <mergeCell ref="P40:Q40"/>
    <mergeCell ref="U38:W38"/>
    <mergeCell ref="C39:E39"/>
    <mergeCell ref="G39:I39"/>
    <mergeCell ref="L39:M39"/>
    <mergeCell ref="P39:Q39"/>
    <mergeCell ref="U39:W39"/>
    <mergeCell ref="C38:E38"/>
    <mergeCell ref="G38:I38"/>
    <mergeCell ref="L38:M38"/>
    <mergeCell ref="P38:Q38"/>
    <mergeCell ref="U36:W36"/>
    <mergeCell ref="C37:E37"/>
    <mergeCell ref="G37:I37"/>
    <mergeCell ref="L37:M37"/>
    <mergeCell ref="P37:Q37"/>
    <mergeCell ref="U37:W37"/>
    <mergeCell ref="C36:E36"/>
    <mergeCell ref="G36:I36"/>
    <mergeCell ref="L36:M36"/>
    <mergeCell ref="P36:Q36"/>
    <mergeCell ref="C35:E35"/>
    <mergeCell ref="G35:I35"/>
    <mergeCell ref="L35:M35"/>
    <mergeCell ref="P35:Q35"/>
    <mergeCell ref="U35:W35"/>
    <mergeCell ref="U33:W33"/>
    <mergeCell ref="C34:E34"/>
    <mergeCell ref="G34:I34"/>
    <mergeCell ref="L34:M34"/>
    <mergeCell ref="P34:Q34"/>
    <mergeCell ref="U34:W34"/>
    <mergeCell ref="C33:E33"/>
    <mergeCell ref="G33:I33"/>
    <mergeCell ref="L33:M33"/>
    <mergeCell ref="P33:Q33"/>
    <mergeCell ref="U31:W31"/>
    <mergeCell ref="C32:E32"/>
    <mergeCell ref="G32:I32"/>
    <mergeCell ref="L32:M32"/>
    <mergeCell ref="P32:Q32"/>
    <mergeCell ref="U32:W32"/>
    <mergeCell ref="C31:E31"/>
    <mergeCell ref="G31:I31"/>
    <mergeCell ref="L31:M31"/>
    <mergeCell ref="P31:Q31"/>
    <mergeCell ref="U29:W29"/>
    <mergeCell ref="C30:E30"/>
    <mergeCell ref="G30:I30"/>
    <mergeCell ref="L30:M30"/>
    <mergeCell ref="P30:Q30"/>
    <mergeCell ref="U30:W30"/>
    <mergeCell ref="C29:E29"/>
    <mergeCell ref="G29:I29"/>
    <mergeCell ref="L29:M29"/>
    <mergeCell ref="P29:Q29"/>
    <mergeCell ref="U27:W27"/>
    <mergeCell ref="C28:E28"/>
    <mergeCell ref="G28:I28"/>
    <mergeCell ref="L28:M28"/>
    <mergeCell ref="P28:Q28"/>
    <mergeCell ref="U28:W28"/>
    <mergeCell ref="C27:E27"/>
    <mergeCell ref="G27:I27"/>
    <mergeCell ref="L27:M27"/>
    <mergeCell ref="P27:Q27"/>
    <mergeCell ref="U25:W25"/>
    <mergeCell ref="C26:E26"/>
    <mergeCell ref="G26:I26"/>
    <mergeCell ref="L26:M26"/>
    <mergeCell ref="P26:Q26"/>
    <mergeCell ref="U26:W26"/>
    <mergeCell ref="C25:E25"/>
    <mergeCell ref="G25:I25"/>
    <mergeCell ref="L25:M25"/>
    <mergeCell ref="P25:Q25"/>
    <mergeCell ref="U23:W23"/>
    <mergeCell ref="C24:E24"/>
    <mergeCell ref="G24:I24"/>
    <mergeCell ref="L24:M24"/>
    <mergeCell ref="P24:Q24"/>
    <mergeCell ref="U24:W24"/>
    <mergeCell ref="C23:E23"/>
    <mergeCell ref="G23:I23"/>
    <mergeCell ref="L23:M23"/>
    <mergeCell ref="P23:Q23"/>
    <mergeCell ref="U21:W21"/>
    <mergeCell ref="C22:E22"/>
    <mergeCell ref="G22:I22"/>
    <mergeCell ref="L22:M22"/>
    <mergeCell ref="P22:Q22"/>
    <mergeCell ref="U22:W22"/>
    <mergeCell ref="C21:E21"/>
    <mergeCell ref="G21:I21"/>
    <mergeCell ref="L21:M21"/>
    <mergeCell ref="P21:Q21"/>
    <mergeCell ref="U19:W19"/>
    <mergeCell ref="C20:E20"/>
    <mergeCell ref="G20:I20"/>
    <mergeCell ref="L20:M20"/>
    <mergeCell ref="P20:Q20"/>
    <mergeCell ref="U20:W20"/>
    <mergeCell ref="C19:E19"/>
    <mergeCell ref="G19:I19"/>
    <mergeCell ref="L19:M19"/>
    <mergeCell ref="P19:Q19"/>
    <mergeCell ref="U17:W17"/>
    <mergeCell ref="C18:E18"/>
    <mergeCell ref="G18:I18"/>
    <mergeCell ref="L18:M18"/>
    <mergeCell ref="P18:Q18"/>
    <mergeCell ref="U18:W18"/>
    <mergeCell ref="C17:E17"/>
    <mergeCell ref="G17:I17"/>
    <mergeCell ref="L17:M17"/>
    <mergeCell ref="P17:Q17"/>
    <mergeCell ref="U15:W15"/>
    <mergeCell ref="C16:E16"/>
    <mergeCell ref="G16:I16"/>
    <mergeCell ref="L16:M16"/>
    <mergeCell ref="P16:Q16"/>
    <mergeCell ref="U16:W16"/>
    <mergeCell ref="C15:E15"/>
    <mergeCell ref="G15:I15"/>
    <mergeCell ref="L15:M15"/>
    <mergeCell ref="P15:Q15"/>
    <mergeCell ref="U13:W13"/>
    <mergeCell ref="C14:E14"/>
    <mergeCell ref="G14:I14"/>
    <mergeCell ref="L14:M14"/>
    <mergeCell ref="P14:Q14"/>
    <mergeCell ref="U14:W14"/>
    <mergeCell ref="C13:E13"/>
    <mergeCell ref="G13:I13"/>
    <mergeCell ref="L13:M13"/>
    <mergeCell ref="P13:Q13"/>
    <mergeCell ref="U11:W11"/>
    <mergeCell ref="C12:E12"/>
    <mergeCell ref="G12:I12"/>
    <mergeCell ref="L12:M12"/>
    <mergeCell ref="P12:Q12"/>
    <mergeCell ref="U12:W12"/>
    <mergeCell ref="C11:E11"/>
    <mergeCell ref="G11:I11"/>
    <mergeCell ref="L11:M11"/>
    <mergeCell ref="P11:Q11"/>
    <mergeCell ref="U9:W9"/>
    <mergeCell ref="C10:E10"/>
    <mergeCell ref="G10:I10"/>
    <mergeCell ref="L10:M10"/>
    <mergeCell ref="P10:Q10"/>
    <mergeCell ref="U10:W10"/>
    <mergeCell ref="C9:E9"/>
    <mergeCell ref="G9:I9"/>
    <mergeCell ref="L9:M9"/>
    <mergeCell ref="P9:Q9"/>
    <mergeCell ref="U7:W7"/>
    <mergeCell ref="C8:E8"/>
    <mergeCell ref="G8:I8"/>
    <mergeCell ref="L8:M8"/>
    <mergeCell ref="P8:Q8"/>
    <mergeCell ref="U8:W8"/>
    <mergeCell ref="C7:E7"/>
    <mergeCell ref="G7:I7"/>
    <mergeCell ref="L7:M7"/>
    <mergeCell ref="P7:Q7"/>
    <mergeCell ref="U5:W5"/>
    <mergeCell ref="C6:E6"/>
    <mergeCell ref="G6:I6"/>
    <mergeCell ref="L6:M6"/>
    <mergeCell ref="P6:Q6"/>
    <mergeCell ref="U6:W6"/>
    <mergeCell ref="B1:Y1"/>
    <mergeCell ref="B2:Y2"/>
    <mergeCell ref="B3:Y3"/>
    <mergeCell ref="C4:E4"/>
    <mergeCell ref="G4:I4"/>
    <mergeCell ref="L4:M4"/>
    <mergeCell ref="P4:Q4"/>
    <mergeCell ref="T4:Y4"/>
    <mergeCell ref="O87:P87"/>
    <mergeCell ref="C5:E5"/>
    <mergeCell ref="G5:I5"/>
    <mergeCell ref="L5:M5"/>
    <mergeCell ref="P5:Q5"/>
    <mergeCell ref="E87:G87"/>
    <mergeCell ref="I87:J87"/>
    <mergeCell ref="K87:L87"/>
    <mergeCell ref="M87:N87"/>
    <mergeCell ref="C74:E74"/>
  </mergeCells>
  <printOptions horizontalCentered="1" verticalCentered="1"/>
  <pageMargins left="0.3937007874015748" right="0.3937007874015748" top="0.3937007874015748" bottom="0.1968503937007874" header="0.3937007874015748" footer="0.1968503937007874"/>
  <pageSetup fitToHeight="1" fitToWidth="1" horizontalDpi="600" verticalDpi="600" orientation="portrait" paperSize="9" scale="64" r:id="rId1"/>
</worksheet>
</file>

<file path=xl/worksheets/sheet36.xml><?xml version="1.0" encoding="utf-8"?>
<worksheet xmlns="http://schemas.openxmlformats.org/spreadsheetml/2006/main" xmlns:r="http://schemas.openxmlformats.org/officeDocument/2006/relationships">
  <sheetPr>
    <pageSetUpPr fitToPage="1"/>
  </sheetPr>
  <dimension ref="B1:Y99"/>
  <sheetViews>
    <sheetView view="pageBreakPreview" zoomScale="60" zoomScaleNormal="75" workbookViewId="0" topLeftCell="A1">
      <selection activeCell="A59" sqref="A59"/>
    </sheetView>
  </sheetViews>
  <sheetFormatPr defaultColWidth="9.00390625" defaultRowHeight="14.25"/>
  <cols>
    <col min="1" max="1" width="1.4921875" style="502" customWidth="1"/>
    <col min="2" max="2" width="2.00390625" style="502" customWidth="1"/>
    <col min="3" max="3" width="21.25390625" style="502" customWidth="1"/>
    <col min="4" max="4" width="6.875" style="502" customWidth="1"/>
    <col min="5" max="5" width="1.25" style="502" customWidth="1"/>
    <col min="6" max="6" width="7.25390625" style="502" customWidth="1"/>
    <col min="7" max="8" width="1.75390625" style="502" customWidth="1"/>
    <col min="9" max="9" width="3.625" style="502" customWidth="1"/>
    <col min="10" max="10" width="8.00390625" style="502" customWidth="1"/>
    <col min="11" max="11" width="7.25390625" style="502" customWidth="1"/>
    <col min="12" max="12" width="4.125" style="502" customWidth="1"/>
    <col min="13" max="13" width="3.25390625" style="502" customWidth="1"/>
    <col min="14" max="14" width="7.25390625" style="502" customWidth="1"/>
    <col min="15" max="15" width="8.125" style="502" customWidth="1"/>
    <col min="16" max="16" width="5.375" style="502" customWidth="1"/>
    <col min="17" max="17" width="1.75390625" style="502" customWidth="1"/>
    <col min="18" max="18" width="8.25390625" style="502" customWidth="1"/>
    <col min="19" max="19" width="1.75390625" style="502" customWidth="1"/>
    <col min="20" max="20" width="8.125" style="502" customWidth="1"/>
    <col min="21" max="21" width="2.75390625" style="502" customWidth="1"/>
    <col min="22" max="22" width="1.75390625" style="502" customWidth="1"/>
    <col min="23" max="23" width="2.75390625" style="502" customWidth="1"/>
    <col min="24" max="24" width="7.875" style="502" customWidth="1"/>
    <col min="25" max="25" width="1.75390625" style="502" customWidth="1"/>
    <col min="26" max="16384" width="8.75390625" style="502" customWidth="1"/>
  </cols>
  <sheetData>
    <row r="1" spans="2:25" s="702" customFormat="1" ht="13.5" customHeight="1">
      <c r="B1" s="1888" t="s">
        <v>712</v>
      </c>
      <c r="C1" s="1889"/>
      <c r="D1" s="1889"/>
      <c r="E1" s="1889"/>
      <c r="F1" s="1889"/>
      <c r="G1" s="1889"/>
      <c r="H1" s="1889"/>
      <c r="I1" s="1889"/>
      <c r="J1" s="1889"/>
      <c r="K1" s="1889"/>
      <c r="L1" s="1889"/>
      <c r="M1" s="1889"/>
      <c r="N1" s="1889"/>
      <c r="O1" s="1889"/>
      <c r="P1" s="1889"/>
      <c r="Q1" s="1889"/>
      <c r="R1" s="1889"/>
      <c r="S1" s="1889"/>
      <c r="T1" s="1889"/>
      <c r="U1" s="1889"/>
      <c r="V1" s="1889"/>
      <c r="W1" s="1889"/>
      <c r="X1" s="1889"/>
      <c r="Y1" s="1889"/>
    </row>
    <row r="2" spans="2:25" s="702" customFormat="1" ht="15.75" customHeight="1">
      <c r="B2" s="1890" t="s">
        <v>600</v>
      </c>
      <c r="C2" s="1891"/>
      <c r="D2" s="1891"/>
      <c r="E2" s="1891"/>
      <c r="F2" s="1891"/>
      <c r="G2" s="1891"/>
      <c r="H2" s="1891"/>
      <c r="I2" s="1891"/>
      <c r="J2" s="1891"/>
      <c r="K2" s="1891"/>
      <c r="L2" s="1891"/>
      <c r="M2" s="1891"/>
      <c r="N2" s="1891"/>
      <c r="O2" s="1891"/>
      <c r="P2" s="1891"/>
      <c r="Q2" s="1891"/>
      <c r="R2" s="1891"/>
      <c r="S2" s="1891"/>
      <c r="T2" s="1891"/>
      <c r="U2" s="1891"/>
      <c r="V2" s="1891"/>
      <c r="W2" s="1891"/>
      <c r="X2" s="1891"/>
      <c r="Y2" s="1892"/>
    </row>
    <row r="3" spans="2:25" s="702" customFormat="1" ht="12.75" customHeight="1">
      <c r="B3" s="1972" t="s">
        <v>775</v>
      </c>
      <c r="C3" s="1973"/>
      <c r="D3" s="1973"/>
      <c r="E3" s="1973"/>
      <c r="F3" s="1973"/>
      <c r="G3" s="1973"/>
      <c r="H3" s="1973"/>
      <c r="I3" s="1973"/>
      <c r="J3" s="1973"/>
      <c r="K3" s="1973"/>
      <c r="L3" s="1973"/>
      <c r="M3" s="1973"/>
      <c r="N3" s="1973"/>
      <c r="O3" s="1973"/>
      <c r="P3" s="1973"/>
      <c r="Q3" s="1973"/>
      <c r="R3" s="1973"/>
      <c r="S3" s="1973"/>
      <c r="T3" s="1973"/>
      <c r="U3" s="1973"/>
      <c r="V3" s="1973"/>
      <c r="W3" s="1973"/>
      <c r="X3" s="1973"/>
      <c r="Y3" s="1973"/>
    </row>
    <row r="4" spans="2:25" ht="12.75" customHeight="1">
      <c r="B4" s="703" t="s">
        <v>256</v>
      </c>
      <c r="C4" s="1895" t="s">
        <v>256</v>
      </c>
      <c r="D4" s="1886"/>
      <c r="E4" s="1886"/>
      <c r="F4" s="704" t="s">
        <v>256</v>
      </c>
      <c r="G4" s="1894" t="s">
        <v>765</v>
      </c>
      <c r="H4" s="1886"/>
      <c r="I4" s="1886"/>
      <c r="J4" s="704" t="s">
        <v>256</v>
      </c>
      <c r="K4" s="704" t="s">
        <v>256</v>
      </c>
      <c r="L4" s="1894" t="s">
        <v>766</v>
      </c>
      <c r="M4" s="1886"/>
      <c r="N4" s="704" t="s">
        <v>256</v>
      </c>
      <c r="O4" s="704" t="s">
        <v>256</v>
      </c>
      <c r="P4" s="1894" t="s">
        <v>1070</v>
      </c>
      <c r="Q4" s="1886"/>
      <c r="R4" s="704" t="s">
        <v>256</v>
      </c>
      <c r="S4" s="704" t="s">
        <v>256</v>
      </c>
      <c r="T4" s="1885" t="s">
        <v>612</v>
      </c>
      <c r="U4" s="1886"/>
      <c r="V4" s="1886"/>
      <c r="W4" s="1886"/>
      <c r="X4" s="1886"/>
      <c r="Y4" s="1887"/>
    </row>
    <row r="5" spans="2:25" ht="12.75" customHeight="1">
      <c r="B5" s="708" t="s">
        <v>256</v>
      </c>
      <c r="C5" s="1905" t="s">
        <v>256</v>
      </c>
      <c r="D5" s="1904"/>
      <c r="E5" s="1904"/>
      <c r="F5" s="710" t="s">
        <v>594</v>
      </c>
      <c r="G5" s="1913" t="s">
        <v>602</v>
      </c>
      <c r="H5" s="1884"/>
      <c r="I5" s="1884"/>
      <c r="J5" s="710" t="s">
        <v>772</v>
      </c>
      <c r="K5" s="710" t="s">
        <v>594</v>
      </c>
      <c r="L5" s="1913" t="s">
        <v>602</v>
      </c>
      <c r="M5" s="1884"/>
      <c r="N5" s="710" t="s">
        <v>772</v>
      </c>
      <c r="O5" s="710" t="s">
        <v>594</v>
      </c>
      <c r="P5" s="1913" t="s">
        <v>602</v>
      </c>
      <c r="Q5" s="1884"/>
      <c r="R5" s="710" t="s">
        <v>772</v>
      </c>
      <c r="S5" s="740" t="s">
        <v>256</v>
      </c>
      <c r="T5" s="711" t="s">
        <v>594</v>
      </c>
      <c r="U5" s="1913" t="s">
        <v>602</v>
      </c>
      <c r="V5" s="1884"/>
      <c r="W5" s="1884"/>
      <c r="X5" s="710" t="s">
        <v>772</v>
      </c>
      <c r="Y5" s="712" t="s">
        <v>256</v>
      </c>
    </row>
    <row r="6" spans="2:25" ht="12.75" customHeight="1">
      <c r="B6" s="717" t="s">
        <v>256</v>
      </c>
      <c r="C6" s="1965" t="s">
        <v>256</v>
      </c>
      <c r="D6" s="1897"/>
      <c r="E6" s="1897"/>
      <c r="F6" s="741" t="s">
        <v>245</v>
      </c>
      <c r="G6" s="1923" t="s">
        <v>245</v>
      </c>
      <c r="H6" s="1897"/>
      <c r="I6" s="1897"/>
      <c r="J6" s="741" t="s">
        <v>256</v>
      </c>
      <c r="K6" s="741" t="s">
        <v>245</v>
      </c>
      <c r="L6" s="1923" t="s">
        <v>245</v>
      </c>
      <c r="M6" s="1897"/>
      <c r="N6" s="741" t="s">
        <v>256</v>
      </c>
      <c r="O6" s="741" t="s">
        <v>245</v>
      </c>
      <c r="P6" s="1923" t="s">
        <v>245</v>
      </c>
      <c r="Q6" s="1897"/>
      <c r="R6" s="741" t="s">
        <v>256</v>
      </c>
      <c r="S6" s="741" t="s">
        <v>256</v>
      </c>
      <c r="T6" s="742" t="s">
        <v>245</v>
      </c>
      <c r="U6" s="1923" t="s">
        <v>245</v>
      </c>
      <c r="V6" s="1897"/>
      <c r="W6" s="1897"/>
      <c r="X6" s="741" t="s">
        <v>256</v>
      </c>
      <c r="Y6" s="743" t="s">
        <v>256</v>
      </c>
    </row>
    <row r="7" spans="2:25" ht="12.75" customHeight="1">
      <c r="B7" s="708" t="s">
        <v>256</v>
      </c>
      <c r="C7" s="1905" t="s">
        <v>797</v>
      </c>
      <c r="D7" s="1904"/>
      <c r="E7" s="1904"/>
      <c r="F7" s="714" t="s">
        <v>256</v>
      </c>
      <c r="G7" s="1924" t="s">
        <v>256</v>
      </c>
      <c r="H7" s="1904"/>
      <c r="I7" s="1904"/>
      <c r="J7" s="714" t="s">
        <v>256</v>
      </c>
      <c r="K7" s="714" t="s">
        <v>256</v>
      </c>
      <c r="L7" s="1924" t="s">
        <v>256</v>
      </c>
      <c r="M7" s="1904"/>
      <c r="N7" s="714" t="s">
        <v>256</v>
      </c>
      <c r="O7" s="714" t="s">
        <v>256</v>
      </c>
      <c r="P7" s="1924" t="s">
        <v>256</v>
      </c>
      <c r="Q7" s="1904"/>
      <c r="R7" s="714" t="s">
        <v>256</v>
      </c>
      <c r="S7" s="714" t="s">
        <v>256</v>
      </c>
      <c r="T7" s="744" t="s">
        <v>256</v>
      </c>
      <c r="U7" s="1924" t="s">
        <v>256</v>
      </c>
      <c r="V7" s="1904"/>
      <c r="W7" s="1904"/>
      <c r="X7" s="714" t="s">
        <v>256</v>
      </c>
      <c r="Y7" s="716" t="s">
        <v>256</v>
      </c>
    </row>
    <row r="8" spans="2:25" ht="12.75" customHeight="1">
      <c r="B8" s="708" t="s">
        <v>256</v>
      </c>
      <c r="C8" s="1905" t="s">
        <v>779</v>
      </c>
      <c r="D8" s="1904"/>
      <c r="E8" s="1904"/>
      <c r="F8" s="714" t="s">
        <v>256</v>
      </c>
      <c r="G8" s="1924" t="s">
        <v>256</v>
      </c>
      <c r="H8" s="1904"/>
      <c r="I8" s="1904"/>
      <c r="J8" s="714" t="s">
        <v>256</v>
      </c>
      <c r="K8" s="714" t="s">
        <v>256</v>
      </c>
      <c r="L8" s="1924" t="s">
        <v>256</v>
      </c>
      <c r="M8" s="1904"/>
      <c r="N8" s="714" t="s">
        <v>256</v>
      </c>
      <c r="O8" s="714" t="s">
        <v>256</v>
      </c>
      <c r="P8" s="1924" t="s">
        <v>256</v>
      </c>
      <c r="Q8" s="1904"/>
      <c r="R8" s="714" t="s">
        <v>256</v>
      </c>
      <c r="S8" s="714" t="s">
        <v>256</v>
      </c>
      <c r="T8" s="744" t="s">
        <v>256</v>
      </c>
      <c r="U8" s="1924" t="s">
        <v>256</v>
      </c>
      <c r="V8" s="1904"/>
      <c r="W8" s="1904"/>
      <c r="X8" s="714" t="s">
        <v>256</v>
      </c>
      <c r="Y8" s="716" t="s">
        <v>256</v>
      </c>
    </row>
    <row r="9" spans="2:25" ht="12.75" customHeight="1">
      <c r="B9" s="745" t="s">
        <v>256</v>
      </c>
      <c r="C9" s="1908" t="s">
        <v>570</v>
      </c>
      <c r="D9" s="1909"/>
      <c r="E9" s="1909"/>
      <c r="F9" s="722">
        <v>369</v>
      </c>
      <c r="G9" s="1911">
        <v>343</v>
      </c>
      <c r="H9" s="1909"/>
      <c r="I9" s="1909"/>
      <c r="J9" s="747">
        <v>7.580174927113703</v>
      </c>
      <c r="K9" s="722" t="s">
        <v>1128</v>
      </c>
      <c r="L9" s="723"/>
      <c r="M9" s="747" t="s">
        <v>1128</v>
      </c>
      <c r="N9" s="722" t="s">
        <v>1128</v>
      </c>
      <c r="O9" s="722">
        <v>369</v>
      </c>
      <c r="P9" s="1911">
        <v>343</v>
      </c>
      <c r="Q9" s="1909"/>
      <c r="R9" s="747">
        <v>7.580174927113703</v>
      </c>
      <c r="S9" s="748" t="s">
        <v>256</v>
      </c>
      <c r="T9" s="726">
        <v>369</v>
      </c>
      <c r="U9" s="1911">
        <v>343</v>
      </c>
      <c r="V9" s="1909"/>
      <c r="W9" s="1909"/>
      <c r="X9" s="747">
        <v>7.580174927113703</v>
      </c>
      <c r="Y9" s="749" t="s">
        <v>256</v>
      </c>
    </row>
    <row r="10" spans="2:25" ht="12.75" customHeight="1">
      <c r="B10" s="745" t="s">
        <v>256</v>
      </c>
      <c r="C10" s="1908" t="s">
        <v>780</v>
      </c>
      <c r="D10" s="1909"/>
      <c r="E10" s="1909"/>
      <c r="F10" s="722">
        <v>184</v>
      </c>
      <c r="G10" s="1911">
        <v>227</v>
      </c>
      <c r="H10" s="1909"/>
      <c r="I10" s="1909"/>
      <c r="J10" s="747">
        <v>-18.94273127753304</v>
      </c>
      <c r="K10" s="722" t="s">
        <v>1128</v>
      </c>
      <c r="L10" s="723"/>
      <c r="M10" s="747" t="s">
        <v>1128</v>
      </c>
      <c r="N10" s="722" t="s">
        <v>1128</v>
      </c>
      <c r="O10" s="722">
        <v>184</v>
      </c>
      <c r="P10" s="1911">
        <v>227</v>
      </c>
      <c r="Q10" s="1909"/>
      <c r="R10" s="747">
        <v>-18.94273127753304</v>
      </c>
      <c r="S10" s="748" t="s">
        <v>256</v>
      </c>
      <c r="T10" s="726">
        <v>184</v>
      </c>
      <c r="U10" s="1911">
        <v>227</v>
      </c>
      <c r="V10" s="1909"/>
      <c r="W10" s="1909"/>
      <c r="X10" s="747">
        <v>-18.94273127753304</v>
      </c>
      <c r="Y10" s="749" t="s">
        <v>256</v>
      </c>
    </row>
    <row r="11" spans="2:25" ht="12.75" customHeight="1">
      <c r="B11" s="745" t="s">
        <v>256</v>
      </c>
      <c r="C11" s="1908" t="s">
        <v>781</v>
      </c>
      <c r="D11" s="1909"/>
      <c r="E11" s="1909"/>
      <c r="F11" s="722">
        <v>140</v>
      </c>
      <c r="G11" s="1911">
        <v>167</v>
      </c>
      <c r="H11" s="1909"/>
      <c r="I11" s="1909"/>
      <c r="J11" s="747">
        <v>-16.16766467065868</v>
      </c>
      <c r="K11" s="815" t="s">
        <v>1128</v>
      </c>
      <c r="L11" s="835"/>
      <c r="M11" s="836" t="s">
        <v>1128</v>
      </c>
      <c r="N11" s="815" t="s">
        <v>1128</v>
      </c>
      <c r="O11" s="722">
        <v>140</v>
      </c>
      <c r="P11" s="1911">
        <v>167</v>
      </c>
      <c r="Q11" s="1909"/>
      <c r="R11" s="747">
        <v>-16.16766467065868</v>
      </c>
      <c r="S11" s="748" t="s">
        <v>256</v>
      </c>
      <c r="T11" s="726">
        <v>140</v>
      </c>
      <c r="U11" s="1911">
        <v>167</v>
      </c>
      <c r="V11" s="1909"/>
      <c r="W11" s="1909"/>
      <c r="X11" s="747">
        <v>-16.16766467065868</v>
      </c>
      <c r="Y11" s="749" t="s">
        <v>256</v>
      </c>
    </row>
    <row r="12" spans="2:25" ht="12.75" customHeight="1">
      <c r="B12" s="708" t="s">
        <v>256</v>
      </c>
      <c r="C12" s="1905" t="s">
        <v>782</v>
      </c>
      <c r="D12" s="1904"/>
      <c r="E12" s="1904"/>
      <c r="F12" s="752">
        <v>693</v>
      </c>
      <c r="G12" s="1925">
        <v>737</v>
      </c>
      <c r="H12" s="1926"/>
      <c r="I12" s="1926"/>
      <c r="J12" s="733">
        <v>-5.970149253731343</v>
      </c>
      <c r="K12" s="722" t="s">
        <v>1128</v>
      </c>
      <c r="L12" s="723"/>
      <c r="M12" s="747" t="s">
        <v>1128</v>
      </c>
      <c r="N12" s="722" t="s">
        <v>1128</v>
      </c>
      <c r="O12" s="752">
        <v>693</v>
      </c>
      <c r="P12" s="1925">
        <v>737</v>
      </c>
      <c r="Q12" s="1926"/>
      <c r="R12" s="733">
        <v>-5.970149253731343</v>
      </c>
      <c r="S12" s="765" t="s">
        <v>256</v>
      </c>
      <c r="T12" s="754">
        <v>693</v>
      </c>
      <c r="U12" s="1925">
        <v>737</v>
      </c>
      <c r="V12" s="1926"/>
      <c r="W12" s="1926"/>
      <c r="X12" s="733">
        <v>-5.970149253731343</v>
      </c>
      <c r="Y12" s="766" t="s">
        <v>256</v>
      </c>
    </row>
    <row r="13" spans="2:25" ht="12.75" customHeight="1">
      <c r="B13" s="708" t="s">
        <v>256</v>
      </c>
      <c r="C13" s="1905" t="s">
        <v>256</v>
      </c>
      <c r="D13" s="1904"/>
      <c r="E13" s="1904"/>
      <c r="F13" s="714" t="s">
        <v>256</v>
      </c>
      <c r="G13" s="1924" t="s">
        <v>256</v>
      </c>
      <c r="H13" s="1904"/>
      <c r="I13" s="1904"/>
      <c r="J13" s="714" t="s">
        <v>256</v>
      </c>
      <c r="K13" s="714" t="s">
        <v>256</v>
      </c>
      <c r="L13" s="1924" t="s">
        <v>256</v>
      </c>
      <c r="M13" s="1904"/>
      <c r="N13" s="714" t="s">
        <v>256</v>
      </c>
      <c r="O13" s="714" t="s">
        <v>256</v>
      </c>
      <c r="P13" s="1924" t="s">
        <v>256</v>
      </c>
      <c r="Q13" s="1904"/>
      <c r="R13" s="714" t="s">
        <v>256</v>
      </c>
      <c r="S13" s="714" t="s">
        <v>256</v>
      </c>
      <c r="T13" s="744" t="s">
        <v>256</v>
      </c>
      <c r="U13" s="1924" t="s">
        <v>256</v>
      </c>
      <c r="V13" s="1904"/>
      <c r="W13" s="1904"/>
      <c r="X13" s="714" t="s">
        <v>256</v>
      </c>
      <c r="Y13" s="716" t="s">
        <v>256</v>
      </c>
    </row>
    <row r="14" spans="2:25" ht="12.75" customHeight="1">
      <c r="B14" s="745" t="s">
        <v>256</v>
      </c>
      <c r="C14" s="1908" t="s">
        <v>783</v>
      </c>
      <c r="D14" s="1909"/>
      <c r="E14" s="1909"/>
      <c r="F14" s="722">
        <v>48</v>
      </c>
      <c r="G14" s="1911">
        <v>41</v>
      </c>
      <c r="H14" s="1909"/>
      <c r="I14" s="1909"/>
      <c r="J14" s="747">
        <v>17.073170731707318</v>
      </c>
      <c r="K14" s="722" t="s">
        <v>1128</v>
      </c>
      <c r="L14" s="723"/>
      <c r="M14" s="747" t="s">
        <v>1128</v>
      </c>
      <c r="N14" s="722" t="s">
        <v>1128</v>
      </c>
      <c r="O14" s="722">
        <v>48</v>
      </c>
      <c r="P14" s="1911">
        <v>41</v>
      </c>
      <c r="Q14" s="1909"/>
      <c r="R14" s="747">
        <v>17.073170731707318</v>
      </c>
      <c r="S14" s="748" t="s">
        <v>256</v>
      </c>
      <c r="T14" s="726">
        <v>48</v>
      </c>
      <c r="U14" s="1911">
        <v>41</v>
      </c>
      <c r="V14" s="1909"/>
      <c r="W14" s="1909"/>
      <c r="X14" s="747">
        <v>17.073170731707318</v>
      </c>
      <c r="Y14" s="749" t="s">
        <v>256</v>
      </c>
    </row>
    <row r="15" spans="2:25" ht="12.75" customHeight="1">
      <c r="B15" s="745" t="s">
        <v>256</v>
      </c>
      <c r="C15" s="1908" t="s">
        <v>1136</v>
      </c>
      <c r="D15" s="1909"/>
      <c r="E15" s="1909"/>
      <c r="F15" s="722">
        <v>11</v>
      </c>
      <c r="G15" s="1911">
        <v>9</v>
      </c>
      <c r="H15" s="1909"/>
      <c r="I15" s="1909"/>
      <c r="J15" s="747">
        <v>22.22222222222222</v>
      </c>
      <c r="K15" s="722" t="s">
        <v>1128</v>
      </c>
      <c r="L15" s="1911">
        <v>1</v>
      </c>
      <c r="M15" s="1909"/>
      <c r="N15" s="722" t="s">
        <v>1128</v>
      </c>
      <c r="O15" s="722">
        <v>11</v>
      </c>
      <c r="P15" s="1911">
        <v>10</v>
      </c>
      <c r="Q15" s="1909"/>
      <c r="R15" s="747">
        <v>10</v>
      </c>
      <c r="S15" s="748" t="s">
        <v>256</v>
      </c>
      <c r="T15" s="726">
        <v>13</v>
      </c>
      <c r="U15" s="1911">
        <v>9</v>
      </c>
      <c r="V15" s="1909"/>
      <c r="W15" s="1909"/>
      <c r="X15" s="747">
        <v>44.44444444444444</v>
      </c>
      <c r="Y15" s="749" t="s">
        <v>256</v>
      </c>
    </row>
    <row r="16" spans="2:25" ht="12.75" customHeight="1">
      <c r="B16" s="745" t="s">
        <v>256</v>
      </c>
      <c r="C16" s="1908" t="s">
        <v>1140</v>
      </c>
      <c r="D16" s="1909"/>
      <c r="E16" s="1909"/>
      <c r="F16" s="722">
        <v>162</v>
      </c>
      <c r="G16" s="1911">
        <v>14</v>
      </c>
      <c r="H16" s="1909"/>
      <c r="I16" s="1909"/>
      <c r="J16" s="747">
        <v>1057.142857142857</v>
      </c>
      <c r="K16" s="722">
        <v>26</v>
      </c>
      <c r="L16" s="1911">
        <v>16</v>
      </c>
      <c r="M16" s="1909"/>
      <c r="N16" s="747">
        <v>62.5</v>
      </c>
      <c r="O16" s="722">
        <v>188</v>
      </c>
      <c r="P16" s="1911">
        <v>30</v>
      </c>
      <c r="Q16" s="1909"/>
      <c r="R16" s="747">
        <v>526.6666666666666</v>
      </c>
      <c r="S16" s="748" t="s">
        <v>256</v>
      </c>
      <c r="T16" s="726">
        <v>354</v>
      </c>
      <c r="U16" s="1911">
        <v>87</v>
      </c>
      <c r="V16" s="1909"/>
      <c r="W16" s="1909"/>
      <c r="X16" s="747">
        <v>306.89655172413796</v>
      </c>
      <c r="Y16" s="749" t="s">
        <v>256</v>
      </c>
    </row>
    <row r="17" spans="2:25" ht="12.75" customHeight="1">
      <c r="B17" s="745" t="s">
        <v>256</v>
      </c>
      <c r="C17" s="1908" t="s">
        <v>571</v>
      </c>
      <c r="D17" s="1909"/>
      <c r="E17" s="1909"/>
      <c r="F17" s="722">
        <v>43</v>
      </c>
      <c r="G17" s="1911">
        <v>62</v>
      </c>
      <c r="H17" s="1909"/>
      <c r="I17" s="1909"/>
      <c r="J17" s="747">
        <v>-30.64516129032258</v>
      </c>
      <c r="K17" s="722" t="s">
        <v>1128</v>
      </c>
      <c r="L17" s="722"/>
      <c r="M17" s="722" t="s">
        <v>1128</v>
      </c>
      <c r="N17" s="722" t="s">
        <v>1128</v>
      </c>
      <c r="O17" s="722">
        <v>43</v>
      </c>
      <c r="P17" s="1911">
        <v>62</v>
      </c>
      <c r="Q17" s="1909"/>
      <c r="R17" s="747">
        <v>-30.64516129032258</v>
      </c>
      <c r="S17" s="748" t="s">
        <v>256</v>
      </c>
      <c r="T17" s="726">
        <v>43</v>
      </c>
      <c r="U17" s="1911">
        <v>62</v>
      </c>
      <c r="V17" s="1909"/>
      <c r="W17" s="1909"/>
      <c r="X17" s="747">
        <v>-30.64516129032258</v>
      </c>
      <c r="Y17" s="749" t="s">
        <v>256</v>
      </c>
    </row>
    <row r="18" spans="2:25" ht="12.75" customHeight="1">
      <c r="B18" s="745" t="s">
        <v>256</v>
      </c>
      <c r="C18" s="1908" t="s">
        <v>572</v>
      </c>
      <c r="D18" s="1909"/>
      <c r="E18" s="1909"/>
      <c r="F18" s="722">
        <v>114</v>
      </c>
      <c r="G18" s="1911">
        <v>69</v>
      </c>
      <c r="H18" s="1909"/>
      <c r="I18" s="1909"/>
      <c r="J18" s="747">
        <v>65.21739130434783</v>
      </c>
      <c r="K18" s="722" t="s">
        <v>1128</v>
      </c>
      <c r="L18" s="722"/>
      <c r="M18" s="722" t="s">
        <v>1128</v>
      </c>
      <c r="N18" s="722" t="s">
        <v>1128</v>
      </c>
      <c r="O18" s="722">
        <v>114</v>
      </c>
      <c r="P18" s="1911">
        <v>69</v>
      </c>
      <c r="Q18" s="1909"/>
      <c r="R18" s="747">
        <v>65.21739130434783</v>
      </c>
      <c r="S18" s="748" t="s">
        <v>256</v>
      </c>
      <c r="T18" s="726">
        <v>114</v>
      </c>
      <c r="U18" s="1911">
        <v>69</v>
      </c>
      <c r="V18" s="1909"/>
      <c r="W18" s="1909"/>
      <c r="X18" s="747">
        <v>65.21739130434783</v>
      </c>
      <c r="Y18" s="749" t="s">
        <v>256</v>
      </c>
    </row>
    <row r="19" spans="2:25" ht="12.75" customHeight="1">
      <c r="B19" s="745" t="s">
        <v>256</v>
      </c>
      <c r="C19" s="1908" t="s">
        <v>784</v>
      </c>
      <c r="D19" s="1909"/>
      <c r="E19" s="1909"/>
      <c r="F19" s="722">
        <v>0</v>
      </c>
      <c r="G19" s="1911">
        <v>0</v>
      </c>
      <c r="H19" s="1909"/>
      <c r="I19" s="1909"/>
      <c r="J19" s="747" t="s">
        <v>1128</v>
      </c>
      <c r="K19" s="722">
        <v>2</v>
      </c>
      <c r="L19" s="1911">
        <v>1</v>
      </c>
      <c r="M19" s="1909"/>
      <c r="N19" s="747">
        <v>100</v>
      </c>
      <c r="O19" s="722">
        <v>2</v>
      </c>
      <c r="P19" s="1911">
        <v>1</v>
      </c>
      <c r="Q19" s="1909"/>
      <c r="R19" s="747">
        <v>100</v>
      </c>
      <c r="S19" s="748" t="s">
        <v>256</v>
      </c>
      <c r="T19" s="726">
        <v>6</v>
      </c>
      <c r="U19" s="1911">
        <v>6</v>
      </c>
      <c r="V19" s="1909"/>
      <c r="W19" s="1909"/>
      <c r="X19" s="747">
        <v>0</v>
      </c>
      <c r="Y19" s="749" t="s">
        <v>256</v>
      </c>
    </row>
    <row r="20" spans="2:25" ht="12.75" customHeight="1">
      <c r="B20" s="745" t="s">
        <v>256</v>
      </c>
      <c r="C20" s="1908" t="s">
        <v>785</v>
      </c>
      <c r="D20" s="1909"/>
      <c r="E20" s="1909"/>
      <c r="F20" s="722">
        <v>129</v>
      </c>
      <c r="G20" s="1911">
        <v>100</v>
      </c>
      <c r="H20" s="1909"/>
      <c r="I20" s="1909"/>
      <c r="J20" s="747">
        <v>29</v>
      </c>
      <c r="K20" s="722">
        <v>1</v>
      </c>
      <c r="L20" s="1911">
        <v>1</v>
      </c>
      <c r="M20" s="1909"/>
      <c r="N20" s="747">
        <v>0</v>
      </c>
      <c r="O20" s="722">
        <v>130</v>
      </c>
      <c r="P20" s="1911">
        <v>101</v>
      </c>
      <c r="Q20" s="1909"/>
      <c r="R20" s="747">
        <v>28.71287128712871</v>
      </c>
      <c r="S20" s="748" t="s">
        <v>256</v>
      </c>
      <c r="T20" s="726">
        <v>135</v>
      </c>
      <c r="U20" s="1911">
        <v>105</v>
      </c>
      <c r="V20" s="1909"/>
      <c r="W20" s="1909"/>
      <c r="X20" s="747">
        <v>28.57142857142857</v>
      </c>
      <c r="Y20" s="749" t="s">
        <v>256</v>
      </c>
    </row>
    <row r="21" spans="2:25" ht="12.75" customHeight="1">
      <c r="B21" s="750" t="s">
        <v>256</v>
      </c>
      <c r="C21" s="1945" t="s">
        <v>256</v>
      </c>
      <c r="D21" s="1884"/>
      <c r="E21" s="1884"/>
      <c r="F21" s="741" t="s">
        <v>256</v>
      </c>
      <c r="G21" s="1927" t="s">
        <v>256</v>
      </c>
      <c r="H21" s="1928"/>
      <c r="I21" s="1928"/>
      <c r="J21" s="817" t="s">
        <v>256</v>
      </c>
      <c r="K21" s="741" t="s">
        <v>256</v>
      </c>
      <c r="L21" s="1927" t="s">
        <v>256</v>
      </c>
      <c r="M21" s="1928"/>
      <c r="N21" s="817" t="s">
        <v>256</v>
      </c>
      <c r="O21" s="741" t="s">
        <v>256</v>
      </c>
      <c r="P21" s="1927" t="s">
        <v>256</v>
      </c>
      <c r="Q21" s="1928"/>
      <c r="R21" s="817" t="s">
        <v>256</v>
      </c>
      <c r="S21" s="817" t="s">
        <v>256</v>
      </c>
      <c r="T21" s="742" t="s">
        <v>256</v>
      </c>
      <c r="U21" s="1927" t="s">
        <v>256</v>
      </c>
      <c r="V21" s="1928"/>
      <c r="W21" s="1928"/>
      <c r="X21" s="817" t="s">
        <v>256</v>
      </c>
      <c r="Y21" s="818" t="s">
        <v>256</v>
      </c>
    </row>
    <row r="22" spans="2:25" ht="12.75" customHeight="1">
      <c r="B22" s="750" t="s">
        <v>256</v>
      </c>
      <c r="C22" s="1945" t="s">
        <v>573</v>
      </c>
      <c r="D22" s="1884"/>
      <c r="E22" s="1884"/>
      <c r="F22" s="755">
        <v>1200</v>
      </c>
      <c r="G22" s="1930">
        <v>1032</v>
      </c>
      <c r="H22" s="1931"/>
      <c r="I22" s="1931"/>
      <c r="J22" s="757">
        <v>16.27906976744186</v>
      </c>
      <c r="K22" s="755">
        <v>29</v>
      </c>
      <c r="L22" s="1930">
        <v>19</v>
      </c>
      <c r="M22" s="1931"/>
      <c r="N22" s="757">
        <v>52.63157894736842</v>
      </c>
      <c r="O22" s="755">
        <v>1229</v>
      </c>
      <c r="P22" s="1930">
        <v>1051</v>
      </c>
      <c r="Q22" s="1931"/>
      <c r="R22" s="757">
        <v>16.936251189343484</v>
      </c>
      <c r="S22" s="758" t="s">
        <v>256</v>
      </c>
      <c r="T22" s="759">
        <v>1406</v>
      </c>
      <c r="U22" s="1930">
        <v>1116</v>
      </c>
      <c r="V22" s="1931"/>
      <c r="W22" s="1931"/>
      <c r="X22" s="757">
        <v>25.985663082437277</v>
      </c>
      <c r="Y22" s="760" t="s">
        <v>256</v>
      </c>
    </row>
    <row r="23" spans="2:25" ht="12.75" customHeight="1">
      <c r="B23" s="750" t="s">
        <v>256</v>
      </c>
      <c r="C23" s="1945" t="s">
        <v>256</v>
      </c>
      <c r="D23" s="1884"/>
      <c r="E23" s="1884"/>
      <c r="F23" s="706" t="s">
        <v>256</v>
      </c>
      <c r="G23" s="1932" t="s">
        <v>256</v>
      </c>
      <c r="H23" s="1926"/>
      <c r="I23" s="1926"/>
      <c r="J23" s="734" t="s">
        <v>256</v>
      </c>
      <c r="K23" s="706" t="s">
        <v>256</v>
      </c>
      <c r="L23" s="1932" t="s">
        <v>256</v>
      </c>
      <c r="M23" s="1926"/>
      <c r="N23" s="734" t="s">
        <v>256</v>
      </c>
      <c r="O23" s="706" t="s">
        <v>256</v>
      </c>
      <c r="P23" s="1932" t="s">
        <v>256</v>
      </c>
      <c r="Q23" s="1926"/>
      <c r="R23" s="734" t="s">
        <v>256</v>
      </c>
      <c r="S23" s="734" t="s">
        <v>256</v>
      </c>
      <c r="T23" s="720" t="s">
        <v>256</v>
      </c>
      <c r="U23" s="1932" t="s">
        <v>256</v>
      </c>
      <c r="V23" s="1926"/>
      <c r="W23" s="1926"/>
      <c r="X23" s="734" t="s">
        <v>256</v>
      </c>
      <c r="Y23" s="736" t="s">
        <v>256</v>
      </c>
    </row>
    <row r="24" spans="2:25" ht="12.75" customHeight="1">
      <c r="B24" s="745" t="s">
        <v>256</v>
      </c>
      <c r="C24" s="1908" t="s">
        <v>1140</v>
      </c>
      <c r="D24" s="1909"/>
      <c r="E24" s="1909"/>
      <c r="F24" s="722">
        <v>30</v>
      </c>
      <c r="G24" s="1911">
        <v>58</v>
      </c>
      <c r="H24" s="1909"/>
      <c r="I24" s="1909"/>
      <c r="J24" s="747">
        <v>-48.275862068965516</v>
      </c>
      <c r="K24" s="722">
        <v>29</v>
      </c>
      <c r="L24" s="1911">
        <v>26</v>
      </c>
      <c r="M24" s="1909"/>
      <c r="N24" s="747">
        <v>11.538461538461538</v>
      </c>
      <c r="O24" s="722">
        <v>59</v>
      </c>
      <c r="P24" s="1911">
        <v>84</v>
      </c>
      <c r="Q24" s="1909"/>
      <c r="R24" s="747">
        <v>-29.761904761904763</v>
      </c>
      <c r="S24" s="748" t="s">
        <v>256</v>
      </c>
      <c r="T24" s="726">
        <v>135</v>
      </c>
      <c r="U24" s="1911">
        <v>155</v>
      </c>
      <c r="V24" s="1909"/>
      <c r="W24" s="1909"/>
      <c r="X24" s="747">
        <v>-12.903225806451612</v>
      </c>
      <c r="Y24" s="749" t="s">
        <v>256</v>
      </c>
    </row>
    <row r="25" spans="2:25" ht="12.75" customHeight="1">
      <c r="B25" s="745" t="s">
        <v>256</v>
      </c>
      <c r="C25" s="1908" t="s">
        <v>786</v>
      </c>
      <c r="D25" s="1909"/>
      <c r="E25" s="1909"/>
      <c r="F25" s="722">
        <v>47</v>
      </c>
      <c r="G25" s="1911">
        <v>43</v>
      </c>
      <c r="H25" s="1909"/>
      <c r="I25" s="1909"/>
      <c r="J25" s="747">
        <v>9.30232558139535</v>
      </c>
      <c r="K25" s="722">
        <v>5</v>
      </c>
      <c r="L25" s="1911">
        <v>7</v>
      </c>
      <c r="M25" s="1909"/>
      <c r="N25" s="747">
        <v>-28.57142857142857</v>
      </c>
      <c r="O25" s="722">
        <v>52</v>
      </c>
      <c r="P25" s="1911">
        <v>50</v>
      </c>
      <c r="Q25" s="1909"/>
      <c r="R25" s="747">
        <v>4</v>
      </c>
      <c r="S25" s="748" t="s">
        <v>256</v>
      </c>
      <c r="T25" s="726">
        <v>70</v>
      </c>
      <c r="U25" s="1911">
        <v>61</v>
      </c>
      <c r="V25" s="1909"/>
      <c r="W25" s="1909"/>
      <c r="X25" s="747">
        <v>14.754098360655737</v>
      </c>
      <c r="Y25" s="749" t="s">
        <v>256</v>
      </c>
    </row>
    <row r="26" spans="2:25" ht="12.75" customHeight="1">
      <c r="B26" s="745" t="s">
        <v>256</v>
      </c>
      <c r="C26" s="1908" t="s">
        <v>1139</v>
      </c>
      <c r="D26" s="1909"/>
      <c r="E26" s="1909"/>
      <c r="F26" s="722">
        <v>14</v>
      </c>
      <c r="G26" s="1911">
        <v>0</v>
      </c>
      <c r="H26" s="1909"/>
      <c r="I26" s="1909"/>
      <c r="J26" s="747" t="s">
        <v>1128</v>
      </c>
      <c r="K26" s="815" t="s">
        <v>1128</v>
      </c>
      <c r="L26" s="835"/>
      <c r="M26" s="836" t="s">
        <v>1128</v>
      </c>
      <c r="N26" s="815" t="s">
        <v>1128</v>
      </c>
      <c r="O26" s="722">
        <v>14</v>
      </c>
      <c r="P26" s="1911">
        <v>0</v>
      </c>
      <c r="Q26" s="1909"/>
      <c r="R26" s="747" t="s">
        <v>1128</v>
      </c>
      <c r="S26" s="748" t="s">
        <v>256</v>
      </c>
      <c r="T26" s="726">
        <v>14</v>
      </c>
      <c r="U26" s="1911">
        <v>0</v>
      </c>
      <c r="V26" s="1909"/>
      <c r="W26" s="1909"/>
      <c r="X26" s="747" t="s">
        <v>1128</v>
      </c>
      <c r="Y26" s="749" t="s">
        <v>256</v>
      </c>
    </row>
    <row r="27" spans="2:25" ht="12.75" customHeight="1">
      <c r="B27" s="708" t="s">
        <v>256</v>
      </c>
      <c r="C27" s="1905" t="s">
        <v>787</v>
      </c>
      <c r="D27" s="1904"/>
      <c r="E27" s="1904"/>
      <c r="F27" s="767">
        <v>91</v>
      </c>
      <c r="G27" s="1930">
        <v>101</v>
      </c>
      <c r="H27" s="1931"/>
      <c r="I27" s="1931"/>
      <c r="J27" s="757">
        <v>-9.900990099009901</v>
      </c>
      <c r="K27" s="755">
        <v>34</v>
      </c>
      <c r="L27" s="1934">
        <v>33</v>
      </c>
      <c r="M27" s="1935"/>
      <c r="N27" s="819">
        <v>3.0303030303030303</v>
      </c>
      <c r="O27" s="755">
        <v>125</v>
      </c>
      <c r="P27" s="1930">
        <v>134</v>
      </c>
      <c r="Q27" s="1931"/>
      <c r="R27" s="757">
        <v>-6.7164179104477615</v>
      </c>
      <c r="S27" s="820" t="s">
        <v>256</v>
      </c>
      <c r="T27" s="759">
        <v>219</v>
      </c>
      <c r="U27" s="1930">
        <v>216</v>
      </c>
      <c r="V27" s="1931"/>
      <c r="W27" s="1931"/>
      <c r="X27" s="757">
        <v>1.3888888888888888</v>
      </c>
      <c r="Y27" s="760" t="s">
        <v>256</v>
      </c>
    </row>
    <row r="28" spans="2:25" ht="12.75" customHeight="1">
      <c r="B28" s="745" t="s">
        <v>256</v>
      </c>
      <c r="C28" s="1945" t="s">
        <v>256</v>
      </c>
      <c r="D28" s="1884"/>
      <c r="E28" s="1884"/>
      <c r="F28" s="740" t="s">
        <v>256</v>
      </c>
      <c r="G28" s="1933" t="s">
        <v>256</v>
      </c>
      <c r="H28" s="1909"/>
      <c r="I28" s="1909"/>
      <c r="J28" s="748" t="s">
        <v>256</v>
      </c>
      <c r="K28" s="740" t="s">
        <v>256</v>
      </c>
      <c r="L28" s="1933" t="s">
        <v>256</v>
      </c>
      <c r="M28" s="1909"/>
      <c r="N28" s="748" t="s">
        <v>256</v>
      </c>
      <c r="O28" s="740" t="s">
        <v>256</v>
      </c>
      <c r="P28" s="1933" t="s">
        <v>256</v>
      </c>
      <c r="Q28" s="1909"/>
      <c r="R28" s="748" t="s">
        <v>256</v>
      </c>
      <c r="S28" s="748" t="s">
        <v>256</v>
      </c>
      <c r="T28" s="761" t="s">
        <v>256</v>
      </c>
      <c r="U28" s="1933" t="s">
        <v>256</v>
      </c>
      <c r="V28" s="1909"/>
      <c r="W28" s="1909"/>
      <c r="X28" s="748" t="s">
        <v>256</v>
      </c>
      <c r="Y28" s="749" t="s">
        <v>256</v>
      </c>
    </row>
    <row r="29" spans="2:25" ht="12.75" customHeight="1">
      <c r="B29" s="750" t="s">
        <v>256</v>
      </c>
      <c r="C29" s="1945" t="s">
        <v>256</v>
      </c>
      <c r="D29" s="1884"/>
      <c r="E29" s="1884"/>
      <c r="F29" s="741" t="s">
        <v>256</v>
      </c>
      <c r="G29" s="1927" t="s">
        <v>256</v>
      </c>
      <c r="H29" s="1928"/>
      <c r="I29" s="1928"/>
      <c r="J29" s="817" t="s">
        <v>256</v>
      </c>
      <c r="K29" s="741" t="s">
        <v>256</v>
      </c>
      <c r="L29" s="1927" t="s">
        <v>256</v>
      </c>
      <c r="M29" s="1928"/>
      <c r="N29" s="817" t="s">
        <v>256</v>
      </c>
      <c r="O29" s="741" t="s">
        <v>256</v>
      </c>
      <c r="P29" s="1927" t="s">
        <v>256</v>
      </c>
      <c r="Q29" s="1928"/>
      <c r="R29" s="817" t="s">
        <v>256</v>
      </c>
      <c r="S29" s="817" t="s">
        <v>256</v>
      </c>
      <c r="T29" s="742" t="s">
        <v>256</v>
      </c>
      <c r="U29" s="1927" t="s">
        <v>256</v>
      </c>
      <c r="V29" s="1928"/>
      <c r="W29" s="1928"/>
      <c r="X29" s="817" t="s">
        <v>256</v>
      </c>
      <c r="Y29" s="818" t="s">
        <v>256</v>
      </c>
    </row>
    <row r="30" spans="2:25" ht="12.75" customHeight="1">
      <c r="B30" s="750" t="s">
        <v>256</v>
      </c>
      <c r="C30" s="1945" t="s">
        <v>574</v>
      </c>
      <c r="D30" s="1884"/>
      <c r="E30" s="1884"/>
      <c r="F30" s="755">
        <v>1291</v>
      </c>
      <c r="G30" s="1930">
        <v>1133</v>
      </c>
      <c r="H30" s="1931"/>
      <c r="I30" s="1931"/>
      <c r="J30" s="757">
        <v>13.945278022947926</v>
      </c>
      <c r="K30" s="755">
        <v>63</v>
      </c>
      <c r="L30" s="1930">
        <v>52</v>
      </c>
      <c r="M30" s="1931"/>
      <c r="N30" s="757">
        <v>21.153846153846153</v>
      </c>
      <c r="O30" s="755">
        <v>1354</v>
      </c>
      <c r="P30" s="1930">
        <v>1185</v>
      </c>
      <c r="Q30" s="1931"/>
      <c r="R30" s="757">
        <v>14.261603375527427</v>
      </c>
      <c r="S30" s="758" t="s">
        <v>256</v>
      </c>
      <c r="T30" s="759">
        <v>1625</v>
      </c>
      <c r="U30" s="1930">
        <v>1332</v>
      </c>
      <c r="V30" s="1931"/>
      <c r="W30" s="1931"/>
      <c r="X30" s="757">
        <v>21.996996996996998</v>
      </c>
      <c r="Y30" s="760" t="s">
        <v>256</v>
      </c>
    </row>
    <row r="31" spans="2:25" ht="12.75" customHeight="1">
      <c r="B31" s="750" t="s">
        <v>256</v>
      </c>
      <c r="C31" s="1945" t="s">
        <v>256</v>
      </c>
      <c r="D31" s="1884"/>
      <c r="E31" s="1884"/>
      <c r="F31" s="706" t="s">
        <v>256</v>
      </c>
      <c r="G31" s="1932" t="s">
        <v>256</v>
      </c>
      <c r="H31" s="1926"/>
      <c r="I31" s="1926"/>
      <c r="J31" s="734" t="s">
        <v>256</v>
      </c>
      <c r="K31" s="706" t="s">
        <v>256</v>
      </c>
      <c r="L31" s="1932" t="s">
        <v>256</v>
      </c>
      <c r="M31" s="1926"/>
      <c r="N31" s="734" t="s">
        <v>256</v>
      </c>
      <c r="O31" s="706" t="s">
        <v>256</v>
      </c>
      <c r="P31" s="1932" t="s">
        <v>256</v>
      </c>
      <c r="Q31" s="1926"/>
      <c r="R31" s="734" t="s">
        <v>256</v>
      </c>
      <c r="S31" s="734" t="s">
        <v>256</v>
      </c>
      <c r="T31" s="720" t="s">
        <v>256</v>
      </c>
      <c r="U31" s="1932" t="s">
        <v>256</v>
      </c>
      <c r="V31" s="1926"/>
      <c r="W31" s="1926"/>
      <c r="X31" s="734" t="s">
        <v>256</v>
      </c>
      <c r="Y31" s="736" t="s">
        <v>256</v>
      </c>
    </row>
    <row r="32" spans="2:25" ht="12.75" customHeight="1">
      <c r="B32" s="745" t="s">
        <v>256</v>
      </c>
      <c r="C32" s="1908" t="s">
        <v>788</v>
      </c>
      <c r="D32" s="1909"/>
      <c r="E32" s="1909"/>
      <c r="F32" s="722">
        <v>1754</v>
      </c>
      <c r="G32" s="1911">
        <v>7</v>
      </c>
      <c r="H32" s="1909"/>
      <c r="I32" s="1909"/>
      <c r="J32" s="747">
        <v>24957.14285714286</v>
      </c>
      <c r="K32" s="722" t="s">
        <v>1128</v>
      </c>
      <c r="L32" s="723"/>
      <c r="M32" s="747" t="s">
        <v>1128</v>
      </c>
      <c r="N32" s="722" t="s">
        <v>1128</v>
      </c>
      <c r="O32" s="722">
        <v>1754</v>
      </c>
      <c r="P32" s="1911">
        <v>7</v>
      </c>
      <c r="Q32" s="1909"/>
      <c r="R32" s="747">
        <v>24957.14285714286</v>
      </c>
      <c r="S32" s="748" t="s">
        <v>256</v>
      </c>
      <c r="T32" s="726">
        <v>1754</v>
      </c>
      <c r="U32" s="1911">
        <v>7</v>
      </c>
      <c r="V32" s="1909"/>
      <c r="W32" s="1909"/>
      <c r="X32" s="747">
        <v>24957.14285714286</v>
      </c>
      <c r="Y32" s="749" t="s">
        <v>256</v>
      </c>
    </row>
    <row r="33" spans="2:25" ht="12.75" customHeight="1">
      <c r="B33" s="745" t="s">
        <v>256</v>
      </c>
      <c r="C33" s="1908" t="s">
        <v>256</v>
      </c>
      <c r="D33" s="1909"/>
      <c r="E33" s="1909"/>
      <c r="F33" s="740" t="s">
        <v>256</v>
      </c>
      <c r="G33" s="1933" t="s">
        <v>256</v>
      </c>
      <c r="H33" s="1909"/>
      <c r="I33" s="1909"/>
      <c r="J33" s="748" t="s">
        <v>256</v>
      </c>
      <c r="K33" s="740" t="s">
        <v>256</v>
      </c>
      <c r="L33" s="1933" t="s">
        <v>256</v>
      </c>
      <c r="M33" s="1909"/>
      <c r="N33" s="748" t="s">
        <v>256</v>
      </c>
      <c r="O33" s="740" t="s">
        <v>256</v>
      </c>
      <c r="P33" s="1933" t="s">
        <v>256</v>
      </c>
      <c r="Q33" s="1909"/>
      <c r="R33" s="748" t="s">
        <v>256</v>
      </c>
      <c r="S33" s="748" t="s">
        <v>256</v>
      </c>
      <c r="T33" s="761" t="s">
        <v>256</v>
      </c>
      <c r="U33" s="1933" t="s">
        <v>256</v>
      </c>
      <c r="V33" s="1909"/>
      <c r="W33" s="1909"/>
      <c r="X33" s="748" t="s">
        <v>256</v>
      </c>
      <c r="Y33" s="749" t="s">
        <v>256</v>
      </c>
    </row>
    <row r="34" spans="2:25" ht="12.75" customHeight="1">
      <c r="B34" s="745" t="s">
        <v>256</v>
      </c>
      <c r="C34" s="1908" t="s">
        <v>575</v>
      </c>
      <c r="D34" s="1909"/>
      <c r="E34" s="1909"/>
      <c r="F34" s="722">
        <v>4</v>
      </c>
      <c r="G34" s="1911">
        <v>2</v>
      </c>
      <c r="H34" s="1909"/>
      <c r="I34" s="1909"/>
      <c r="J34" s="747">
        <v>100</v>
      </c>
      <c r="K34" s="722" t="s">
        <v>1128</v>
      </c>
      <c r="L34" s="723"/>
      <c r="M34" s="747" t="s">
        <v>1128</v>
      </c>
      <c r="N34" s="722" t="s">
        <v>1128</v>
      </c>
      <c r="O34" s="722">
        <v>4</v>
      </c>
      <c r="P34" s="1911">
        <v>2</v>
      </c>
      <c r="Q34" s="1909"/>
      <c r="R34" s="747">
        <v>100</v>
      </c>
      <c r="S34" s="748" t="s">
        <v>256</v>
      </c>
      <c r="T34" s="726">
        <v>4</v>
      </c>
      <c r="U34" s="1911">
        <v>2</v>
      </c>
      <c r="V34" s="1909"/>
      <c r="W34" s="1909"/>
      <c r="X34" s="747">
        <v>100</v>
      </c>
      <c r="Y34" s="749" t="s">
        <v>256</v>
      </c>
    </row>
    <row r="35" spans="2:25" ht="12.75" customHeight="1">
      <c r="B35" s="745" t="s">
        <v>256</v>
      </c>
      <c r="C35" s="1908" t="s">
        <v>256</v>
      </c>
      <c r="D35" s="1909"/>
      <c r="E35" s="1909"/>
      <c r="F35" s="740" t="s">
        <v>256</v>
      </c>
      <c r="G35" s="1933" t="s">
        <v>256</v>
      </c>
      <c r="H35" s="1909"/>
      <c r="I35" s="1909"/>
      <c r="J35" s="748" t="s">
        <v>256</v>
      </c>
      <c r="K35" s="740" t="s">
        <v>256</v>
      </c>
      <c r="L35" s="1933" t="s">
        <v>256</v>
      </c>
      <c r="M35" s="1909"/>
      <c r="N35" s="748" t="s">
        <v>256</v>
      </c>
      <c r="O35" s="740" t="s">
        <v>256</v>
      </c>
      <c r="P35" s="1933" t="s">
        <v>256</v>
      </c>
      <c r="Q35" s="1909"/>
      <c r="R35" s="748" t="s">
        <v>256</v>
      </c>
      <c r="S35" s="748" t="s">
        <v>256</v>
      </c>
      <c r="T35" s="761" t="s">
        <v>256</v>
      </c>
      <c r="U35" s="1933" t="s">
        <v>256</v>
      </c>
      <c r="V35" s="1909"/>
      <c r="W35" s="1909"/>
      <c r="X35" s="748" t="s">
        <v>256</v>
      </c>
      <c r="Y35" s="749" t="s">
        <v>256</v>
      </c>
    </row>
    <row r="36" spans="2:25" ht="12.75" customHeight="1">
      <c r="B36" s="750" t="s">
        <v>256</v>
      </c>
      <c r="C36" s="1945" t="s">
        <v>256</v>
      </c>
      <c r="D36" s="1884"/>
      <c r="E36" s="1884"/>
      <c r="F36" s="741" t="s">
        <v>256</v>
      </c>
      <c r="G36" s="1927" t="s">
        <v>256</v>
      </c>
      <c r="H36" s="1928"/>
      <c r="I36" s="1928"/>
      <c r="J36" s="817" t="s">
        <v>256</v>
      </c>
      <c r="K36" s="741" t="s">
        <v>256</v>
      </c>
      <c r="L36" s="1927" t="s">
        <v>256</v>
      </c>
      <c r="M36" s="1928"/>
      <c r="N36" s="817" t="s">
        <v>256</v>
      </c>
      <c r="O36" s="741" t="s">
        <v>256</v>
      </c>
      <c r="P36" s="1927" t="s">
        <v>256</v>
      </c>
      <c r="Q36" s="1928"/>
      <c r="R36" s="817" t="s">
        <v>256</v>
      </c>
      <c r="S36" s="817" t="s">
        <v>256</v>
      </c>
      <c r="T36" s="742" t="s">
        <v>256</v>
      </c>
      <c r="U36" s="1927" t="s">
        <v>256</v>
      </c>
      <c r="V36" s="1928"/>
      <c r="W36" s="1928"/>
      <c r="X36" s="817" t="s">
        <v>256</v>
      </c>
      <c r="Y36" s="818" t="s">
        <v>256</v>
      </c>
    </row>
    <row r="37" spans="2:25" ht="12.75" customHeight="1">
      <c r="B37" s="750" t="s">
        <v>256</v>
      </c>
      <c r="C37" s="1945" t="s">
        <v>1141</v>
      </c>
      <c r="D37" s="1884"/>
      <c r="E37" s="1884"/>
      <c r="F37" s="755">
        <v>3049</v>
      </c>
      <c r="G37" s="1930">
        <v>1142</v>
      </c>
      <c r="H37" s="1931"/>
      <c r="I37" s="1931"/>
      <c r="J37" s="757">
        <v>166.9877408056042</v>
      </c>
      <c r="K37" s="755">
        <v>63</v>
      </c>
      <c r="L37" s="1930">
        <v>52</v>
      </c>
      <c r="M37" s="1931"/>
      <c r="N37" s="757">
        <v>21.153846153846153</v>
      </c>
      <c r="O37" s="755">
        <v>3112</v>
      </c>
      <c r="P37" s="1930">
        <v>1194</v>
      </c>
      <c r="Q37" s="1931"/>
      <c r="R37" s="757">
        <v>160.63651591289783</v>
      </c>
      <c r="S37" s="758" t="s">
        <v>256</v>
      </c>
      <c r="T37" s="759">
        <v>3383</v>
      </c>
      <c r="U37" s="1930">
        <v>1341</v>
      </c>
      <c r="V37" s="1931"/>
      <c r="W37" s="1931"/>
      <c r="X37" s="757">
        <v>152.2744220730798</v>
      </c>
      <c r="Y37" s="760" t="s">
        <v>256</v>
      </c>
    </row>
    <row r="38" spans="2:25" ht="12.75" customHeight="1">
      <c r="B38" s="750" t="s">
        <v>256</v>
      </c>
      <c r="C38" s="1945" t="s">
        <v>256</v>
      </c>
      <c r="D38" s="1884"/>
      <c r="E38" s="1884"/>
      <c r="F38" s="706" t="s">
        <v>256</v>
      </c>
      <c r="G38" s="1932" t="s">
        <v>256</v>
      </c>
      <c r="H38" s="1926"/>
      <c r="I38" s="1926"/>
      <c r="J38" s="734" t="s">
        <v>256</v>
      </c>
      <c r="K38" s="706" t="s">
        <v>256</v>
      </c>
      <c r="L38" s="1932" t="s">
        <v>256</v>
      </c>
      <c r="M38" s="1926"/>
      <c r="N38" s="734" t="s">
        <v>256</v>
      </c>
      <c r="O38" s="706" t="s">
        <v>256</v>
      </c>
      <c r="P38" s="1932" t="s">
        <v>256</v>
      </c>
      <c r="Q38" s="1926"/>
      <c r="R38" s="734" t="s">
        <v>256</v>
      </c>
      <c r="S38" s="734" t="s">
        <v>256</v>
      </c>
      <c r="T38" s="720" t="s">
        <v>256</v>
      </c>
      <c r="U38" s="1932" t="s">
        <v>256</v>
      </c>
      <c r="V38" s="1926"/>
      <c r="W38" s="1926"/>
      <c r="X38" s="734" t="s">
        <v>256</v>
      </c>
      <c r="Y38" s="736" t="s">
        <v>256</v>
      </c>
    </row>
    <row r="39" spans="2:25" ht="12.75" customHeight="1">
      <c r="B39" s="708" t="s">
        <v>256</v>
      </c>
      <c r="C39" s="1905" t="s">
        <v>789</v>
      </c>
      <c r="D39" s="1904"/>
      <c r="E39" s="1904"/>
      <c r="F39" s="709" t="s">
        <v>256</v>
      </c>
      <c r="G39" s="1905" t="s">
        <v>256</v>
      </c>
      <c r="H39" s="1904"/>
      <c r="I39" s="1904"/>
      <c r="J39" s="709" t="s">
        <v>256</v>
      </c>
      <c r="K39" s="709" t="s">
        <v>256</v>
      </c>
      <c r="L39" s="1905" t="s">
        <v>256</v>
      </c>
      <c r="M39" s="1904"/>
      <c r="N39" s="709" t="s">
        <v>256</v>
      </c>
      <c r="O39" s="709" t="s">
        <v>256</v>
      </c>
      <c r="P39" s="1905" t="s">
        <v>256</v>
      </c>
      <c r="Q39" s="1904"/>
      <c r="R39" s="709" t="s">
        <v>256</v>
      </c>
      <c r="S39" s="709" t="s">
        <v>256</v>
      </c>
      <c r="T39" s="708" t="s">
        <v>256</v>
      </c>
      <c r="U39" s="1905" t="s">
        <v>256</v>
      </c>
      <c r="V39" s="1904"/>
      <c r="W39" s="1904"/>
      <c r="X39" s="709" t="s">
        <v>256</v>
      </c>
      <c r="Y39" s="762" t="s">
        <v>256</v>
      </c>
    </row>
    <row r="40" spans="2:25" ht="12.75" customHeight="1">
      <c r="B40" s="745" t="s">
        <v>256</v>
      </c>
      <c r="C40" s="1908" t="s">
        <v>790</v>
      </c>
      <c r="D40" s="1909"/>
      <c r="E40" s="1909"/>
      <c r="F40" s="722">
        <v>648</v>
      </c>
      <c r="G40" s="1911">
        <v>586</v>
      </c>
      <c r="H40" s="1909"/>
      <c r="I40" s="1909"/>
      <c r="J40" s="747">
        <v>10.580204778156997</v>
      </c>
      <c r="K40" s="722">
        <v>58</v>
      </c>
      <c r="L40" s="1911">
        <v>45</v>
      </c>
      <c r="M40" s="1909"/>
      <c r="N40" s="747">
        <v>28.888888888888886</v>
      </c>
      <c r="O40" s="722">
        <v>706</v>
      </c>
      <c r="P40" s="1911">
        <v>631</v>
      </c>
      <c r="Q40" s="1909"/>
      <c r="R40" s="747">
        <v>11.885895404120443</v>
      </c>
      <c r="S40" s="748" t="s">
        <v>256</v>
      </c>
      <c r="T40" s="726">
        <v>957</v>
      </c>
      <c r="U40" s="1911">
        <v>763</v>
      </c>
      <c r="V40" s="1909"/>
      <c r="W40" s="1909"/>
      <c r="X40" s="747">
        <v>25.4259501965924</v>
      </c>
      <c r="Y40" s="749" t="s">
        <v>256</v>
      </c>
    </row>
    <row r="41" spans="2:25" ht="12.75" customHeight="1">
      <c r="B41" s="745" t="s">
        <v>256</v>
      </c>
      <c r="C41" s="1908" t="s">
        <v>791</v>
      </c>
      <c r="D41" s="1909"/>
      <c r="E41" s="1909"/>
      <c r="F41" s="722">
        <v>627</v>
      </c>
      <c r="G41" s="1911">
        <v>549</v>
      </c>
      <c r="H41" s="1909"/>
      <c r="I41" s="1909"/>
      <c r="J41" s="747">
        <v>14.207650273224044</v>
      </c>
      <c r="K41" s="722">
        <v>5</v>
      </c>
      <c r="L41" s="1911">
        <v>7</v>
      </c>
      <c r="M41" s="1909"/>
      <c r="N41" s="747">
        <v>-28.57142857142857</v>
      </c>
      <c r="O41" s="722">
        <v>632</v>
      </c>
      <c r="P41" s="1911">
        <v>556</v>
      </c>
      <c r="Q41" s="1909"/>
      <c r="R41" s="747">
        <v>13.66906474820144</v>
      </c>
      <c r="S41" s="748" t="s">
        <v>256</v>
      </c>
      <c r="T41" s="726">
        <v>651</v>
      </c>
      <c r="U41" s="1911">
        <v>571</v>
      </c>
      <c r="V41" s="1909"/>
      <c r="W41" s="1909"/>
      <c r="X41" s="747">
        <v>14.010507880910684</v>
      </c>
      <c r="Y41" s="749" t="s">
        <v>256</v>
      </c>
    </row>
    <row r="42" spans="2:25" ht="12.75" customHeight="1">
      <c r="B42" s="745" t="s">
        <v>256</v>
      </c>
      <c r="C42" s="1908" t="s">
        <v>792</v>
      </c>
      <c r="D42" s="1909"/>
      <c r="E42" s="1909"/>
      <c r="F42" s="722">
        <v>1760</v>
      </c>
      <c r="G42" s="1911">
        <v>7</v>
      </c>
      <c r="H42" s="1909"/>
      <c r="I42" s="1909"/>
      <c r="J42" s="747">
        <v>25042.85714285714</v>
      </c>
      <c r="K42" s="815" t="s">
        <v>1128</v>
      </c>
      <c r="L42" s="835"/>
      <c r="M42" s="836" t="s">
        <v>1128</v>
      </c>
      <c r="N42" s="815" t="s">
        <v>1128</v>
      </c>
      <c r="O42" s="722">
        <v>1760</v>
      </c>
      <c r="P42" s="1911">
        <v>7</v>
      </c>
      <c r="Q42" s="1909"/>
      <c r="R42" s="747">
        <v>25042.85714285714</v>
      </c>
      <c r="S42" s="748" t="s">
        <v>256</v>
      </c>
      <c r="T42" s="726">
        <v>1760</v>
      </c>
      <c r="U42" s="1911">
        <v>7</v>
      </c>
      <c r="V42" s="1909"/>
      <c r="W42" s="1909"/>
      <c r="X42" s="747">
        <v>25042.85714285714</v>
      </c>
      <c r="Y42" s="749" t="s">
        <v>256</v>
      </c>
    </row>
    <row r="43" spans="2:25" ht="12.75" customHeight="1">
      <c r="B43" s="708" t="s">
        <v>256</v>
      </c>
      <c r="C43" s="1905" t="s">
        <v>1138</v>
      </c>
      <c r="D43" s="1904"/>
      <c r="E43" s="1904"/>
      <c r="F43" s="752">
        <v>3035</v>
      </c>
      <c r="G43" s="1925">
        <v>1142</v>
      </c>
      <c r="H43" s="1926"/>
      <c r="I43" s="1926"/>
      <c r="J43" s="733">
        <v>165.76182136602452</v>
      </c>
      <c r="K43" s="752">
        <v>63</v>
      </c>
      <c r="L43" s="1936">
        <v>52</v>
      </c>
      <c r="M43" s="1886"/>
      <c r="N43" s="733">
        <v>21.153846153846153</v>
      </c>
      <c r="O43" s="752">
        <v>3098</v>
      </c>
      <c r="P43" s="1925">
        <v>1194</v>
      </c>
      <c r="Q43" s="1926"/>
      <c r="R43" s="733">
        <v>159.463986599665</v>
      </c>
      <c r="S43" s="765" t="s">
        <v>256</v>
      </c>
      <c r="T43" s="754">
        <v>3368</v>
      </c>
      <c r="U43" s="1925">
        <v>1341</v>
      </c>
      <c r="V43" s="1926"/>
      <c r="W43" s="1926"/>
      <c r="X43" s="733">
        <v>151.15585384041762</v>
      </c>
      <c r="Y43" s="766" t="s">
        <v>256</v>
      </c>
    </row>
    <row r="44" spans="2:25" ht="12.75" customHeight="1">
      <c r="B44" s="745" t="s">
        <v>256</v>
      </c>
      <c r="C44" s="1945" t="s">
        <v>256</v>
      </c>
      <c r="D44" s="1884"/>
      <c r="E44" s="1884"/>
      <c r="F44" s="740" t="s">
        <v>256</v>
      </c>
      <c r="G44" s="1933" t="s">
        <v>256</v>
      </c>
      <c r="H44" s="1909"/>
      <c r="I44" s="1909"/>
      <c r="J44" s="748" t="s">
        <v>256</v>
      </c>
      <c r="K44" s="740" t="s">
        <v>256</v>
      </c>
      <c r="L44" s="1933" t="s">
        <v>256</v>
      </c>
      <c r="M44" s="1909"/>
      <c r="N44" s="748" t="s">
        <v>256</v>
      </c>
      <c r="O44" s="740" t="s">
        <v>256</v>
      </c>
      <c r="P44" s="1933" t="s">
        <v>256</v>
      </c>
      <c r="Q44" s="1909"/>
      <c r="R44" s="748" t="s">
        <v>256</v>
      </c>
      <c r="S44" s="748" t="s">
        <v>256</v>
      </c>
      <c r="T44" s="761" t="s">
        <v>256</v>
      </c>
      <c r="U44" s="1933" t="s">
        <v>256</v>
      </c>
      <c r="V44" s="1909"/>
      <c r="W44" s="1909"/>
      <c r="X44" s="748" t="s">
        <v>256</v>
      </c>
      <c r="Y44" s="749" t="s">
        <v>256</v>
      </c>
    </row>
    <row r="45" spans="2:25" ht="12.75" customHeight="1">
      <c r="B45" s="745" t="s">
        <v>256</v>
      </c>
      <c r="C45" s="1908" t="s">
        <v>1139</v>
      </c>
      <c r="D45" s="1909"/>
      <c r="E45" s="1909"/>
      <c r="F45" s="722">
        <v>14</v>
      </c>
      <c r="G45" s="1911">
        <v>0</v>
      </c>
      <c r="H45" s="1909"/>
      <c r="I45" s="1909"/>
      <c r="J45" s="747" t="s">
        <v>1128</v>
      </c>
      <c r="K45" s="722" t="s">
        <v>1128</v>
      </c>
      <c r="L45" s="723"/>
      <c r="M45" s="747" t="s">
        <v>1128</v>
      </c>
      <c r="N45" s="722" t="s">
        <v>1128</v>
      </c>
      <c r="O45" s="722">
        <v>14</v>
      </c>
      <c r="P45" s="1911">
        <v>0</v>
      </c>
      <c r="Q45" s="1909"/>
      <c r="R45" s="747" t="s">
        <v>1128</v>
      </c>
      <c r="S45" s="748" t="s">
        <v>256</v>
      </c>
      <c r="T45" s="726">
        <v>14</v>
      </c>
      <c r="U45" s="1911">
        <v>0</v>
      </c>
      <c r="V45" s="1909"/>
      <c r="W45" s="1909"/>
      <c r="X45" s="747" t="s">
        <v>1128</v>
      </c>
      <c r="Y45" s="764" t="s">
        <v>256</v>
      </c>
    </row>
    <row r="46" spans="2:25" ht="12.75" customHeight="1">
      <c r="B46" s="750" t="s">
        <v>256</v>
      </c>
      <c r="C46" s="1945" t="s">
        <v>256</v>
      </c>
      <c r="D46" s="1884"/>
      <c r="E46" s="1884"/>
      <c r="F46" s="741" t="s">
        <v>256</v>
      </c>
      <c r="G46" s="1927" t="s">
        <v>256</v>
      </c>
      <c r="H46" s="1928"/>
      <c r="I46" s="1928"/>
      <c r="J46" s="817" t="s">
        <v>256</v>
      </c>
      <c r="K46" s="741" t="s">
        <v>256</v>
      </c>
      <c r="L46" s="1927" t="s">
        <v>256</v>
      </c>
      <c r="M46" s="1928"/>
      <c r="N46" s="817" t="s">
        <v>256</v>
      </c>
      <c r="O46" s="741" t="s">
        <v>256</v>
      </c>
      <c r="P46" s="1927" t="s">
        <v>256</v>
      </c>
      <c r="Q46" s="1928"/>
      <c r="R46" s="817" t="s">
        <v>256</v>
      </c>
      <c r="S46" s="817" t="s">
        <v>256</v>
      </c>
      <c r="T46" s="742" t="s">
        <v>256</v>
      </c>
      <c r="U46" s="1927" t="s">
        <v>256</v>
      </c>
      <c r="V46" s="1928"/>
      <c r="W46" s="1928"/>
      <c r="X46" s="817" t="s">
        <v>256</v>
      </c>
      <c r="Y46" s="818" t="s">
        <v>256</v>
      </c>
    </row>
    <row r="47" spans="2:25" ht="12.75" customHeight="1">
      <c r="B47" s="750" t="s">
        <v>256</v>
      </c>
      <c r="C47" s="1945" t="s">
        <v>1141</v>
      </c>
      <c r="D47" s="1884"/>
      <c r="E47" s="1884"/>
      <c r="F47" s="755">
        <v>3049</v>
      </c>
      <c r="G47" s="1930">
        <v>1142</v>
      </c>
      <c r="H47" s="1931"/>
      <c r="I47" s="1931"/>
      <c r="J47" s="757">
        <v>166.9877408056042</v>
      </c>
      <c r="K47" s="755">
        <v>63</v>
      </c>
      <c r="L47" s="1930">
        <v>52</v>
      </c>
      <c r="M47" s="1931"/>
      <c r="N47" s="757">
        <v>21.153846153846153</v>
      </c>
      <c r="O47" s="755">
        <v>3112</v>
      </c>
      <c r="P47" s="1930">
        <v>1194</v>
      </c>
      <c r="Q47" s="1931"/>
      <c r="R47" s="757">
        <v>160.63651591289783</v>
      </c>
      <c r="S47" s="758" t="s">
        <v>256</v>
      </c>
      <c r="T47" s="759">
        <v>3383</v>
      </c>
      <c r="U47" s="1930">
        <v>1341</v>
      </c>
      <c r="V47" s="1931"/>
      <c r="W47" s="1931"/>
      <c r="X47" s="757">
        <v>152.2744220730798</v>
      </c>
      <c r="Y47" s="760" t="s">
        <v>256</v>
      </c>
    </row>
    <row r="48" spans="2:25" ht="12.75" customHeight="1">
      <c r="B48" s="750" t="s">
        <v>256</v>
      </c>
      <c r="C48" s="1945" t="s">
        <v>256</v>
      </c>
      <c r="D48" s="1884"/>
      <c r="E48" s="1884"/>
      <c r="F48" s="706" t="s">
        <v>256</v>
      </c>
      <c r="G48" s="1932" t="s">
        <v>256</v>
      </c>
      <c r="H48" s="1926"/>
      <c r="I48" s="1926"/>
      <c r="J48" s="734" t="s">
        <v>256</v>
      </c>
      <c r="K48" s="706" t="s">
        <v>256</v>
      </c>
      <c r="L48" s="1932" t="s">
        <v>256</v>
      </c>
      <c r="M48" s="1926"/>
      <c r="N48" s="734" t="s">
        <v>256</v>
      </c>
      <c r="O48" s="706" t="s">
        <v>256</v>
      </c>
      <c r="P48" s="1932" t="s">
        <v>256</v>
      </c>
      <c r="Q48" s="1926"/>
      <c r="R48" s="734" t="s">
        <v>256</v>
      </c>
      <c r="S48" s="734" t="s">
        <v>256</v>
      </c>
      <c r="T48" s="720" t="s">
        <v>256</v>
      </c>
      <c r="U48" s="1932" t="s">
        <v>256</v>
      </c>
      <c r="V48" s="1926"/>
      <c r="W48" s="1926"/>
      <c r="X48" s="734" t="s">
        <v>256</v>
      </c>
      <c r="Y48" s="736" t="s">
        <v>256</v>
      </c>
    </row>
    <row r="49" spans="2:25" ht="12.75" customHeight="1">
      <c r="B49" s="708" t="s">
        <v>256</v>
      </c>
      <c r="C49" s="1905" t="s">
        <v>603</v>
      </c>
      <c r="D49" s="1904"/>
      <c r="E49" s="1904"/>
      <c r="F49" s="709" t="s">
        <v>256</v>
      </c>
      <c r="G49" s="1905" t="s">
        <v>256</v>
      </c>
      <c r="H49" s="1904"/>
      <c r="I49" s="1904"/>
      <c r="J49" s="709" t="s">
        <v>256</v>
      </c>
      <c r="K49" s="709" t="s">
        <v>256</v>
      </c>
      <c r="L49" s="1905" t="s">
        <v>256</v>
      </c>
      <c r="M49" s="1904"/>
      <c r="N49" s="709" t="s">
        <v>256</v>
      </c>
      <c r="O49" s="709" t="s">
        <v>256</v>
      </c>
      <c r="P49" s="1905" t="s">
        <v>256</v>
      </c>
      <c r="Q49" s="1904"/>
      <c r="R49" s="709" t="s">
        <v>256</v>
      </c>
      <c r="S49" s="709" t="s">
        <v>256</v>
      </c>
      <c r="T49" s="708" t="s">
        <v>256</v>
      </c>
      <c r="U49" s="1905" t="s">
        <v>256</v>
      </c>
      <c r="V49" s="1904"/>
      <c r="W49" s="1904"/>
      <c r="X49" s="709" t="s">
        <v>256</v>
      </c>
      <c r="Y49" s="762" t="s">
        <v>256</v>
      </c>
    </row>
    <row r="50" spans="2:25" ht="12.75" customHeight="1">
      <c r="B50" s="745" t="s">
        <v>256</v>
      </c>
      <c r="C50" s="1908" t="s">
        <v>1142</v>
      </c>
      <c r="D50" s="1909"/>
      <c r="E50" s="1909"/>
      <c r="F50" s="722">
        <v>152</v>
      </c>
      <c r="G50" s="1911">
        <v>130</v>
      </c>
      <c r="H50" s="1909"/>
      <c r="I50" s="1909"/>
      <c r="J50" s="747">
        <v>16.923076923076923</v>
      </c>
      <c r="K50" s="722" t="s">
        <v>1128</v>
      </c>
      <c r="L50" s="723"/>
      <c r="M50" s="747" t="s">
        <v>1128</v>
      </c>
      <c r="N50" s="722" t="s">
        <v>1128</v>
      </c>
      <c r="O50" s="722">
        <v>152</v>
      </c>
      <c r="P50" s="1911">
        <v>130</v>
      </c>
      <c r="Q50" s="1909"/>
      <c r="R50" s="747">
        <v>16.923076923076923</v>
      </c>
      <c r="S50" s="748" t="s">
        <v>256</v>
      </c>
      <c r="T50" s="726">
        <v>152</v>
      </c>
      <c r="U50" s="1911">
        <v>130</v>
      </c>
      <c r="V50" s="1909"/>
      <c r="W50" s="1909"/>
      <c r="X50" s="747">
        <v>16.923076923076923</v>
      </c>
      <c r="Y50" s="749" t="s">
        <v>256</v>
      </c>
    </row>
    <row r="51" spans="2:25" ht="12.75" customHeight="1">
      <c r="B51" s="745" t="s">
        <v>256</v>
      </c>
      <c r="C51" s="1908" t="s">
        <v>1143</v>
      </c>
      <c r="D51" s="1909"/>
      <c r="E51" s="1909"/>
      <c r="F51" s="722">
        <v>104</v>
      </c>
      <c r="G51" s="1911">
        <v>122</v>
      </c>
      <c r="H51" s="1909"/>
      <c r="I51" s="1909"/>
      <c r="J51" s="747">
        <v>-14.754098360655737</v>
      </c>
      <c r="K51" s="722" t="s">
        <v>1128</v>
      </c>
      <c r="L51" s="723"/>
      <c r="M51" s="747" t="s">
        <v>1128</v>
      </c>
      <c r="N51" s="722" t="s">
        <v>1128</v>
      </c>
      <c r="O51" s="722">
        <v>104</v>
      </c>
      <c r="P51" s="1911">
        <v>122</v>
      </c>
      <c r="Q51" s="1909"/>
      <c r="R51" s="747">
        <v>-14.754098360655737</v>
      </c>
      <c r="S51" s="748" t="s">
        <v>256</v>
      </c>
      <c r="T51" s="726">
        <v>104</v>
      </c>
      <c r="U51" s="1911">
        <v>122</v>
      </c>
      <c r="V51" s="1909"/>
      <c r="W51" s="1909"/>
      <c r="X51" s="747">
        <v>-14.754098360655737</v>
      </c>
      <c r="Y51" s="749" t="s">
        <v>256</v>
      </c>
    </row>
    <row r="52" spans="2:25" ht="12.75" customHeight="1">
      <c r="B52" s="745" t="s">
        <v>256</v>
      </c>
      <c r="C52" s="1908" t="s">
        <v>1144</v>
      </c>
      <c r="D52" s="1909"/>
      <c r="E52" s="1909"/>
      <c r="F52" s="722">
        <v>1137</v>
      </c>
      <c r="G52" s="1911">
        <v>1174</v>
      </c>
      <c r="H52" s="1909"/>
      <c r="I52" s="1909"/>
      <c r="J52" s="747">
        <v>-3.1516183986371376</v>
      </c>
      <c r="K52" s="722" t="s">
        <v>1128</v>
      </c>
      <c r="L52" s="723"/>
      <c r="M52" s="747" t="s">
        <v>1128</v>
      </c>
      <c r="N52" s="722" t="s">
        <v>1128</v>
      </c>
      <c r="O52" s="722">
        <v>1137</v>
      </c>
      <c r="P52" s="1911">
        <v>1174</v>
      </c>
      <c r="Q52" s="1909"/>
      <c r="R52" s="747">
        <v>-3.1516183986371376</v>
      </c>
      <c r="S52" s="748" t="s">
        <v>256</v>
      </c>
      <c r="T52" s="726">
        <v>1137</v>
      </c>
      <c r="U52" s="1911">
        <v>1174</v>
      </c>
      <c r="V52" s="1909"/>
      <c r="W52" s="1909"/>
      <c r="X52" s="747">
        <v>-3.1516183986371376</v>
      </c>
      <c r="Y52" s="749" t="s">
        <v>256</v>
      </c>
    </row>
    <row r="53" spans="2:25" ht="12.75" customHeight="1">
      <c r="B53" s="745" t="s">
        <v>256</v>
      </c>
      <c r="C53" s="1908" t="s">
        <v>547</v>
      </c>
      <c r="D53" s="1909"/>
      <c r="E53" s="1909"/>
      <c r="F53" s="722">
        <v>2</v>
      </c>
      <c r="G53" s="1911">
        <v>2</v>
      </c>
      <c r="H53" s="1909"/>
      <c r="I53" s="1909"/>
      <c r="J53" s="747">
        <v>0</v>
      </c>
      <c r="K53" s="722">
        <v>6</v>
      </c>
      <c r="L53" s="1911">
        <v>4</v>
      </c>
      <c r="M53" s="1909"/>
      <c r="N53" s="747">
        <v>50</v>
      </c>
      <c r="O53" s="722">
        <v>8</v>
      </c>
      <c r="P53" s="1911">
        <v>6</v>
      </c>
      <c r="Q53" s="1909"/>
      <c r="R53" s="747">
        <v>33.33333333333333</v>
      </c>
      <c r="S53" s="748" t="s">
        <v>256</v>
      </c>
      <c r="T53" s="726">
        <v>54</v>
      </c>
      <c r="U53" s="1911">
        <v>36</v>
      </c>
      <c r="V53" s="1909"/>
      <c r="W53" s="1909"/>
      <c r="X53" s="747">
        <v>50</v>
      </c>
      <c r="Y53" s="749" t="s">
        <v>256</v>
      </c>
    </row>
    <row r="54" spans="2:25" ht="12.75" customHeight="1">
      <c r="B54" s="708" t="s">
        <v>256</v>
      </c>
      <c r="C54" s="1905" t="s">
        <v>1145</v>
      </c>
      <c r="D54" s="1904"/>
      <c r="E54" s="1904"/>
      <c r="F54" s="752">
        <v>1395</v>
      </c>
      <c r="G54" s="1925">
        <v>1428</v>
      </c>
      <c r="H54" s="1926"/>
      <c r="I54" s="1926"/>
      <c r="J54" s="733">
        <v>-2.3109243697478994</v>
      </c>
      <c r="K54" s="752">
        <v>6</v>
      </c>
      <c r="L54" s="1936">
        <v>4</v>
      </c>
      <c r="M54" s="1886"/>
      <c r="N54" s="733">
        <v>50</v>
      </c>
      <c r="O54" s="752">
        <v>1401</v>
      </c>
      <c r="P54" s="1925">
        <v>1432</v>
      </c>
      <c r="Q54" s="1926"/>
      <c r="R54" s="733">
        <v>-2.164804469273743</v>
      </c>
      <c r="S54" s="765" t="s">
        <v>256</v>
      </c>
      <c r="T54" s="754">
        <v>1447</v>
      </c>
      <c r="U54" s="1925">
        <v>1462</v>
      </c>
      <c r="V54" s="1926"/>
      <c r="W54" s="1926"/>
      <c r="X54" s="733">
        <v>-1.0259917920656634</v>
      </c>
      <c r="Y54" s="766" t="s">
        <v>256</v>
      </c>
    </row>
    <row r="55" spans="2:25" ht="12.75" customHeight="1">
      <c r="B55" s="745" t="s">
        <v>256</v>
      </c>
      <c r="C55" s="1908" t="s">
        <v>1146</v>
      </c>
      <c r="D55" s="1909"/>
      <c r="E55" s="1909"/>
      <c r="F55" s="722">
        <v>148</v>
      </c>
      <c r="G55" s="1911">
        <v>127</v>
      </c>
      <c r="H55" s="1909"/>
      <c r="I55" s="1909"/>
      <c r="J55" s="747">
        <v>16.535433070866144</v>
      </c>
      <c r="K55" s="722" t="s">
        <v>1128</v>
      </c>
      <c r="L55" s="723"/>
      <c r="M55" s="747" t="s">
        <v>1128</v>
      </c>
      <c r="N55" s="722" t="s">
        <v>1128</v>
      </c>
      <c r="O55" s="722">
        <v>148</v>
      </c>
      <c r="P55" s="1911">
        <v>127</v>
      </c>
      <c r="Q55" s="1909"/>
      <c r="R55" s="747">
        <v>16.535433070866144</v>
      </c>
      <c r="S55" s="748" t="s">
        <v>256</v>
      </c>
      <c r="T55" s="726">
        <v>148</v>
      </c>
      <c r="U55" s="1911">
        <v>127</v>
      </c>
      <c r="V55" s="1909"/>
      <c r="W55" s="1909"/>
      <c r="X55" s="747">
        <v>16.535433070866144</v>
      </c>
      <c r="Y55" s="749" t="s">
        <v>256</v>
      </c>
    </row>
    <row r="56" spans="2:25" ht="12.75" customHeight="1">
      <c r="B56" s="745" t="s">
        <v>256</v>
      </c>
      <c r="C56" s="1908" t="s">
        <v>1147</v>
      </c>
      <c r="D56" s="1909"/>
      <c r="E56" s="1909"/>
      <c r="F56" s="722">
        <v>-4</v>
      </c>
      <c r="G56" s="1911">
        <v>-4</v>
      </c>
      <c r="H56" s="1909"/>
      <c r="I56" s="1909"/>
      <c r="J56" s="747">
        <v>0</v>
      </c>
      <c r="K56" s="722" t="s">
        <v>1128</v>
      </c>
      <c r="L56" s="723"/>
      <c r="M56" s="747" t="s">
        <v>1128</v>
      </c>
      <c r="N56" s="722" t="s">
        <v>1128</v>
      </c>
      <c r="O56" s="722">
        <v>-4</v>
      </c>
      <c r="P56" s="1911">
        <v>-4</v>
      </c>
      <c r="Q56" s="1909"/>
      <c r="R56" s="747">
        <v>0</v>
      </c>
      <c r="S56" s="748" t="s">
        <v>256</v>
      </c>
      <c r="T56" s="726">
        <v>-4</v>
      </c>
      <c r="U56" s="1911">
        <v>-4</v>
      </c>
      <c r="V56" s="1909"/>
      <c r="W56" s="1909"/>
      <c r="X56" s="747">
        <v>0</v>
      </c>
      <c r="Y56" s="749" t="s">
        <v>256</v>
      </c>
    </row>
    <row r="57" spans="2:25" ht="12.75" customHeight="1">
      <c r="B57" s="744" t="s">
        <v>256</v>
      </c>
      <c r="C57" s="1905" t="s">
        <v>1148</v>
      </c>
      <c r="D57" s="1904"/>
      <c r="E57" s="1904"/>
      <c r="F57" s="767">
        <v>1539</v>
      </c>
      <c r="G57" s="1937">
        <v>1551</v>
      </c>
      <c r="H57" s="1938"/>
      <c r="I57" s="1938"/>
      <c r="J57" s="769">
        <v>-0.7736943907156674</v>
      </c>
      <c r="K57" s="767">
        <v>6</v>
      </c>
      <c r="L57" s="1937">
        <v>4</v>
      </c>
      <c r="M57" s="1938"/>
      <c r="N57" s="769">
        <v>50</v>
      </c>
      <c r="O57" s="767">
        <v>1545</v>
      </c>
      <c r="P57" s="1937">
        <v>1555</v>
      </c>
      <c r="Q57" s="1938"/>
      <c r="R57" s="769">
        <v>-0.6430868167202572</v>
      </c>
      <c r="S57" s="770" t="s">
        <v>256</v>
      </c>
      <c r="T57" s="771">
        <v>1591</v>
      </c>
      <c r="U57" s="1937">
        <v>1585</v>
      </c>
      <c r="V57" s="1938"/>
      <c r="W57" s="1938"/>
      <c r="X57" s="769">
        <v>0.3785488958990536</v>
      </c>
      <c r="Y57" s="772" t="s">
        <v>256</v>
      </c>
    </row>
    <row r="58" spans="2:25" ht="12.75" customHeight="1">
      <c r="B58" s="744" t="s">
        <v>256</v>
      </c>
      <c r="C58" s="1924" t="s">
        <v>256</v>
      </c>
      <c r="D58" s="1904"/>
      <c r="E58" s="1904"/>
      <c r="F58" s="773" t="s">
        <v>256</v>
      </c>
      <c r="G58" s="1940" t="s">
        <v>256</v>
      </c>
      <c r="H58" s="1941"/>
      <c r="I58" s="1941"/>
      <c r="J58" s="774" t="s">
        <v>256</v>
      </c>
      <c r="K58" s="773" t="s">
        <v>256</v>
      </c>
      <c r="L58" s="1940" t="s">
        <v>256</v>
      </c>
      <c r="M58" s="1941"/>
      <c r="N58" s="774" t="s">
        <v>256</v>
      </c>
      <c r="O58" s="773" t="s">
        <v>256</v>
      </c>
      <c r="P58" s="1940" t="s">
        <v>256</v>
      </c>
      <c r="Q58" s="1941"/>
      <c r="R58" s="774" t="s">
        <v>256</v>
      </c>
      <c r="S58" s="774" t="s">
        <v>256</v>
      </c>
      <c r="T58" s="775" t="s">
        <v>256</v>
      </c>
      <c r="U58" s="1940" t="s">
        <v>256</v>
      </c>
      <c r="V58" s="1941"/>
      <c r="W58" s="1941"/>
      <c r="X58" s="774" t="s">
        <v>256</v>
      </c>
      <c r="Y58" s="776" t="s">
        <v>256</v>
      </c>
    </row>
    <row r="59" spans="2:25" ht="12.75" customHeight="1">
      <c r="B59" s="708" t="s">
        <v>256</v>
      </c>
      <c r="C59" s="1905" t="s">
        <v>604</v>
      </c>
      <c r="D59" s="1904"/>
      <c r="E59" s="1904"/>
      <c r="F59" s="709" t="s">
        <v>256</v>
      </c>
      <c r="G59" s="1905" t="s">
        <v>256</v>
      </c>
      <c r="H59" s="1904"/>
      <c r="I59" s="1904"/>
      <c r="J59" s="709" t="s">
        <v>256</v>
      </c>
      <c r="K59" s="709" t="s">
        <v>256</v>
      </c>
      <c r="L59" s="1905" t="s">
        <v>256</v>
      </c>
      <c r="M59" s="1904"/>
      <c r="N59" s="709" t="s">
        <v>256</v>
      </c>
      <c r="O59" s="709" t="s">
        <v>256</v>
      </c>
      <c r="P59" s="1905" t="s">
        <v>256</v>
      </c>
      <c r="Q59" s="1904"/>
      <c r="R59" s="709" t="s">
        <v>256</v>
      </c>
      <c r="S59" s="709" t="s">
        <v>256</v>
      </c>
      <c r="T59" s="708" t="s">
        <v>256</v>
      </c>
      <c r="U59" s="1905" t="s">
        <v>256</v>
      </c>
      <c r="V59" s="1904"/>
      <c r="W59" s="1904"/>
      <c r="X59" s="709" t="s">
        <v>256</v>
      </c>
      <c r="Y59" s="762" t="s">
        <v>256</v>
      </c>
    </row>
    <row r="60" spans="2:25" ht="12.75" customHeight="1">
      <c r="B60" s="745" t="s">
        <v>256</v>
      </c>
      <c r="C60" s="1908" t="s">
        <v>605</v>
      </c>
      <c r="D60" s="1909"/>
      <c r="E60" s="1909"/>
      <c r="F60" s="722">
        <v>17</v>
      </c>
      <c r="G60" s="1911">
        <v>36</v>
      </c>
      <c r="H60" s="1909"/>
      <c r="I60" s="1909"/>
      <c r="J60" s="747">
        <v>-52.77777777777778</v>
      </c>
      <c r="K60" s="722">
        <v>7</v>
      </c>
      <c r="L60" s="1911">
        <v>13</v>
      </c>
      <c r="M60" s="1909"/>
      <c r="N60" s="747">
        <v>-46.15384615384615</v>
      </c>
      <c r="O60" s="722">
        <v>24</v>
      </c>
      <c r="P60" s="1911">
        <v>49</v>
      </c>
      <c r="Q60" s="1909"/>
      <c r="R60" s="747">
        <v>-51.02040816326531</v>
      </c>
      <c r="S60" s="748" t="s">
        <v>256</v>
      </c>
      <c r="T60" s="726">
        <v>65</v>
      </c>
      <c r="U60" s="1911">
        <v>91</v>
      </c>
      <c r="V60" s="1909"/>
      <c r="W60" s="1909"/>
      <c r="X60" s="747">
        <v>-28.57142857142857</v>
      </c>
      <c r="Y60" s="749" t="s">
        <v>256</v>
      </c>
    </row>
    <row r="61" spans="2:25" ht="12.75" customHeight="1">
      <c r="B61" s="745" t="s">
        <v>256</v>
      </c>
      <c r="C61" s="1908" t="s">
        <v>665</v>
      </c>
      <c r="D61" s="1909"/>
      <c r="E61" s="1909"/>
      <c r="F61" s="722">
        <v>178</v>
      </c>
      <c r="G61" s="1911">
        <v>124</v>
      </c>
      <c r="H61" s="1909"/>
      <c r="I61" s="1909"/>
      <c r="J61" s="747">
        <v>43.54838709677419</v>
      </c>
      <c r="K61" s="722">
        <v>35</v>
      </c>
      <c r="L61" s="1911">
        <v>28</v>
      </c>
      <c r="M61" s="1909"/>
      <c r="N61" s="747">
        <v>25</v>
      </c>
      <c r="O61" s="722">
        <v>213</v>
      </c>
      <c r="P61" s="1911">
        <v>152</v>
      </c>
      <c r="Q61" s="1909"/>
      <c r="R61" s="747">
        <v>40.131578947368425</v>
      </c>
      <c r="S61" s="748" t="s">
        <v>256</v>
      </c>
      <c r="T61" s="726">
        <v>424</v>
      </c>
      <c r="U61" s="1911">
        <v>279</v>
      </c>
      <c r="V61" s="1909"/>
      <c r="W61" s="1909"/>
      <c r="X61" s="747">
        <v>51.971326164874554</v>
      </c>
      <c r="Y61" s="749" t="s">
        <v>256</v>
      </c>
    </row>
    <row r="62" spans="2:25" ht="12.75" customHeight="1">
      <c r="B62" s="745" t="s">
        <v>256</v>
      </c>
      <c r="C62" s="1908" t="s">
        <v>606</v>
      </c>
      <c r="D62" s="1909"/>
      <c r="E62" s="1909"/>
      <c r="F62" s="722">
        <v>6</v>
      </c>
      <c r="G62" s="1911">
        <v>4</v>
      </c>
      <c r="H62" s="1909"/>
      <c r="I62" s="1909"/>
      <c r="J62" s="747">
        <v>50</v>
      </c>
      <c r="K62" s="722">
        <v>53</v>
      </c>
      <c r="L62" s="1911">
        <v>43</v>
      </c>
      <c r="M62" s="1909"/>
      <c r="N62" s="747">
        <v>23.25581395348837</v>
      </c>
      <c r="O62" s="722">
        <v>59</v>
      </c>
      <c r="P62" s="1911">
        <v>47</v>
      </c>
      <c r="Q62" s="1909"/>
      <c r="R62" s="747">
        <v>25.53191489361702</v>
      </c>
      <c r="S62" s="748" t="s">
        <v>256</v>
      </c>
      <c r="T62" s="726">
        <v>219</v>
      </c>
      <c r="U62" s="1911">
        <v>169</v>
      </c>
      <c r="V62" s="1909"/>
      <c r="W62" s="1909"/>
      <c r="X62" s="747">
        <v>29.585798816568047</v>
      </c>
      <c r="Y62" s="749" t="s">
        <v>256</v>
      </c>
    </row>
    <row r="63" spans="2:25" ht="12.75" customHeight="1">
      <c r="B63" s="745" t="s">
        <v>256</v>
      </c>
      <c r="C63" s="1908" t="s">
        <v>813</v>
      </c>
      <c r="D63" s="1909"/>
      <c r="E63" s="1909"/>
      <c r="F63" s="722">
        <v>53</v>
      </c>
      <c r="G63" s="1911">
        <v>30</v>
      </c>
      <c r="H63" s="1909"/>
      <c r="I63" s="1909"/>
      <c r="J63" s="747">
        <v>76.66666666666667</v>
      </c>
      <c r="K63" s="722">
        <v>38</v>
      </c>
      <c r="L63" s="1911">
        <v>28</v>
      </c>
      <c r="M63" s="1909"/>
      <c r="N63" s="747">
        <v>35.714285714285715</v>
      </c>
      <c r="O63" s="722">
        <v>91</v>
      </c>
      <c r="P63" s="1911">
        <v>58</v>
      </c>
      <c r="Q63" s="1909"/>
      <c r="R63" s="747">
        <v>56.896551724137936</v>
      </c>
      <c r="S63" s="748" t="s">
        <v>256</v>
      </c>
      <c r="T63" s="726">
        <v>192</v>
      </c>
      <c r="U63" s="1911">
        <v>124</v>
      </c>
      <c r="V63" s="1909"/>
      <c r="W63" s="1909"/>
      <c r="X63" s="747">
        <v>54.83870967741935</v>
      </c>
      <c r="Y63" s="749" t="s">
        <v>256</v>
      </c>
    </row>
    <row r="64" spans="2:25" ht="12.75" customHeight="1">
      <c r="B64" s="745" t="s">
        <v>256</v>
      </c>
      <c r="C64" s="1908" t="s">
        <v>814</v>
      </c>
      <c r="D64" s="1909"/>
      <c r="E64" s="1909"/>
      <c r="F64" s="722">
        <v>40</v>
      </c>
      <c r="G64" s="1911">
        <v>30</v>
      </c>
      <c r="H64" s="1909"/>
      <c r="I64" s="1909"/>
      <c r="J64" s="747">
        <v>33.33333333333333</v>
      </c>
      <c r="K64" s="722">
        <v>6</v>
      </c>
      <c r="L64" s="1911">
        <v>5</v>
      </c>
      <c r="M64" s="1909"/>
      <c r="N64" s="747">
        <v>20</v>
      </c>
      <c r="O64" s="722">
        <v>46</v>
      </c>
      <c r="P64" s="1911">
        <v>35</v>
      </c>
      <c r="Q64" s="1909"/>
      <c r="R64" s="747">
        <v>31.428571428571427</v>
      </c>
      <c r="S64" s="748" t="s">
        <v>256</v>
      </c>
      <c r="T64" s="726">
        <v>66</v>
      </c>
      <c r="U64" s="1911">
        <v>51</v>
      </c>
      <c r="V64" s="1909"/>
      <c r="W64" s="1909"/>
      <c r="X64" s="747">
        <v>29.411764705882355</v>
      </c>
      <c r="Y64" s="749" t="s">
        <v>256</v>
      </c>
    </row>
    <row r="65" spans="2:25" ht="12.75" customHeight="1">
      <c r="B65" s="745" t="s">
        <v>256</v>
      </c>
      <c r="C65" s="1908" t="s">
        <v>815</v>
      </c>
      <c r="D65" s="1909"/>
      <c r="E65" s="1909"/>
      <c r="F65" s="722">
        <v>60</v>
      </c>
      <c r="G65" s="1911">
        <v>47</v>
      </c>
      <c r="H65" s="1909"/>
      <c r="I65" s="1909"/>
      <c r="J65" s="747">
        <v>27.659574468085108</v>
      </c>
      <c r="K65" s="722">
        <v>61</v>
      </c>
      <c r="L65" s="1911">
        <v>67</v>
      </c>
      <c r="M65" s="1909"/>
      <c r="N65" s="747">
        <v>-8.955223880597014</v>
      </c>
      <c r="O65" s="722">
        <v>121</v>
      </c>
      <c r="P65" s="1911">
        <v>114</v>
      </c>
      <c r="Q65" s="1909"/>
      <c r="R65" s="747">
        <v>6.140350877192982</v>
      </c>
      <c r="S65" s="748" t="s">
        <v>256</v>
      </c>
      <c r="T65" s="726">
        <v>284</v>
      </c>
      <c r="U65" s="1911">
        <v>375</v>
      </c>
      <c r="V65" s="1909"/>
      <c r="W65" s="1909"/>
      <c r="X65" s="747">
        <v>-24.266666666666666</v>
      </c>
      <c r="Y65" s="749" t="s">
        <v>256</v>
      </c>
    </row>
    <row r="66" spans="2:25" ht="12.75" customHeight="1">
      <c r="B66" s="745" t="s">
        <v>256</v>
      </c>
      <c r="C66" s="1908" t="s">
        <v>816</v>
      </c>
      <c r="D66" s="1909"/>
      <c r="E66" s="1909"/>
      <c r="F66" s="722">
        <v>21</v>
      </c>
      <c r="G66" s="1911">
        <v>11</v>
      </c>
      <c r="H66" s="1909"/>
      <c r="I66" s="1909"/>
      <c r="J66" s="747">
        <v>90.9090909090909</v>
      </c>
      <c r="K66" s="722">
        <v>29</v>
      </c>
      <c r="L66" s="1911">
        <v>17</v>
      </c>
      <c r="M66" s="1909"/>
      <c r="N66" s="747">
        <v>70.58823529411765</v>
      </c>
      <c r="O66" s="722">
        <v>50</v>
      </c>
      <c r="P66" s="1911">
        <v>28</v>
      </c>
      <c r="Q66" s="1909"/>
      <c r="R66" s="747">
        <v>78.57142857142857</v>
      </c>
      <c r="S66" s="748" t="s">
        <v>256</v>
      </c>
      <c r="T66" s="726">
        <v>186</v>
      </c>
      <c r="U66" s="1911">
        <v>100</v>
      </c>
      <c r="V66" s="1909"/>
      <c r="W66" s="1909"/>
      <c r="X66" s="747">
        <v>86</v>
      </c>
      <c r="Y66" s="749" t="s">
        <v>256</v>
      </c>
    </row>
    <row r="67" spans="2:25" ht="12.75" customHeight="1">
      <c r="B67" s="745" t="s">
        <v>256</v>
      </c>
      <c r="C67" s="1908" t="s">
        <v>818</v>
      </c>
      <c r="D67" s="1909"/>
      <c r="E67" s="1909"/>
      <c r="F67" s="722">
        <v>168</v>
      </c>
      <c r="G67" s="1911">
        <v>119</v>
      </c>
      <c r="H67" s="1909"/>
      <c r="I67" s="1909"/>
      <c r="J67" s="747">
        <v>41.17647058823529</v>
      </c>
      <c r="K67" s="722">
        <v>21</v>
      </c>
      <c r="L67" s="1911">
        <v>16</v>
      </c>
      <c r="M67" s="1909"/>
      <c r="N67" s="747">
        <v>31.25</v>
      </c>
      <c r="O67" s="722">
        <v>189</v>
      </c>
      <c r="P67" s="1911">
        <v>135</v>
      </c>
      <c r="Q67" s="1909"/>
      <c r="R67" s="747">
        <v>40</v>
      </c>
      <c r="S67" s="748" t="s">
        <v>256</v>
      </c>
      <c r="T67" s="726">
        <v>326</v>
      </c>
      <c r="U67" s="1911">
        <v>237</v>
      </c>
      <c r="V67" s="1909"/>
      <c r="W67" s="1909"/>
      <c r="X67" s="747">
        <v>37.552742616033754</v>
      </c>
      <c r="Y67" s="749" t="s">
        <v>256</v>
      </c>
    </row>
    <row r="68" spans="2:25" ht="12.75" customHeight="1">
      <c r="B68" s="745" t="s">
        <v>256</v>
      </c>
      <c r="C68" s="1908" t="s">
        <v>400</v>
      </c>
      <c r="D68" s="1909"/>
      <c r="E68" s="1909"/>
      <c r="F68" s="722">
        <v>33</v>
      </c>
      <c r="G68" s="1911">
        <v>36</v>
      </c>
      <c r="H68" s="1909"/>
      <c r="I68" s="1909"/>
      <c r="J68" s="747">
        <v>-8.333333333333332</v>
      </c>
      <c r="K68" s="722">
        <v>36</v>
      </c>
      <c r="L68" s="1911">
        <v>46</v>
      </c>
      <c r="M68" s="1909"/>
      <c r="N68" s="747">
        <v>-21.73913043478261</v>
      </c>
      <c r="O68" s="722">
        <v>69</v>
      </c>
      <c r="P68" s="1911">
        <v>82</v>
      </c>
      <c r="Q68" s="1909"/>
      <c r="R68" s="747">
        <v>-15.853658536585366</v>
      </c>
      <c r="S68" s="748" t="s">
        <v>256</v>
      </c>
      <c r="T68" s="726">
        <v>151</v>
      </c>
      <c r="U68" s="1911">
        <v>259</v>
      </c>
      <c r="V68" s="1909"/>
      <c r="W68" s="1909"/>
      <c r="X68" s="747">
        <v>-41.6988416988417</v>
      </c>
      <c r="Y68" s="749" t="s">
        <v>256</v>
      </c>
    </row>
    <row r="69" spans="2:25" ht="12.75" customHeight="1">
      <c r="B69" s="745" t="s">
        <v>256</v>
      </c>
      <c r="C69" s="1908" t="s">
        <v>607</v>
      </c>
      <c r="D69" s="1909"/>
      <c r="E69" s="1909"/>
      <c r="F69" s="722">
        <v>15</v>
      </c>
      <c r="G69" s="1911">
        <v>8</v>
      </c>
      <c r="H69" s="1909"/>
      <c r="I69" s="1909"/>
      <c r="J69" s="747">
        <v>87.5</v>
      </c>
      <c r="K69" s="722">
        <v>22</v>
      </c>
      <c r="L69" s="1911">
        <v>12</v>
      </c>
      <c r="M69" s="1909"/>
      <c r="N69" s="747">
        <v>83.33333333333334</v>
      </c>
      <c r="O69" s="722">
        <v>37</v>
      </c>
      <c r="P69" s="1911">
        <v>20</v>
      </c>
      <c r="Q69" s="1909"/>
      <c r="R69" s="747">
        <v>85</v>
      </c>
      <c r="S69" s="748" t="s">
        <v>256</v>
      </c>
      <c r="T69" s="726">
        <v>78</v>
      </c>
      <c r="U69" s="1911">
        <v>45</v>
      </c>
      <c r="V69" s="1909"/>
      <c r="W69" s="1909"/>
      <c r="X69" s="747">
        <v>73.33333333333333</v>
      </c>
      <c r="Y69" s="749" t="s">
        <v>256</v>
      </c>
    </row>
    <row r="70" spans="2:25" ht="12.75" customHeight="1">
      <c r="B70" s="708" t="s">
        <v>256</v>
      </c>
      <c r="C70" s="1905" t="s">
        <v>1149</v>
      </c>
      <c r="D70" s="1904"/>
      <c r="E70" s="1904"/>
      <c r="F70" s="767">
        <v>591</v>
      </c>
      <c r="G70" s="1930">
        <v>445</v>
      </c>
      <c r="H70" s="1931"/>
      <c r="I70" s="1931"/>
      <c r="J70" s="757">
        <v>32.80898876404494</v>
      </c>
      <c r="K70" s="755">
        <v>308</v>
      </c>
      <c r="L70" s="1934">
        <v>275</v>
      </c>
      <c r="M70" s="1935"/>
      <c r="N70" s="819">
        <v>12</v>
      </c>
      <c r="O70" s="755">
        <v>899</v>
      </c>
      <c r="P70" s="1930">
        <v>720</v>
      </c>
      <c r="Q70" s="1931"/>
      <c r="R70" s="757">
        <v>24.86111111111111</v>
      </c>
      <c r="S70" s="820" t="s">
        <v>256</v>
      </c>
      <c r="T70" s="759">
        <v>1991</v>
      </c>
      <c r="U70" s="1930">
        <v>1730</v>
      </c>
      <c r="V70" s="1931"/>
      <c r="W70" s="1931"/>
      <c r="X70" s="757">
        <v>15.086705202312139</v>
      </c>
      <c r="Y70" s="760" t="s">
        <v>256</v>
      </c>
    </row>
    <row r="71" spans="2:25" ht="12.75" customHeight="1">
      <c r="B71" s="708" t="s">
        <v>256</v>
      </c>
      <c r="C71" s="1905" t="s">
        <v>256</v>
      </c>
      <c r="D71" s="1904"/>
      <c r="E71" s="1904"/>
      <c r="F71" s="706" t="s">
        <v>256</v>
      </c>
      <c r="G71" s="1932" t="s">
        <v>256</v>
      </c>
      <c r="H71" s="1926"/>
      <c r="I71" s="1926"/>
      <c r="J71" s="734" t="s">
        <v>256</v>
      </c>
      <c r="K71" s="706" t="s">
        <v>256</v>
      </c>
      <c r="L71" s="1932" t="s">
        <v>256</v>
      </c>
      <c r="M71" s="1926"/>
      <c r="N71" s="734" t="s">
        <v>256</v>
      </c>
      <c r="O71" s="706" t="s">
        <v>256</v>
      </c>
      <c r="P71" s="1932" t="s">
        <v>256</v>
      </c>
      <c r="Q71" s="1926"/>
      <c r="R71" s="734" t="s">
        <v>256</v>
      </c>
      <c r="S71" s="734" t="s">
        <v>256</v>
      </c>
      <c r="T71" s="720" t="s">
        <v>256</v>
      </c>
      <c r="U71" s="1932" t="s">
        <v>256</v>
      </c>
      <c r="V71" s="1926"/>
      <c r="W71" s="1926"/>
      <c r="X71" s="734" t="s">
        <v>256</v>
      </c>
      <c r="Y71" s="736" t="s">
        <v>256</v>
      </c>
    </row>
    <row r="72" spans="2:25" ht="12.75" customHeight="1">
      <c r="B72" s="750" t="s">
        <v>256</v>
      </c>
      <c r="C72" s="1945" t="s">
        <v>256</v>
      </c>
      <c r="D72" s="1884"/>
      <c r="E72" s="1884"/>
      <c r="F72" s="741" t="s">
        <v>256</v>
      </c>
      <c r="G72" s="1927" t="s">
        <v>256</v>
      </c>
      <c r="H72" s="1928"/>
      <c r="I72" s="1928"/>
      <c r="J72" s="817" t="s">
        <v>256</v>
      </c>
      <c r="K72" s="741" t="s">
        <v>256</v>
      </c>
      <c r="L72" s="1927" t="s">
        <v>256</v>
      </c>
      <c r="M72" s="1928"/>
      <c r="N72" s="817" t="s">
        <v>256</v>
      </c>
      <c r="O72" s="741" t="s">
        <v>256</v>
      </c>
      <c r="P72" s="1927" t="s">
        <v>256</v>
      </c>
      <c r="Q72" s="1928"/>
      <c r="R72" s="817" t="s">
        <v>256</v>
      </c>
      <c r="S72" s="817" t="s">
        <v>256</v>
      </c>
      <c r="T72" s="742" t="s">
        <v>256</v>
      </c>
      <c r="U72" s="1927" t="s">
        <v>256</v>
      </c>
      <c r="V72" s="1928"/>
      <c r="W72" s="1928"/>
      <c r="X72" s="817" t="s">
        <v>256</v>
      </c>
      <c r="Y72" s="818" t="s">
        <v>256</v>
      </c>
    </row>
    <row r="73" spans="2:25" ht="12.75" customHeight="1">
      <c r="B73" s="750" t="s">
        <v>256</v>
      </c>
      <c r="C73" s="1945" t="s">
        <v>774</v>
      </c>
      <c r="D73" s="1884"/>
      <c r="E73" s="1884"/>
      <c r="F73" s="767">
        <v>5179</v>
      </c>
      <c r="G73" s="1930">
        <v>3138</v>
      </c>
      <c r="H73" s="1931"/>
      <c r="I73" s="1931"/>
      <c r="J73" s="757">
        <v>65.04142766093052</v>
      </c>
      <c r="K73" s="755">
        <v>377</v>
      </c>
      <c r="L73" s="1934">
        <v>331</v>
      </c>
      <c r="M73" s="1935"/>
      <c r="N73" s="819">
        <v>13.897280966767372</v>
      </c>
      <c r="O73" s="755">
        <v>5556</v>
      </c>
      <c r="P73" s="1930">
        <v>3469</v>
      </c>
      <c r="Q73" s="1931"/>
      <c r="R73" s="757">
        <v>60.16142980686077</v>
      </c>
      <c r="S73" s="820" t="s">
        <v>256</v>
      </c>
      <c r="T73" s="759">
        <v>6965</v>
      </c>
      <c r="U73" s="1930">
        <v>4656</v>
      </c>
      <c r="V73" s="1931"/>
      <c r="W73" s="1931"/>
      <c r="X73" s="757">
        <v>49.59192439862543</v>
      </c>
      <c r="Y73" s="760" t="s">
        <v>256</v>
      </c>
    </row>
    <row r="74" spans="2:25" ht="6" customHeight="1">
      <c r="B74" s="777" t="s">
        <v>256</v>
      </c>
      <c r="C74" s="1966" t="s">
        <v>256</v>
      </c>
      <c r="D74" s="1943"/>
      <c r="E74" s="1943"/>
      <c r="F74" s="737" t="s">
        <v>256</v>
      </c>
      <c r="G74" s="1944" t="s">
        <v>256</v>
      </c>
      <c r="H74" s="1931"/>
      <c r="I74" s="1931"/>
      <c r="J74" s="758" t="s">
        <v>256</v>
      </c>
      <c r="K74" s="737" t="s">
        <v>256</v>
      </c>
      <c r="L74" s="1944" t="s">
        <v>256</v>
      </c>
      <c r="M74" s="1931"/>
      <c r="N74" s="758" t="s">
        <v>256</v>
      </c>
      <c r="O74" s="737" t="s">
        <v>256</v>
      </c>
      <c r="P74" s="1944" t="s">
        <v>256</v>
      </c>
      <c r="Q74" s="1931"/>
      <c r="R74" s="758" t="s">
        <v>256</v>
      </c>
      <c r="S74" s="758" t="s">
        <v>256</v>
      </c>
      <c r="T74" s="738" t="s">
        <v>256</v>
      </c>
      <c r="U74" s="1944" t="s">
        <v>256</v>
      </c>
      <c r="V74" s="1931"/>
      <c r="W74" s="1931"/>
      <c r="X74" s="758" t="s">
        <v>256</v>
      </c>
      <c r="Y74" s="760" t="s">
        <v>256</v>
      </c>
    </row>
    <row r="75" spans="2:25" ht="6.75" customHeight="1">
      <c r="B75" s="751" t="s">
        <v>256</v>
      </c>
      <c r="C75" s="1945" t="s">
        <v>256</v>
      </c>
      <c r="D75" s="1884"/>
      <c r="E75" s="1884"/>
      <c r="F75" s="713" t="s">
        <v>256</v>
      </c>
      <c r="G75" s="1946" t="s">
        <v>256</v>
      </c>
      <c r="H75" s="1947"/>
      <c r="I75" s="1947"/>
      <c r="J75" s="725" t="s">
        <v>256</v>
      </c>
      <c r="K75" s="713" t="s">
        <v>256</v>
      </c>
      <c r="L75" s="1946" t="s">
        <v>256</v>
      </c>
      <c r="M75" s="1947"/>
      <c r="N75" s="725" t="s">
        <v>256</v>
      </c>
      <c r="O75" s="713" t="s">
        <v>256</v>
      </c>
      <c r="P75" s="1946" t="s">
        <v>256</v>
      </c>
      <c r="Q75" s="1947"/>
      <c r="R75" s="725" t="s">
        <v>256</v>
      </c>
      <c r="S75" s="725" t="s">
        <v>256</v>
      </c>
      <c r="T75" s="713" t="s">
        <v>256</v>
      </c>
      <c r="U75" s="1946" t="s">
        <v>256</v>
      </c>
      <c r="V75" s="1947"/>
      <c r="W75" s="1947"/>
      <c r="X75" s="725" t="s">
        <v>256</v>
      </c>
      <c r="Y75" s="725" t="s">
        <v>256</v>
      </c>
    </row>
    <row r="76" spans="2:25" ht="12.75" customHeight="1">
      <c r="B76" s="1883" t="s">
        <v>1150</v>
      </c>
      <c r="C76" s="1884"/>
      <c r="D76" s="1884"/>
      <c r="E76" s="1884"/>
      <c r="F76" s="1884"/>
      <c r="G76" s="1884"/>
      <c r="H76" s="1884"/>
      <c r="I76" s="1884"/>
      <c r="J76" s="1884"/>
      <c r="K76" s="1884"/>
      <c r="L76" s="1884"/>
      <c r="M76" s="1884"/>
      <c r="N76" s="1884"/>
      <c r="O76" s="1884"/>
      <c r="P76" s="1884"/>
      <c r="Q76" s="1884"/>
      <c r="R76" s="1884"/>
      <c r="S76" s="1884"/>
      <c r="T76" s="1884"/>
      <c r="U76" s="1884"/>
      <c r="V76" s="1884"/>
      <c r="W76" s="1884"/>
      <c r="X76" s="1884"/>
      <c r="Y76" s="1884"/>
    </row>
    <row r="77" spans="2:25" ht="12.75" customHeight="1">
      <c r="B77" s="703" t="s">
        <v>256</v>
      </c>
      <c r="C77" s="1895" t="s">
        <v>256</v>
      </c>
      <c r="D77" s="1886"/>
      <c r="E77" s="1948" t="s">
        <v>256</v>
      </c>
      <c r="F77" s="1886"/>
      <c r="G77" s="1886"/>
      <c r="H77" s="736" t="s">
        <v>256</v>
      </c>
      <c r="I77" s="1932" t="s">
        <v>256</v>
      </c>
      <c r="J77" s="1926"/>
      <c r="K77" s="1932" t="s">
        <v>256</v>
      </c>
      <c r="L77" s="1926"/>
      <c r="M77" s="1949" t="s">
        <v>256</v>
      </c>
      <c r="N77" s="1886"/>
      <c r="O77" s="1932" t="s">
        <v>256</v>
      </c>
      <c r="P77" s="1926"/>
      <c r="Q77" s="1932" t="s">
        <v>1151</v>
      </c>
      <c r="R77" s="1926"/>
      <c r="S77" s="1926"/>
      <c r="T77" s="1949" t="s">
        <v>1152</v>
      </c>
      <c r="U77" s="1886"/>
      <c r="V77" s="706" t="s">
        <v>256</v>
      </c>
      <c r="W77" s="1948" t="s">
        <v>256</v>
      </c>
      <c r="X77" s="1886"/>
      <c r="Y77" s="721" t="s">
        <v>256</v>
      </c>
    </row>
    <row r="78" spans="2:25" ht="12.75" customHeight="1">
      <c r="B78" s="708" t="s">
        <v>256</v>
      </c>
      <c r="C78" s="1905" t="s">
        <v>256</v>
      </c>
      <c r="D78" s="1904"/>
      <c r="E78" s="1951" t="s">
        <v>1153</v>
      </c>
      <c r="F78" s="1904"/>
      <c r="G78" s="1904"/>
      <c r="H78" s="727" t="s">
        <v>256</v>
      </c>
      <c r="I78" s="1946" t="s">
        <v>256</v>
      </c>
      <c r="J78" s="1947"/>
      <c r="K78" s="1946" t="s">
        <v>256</v>
      </c>
      <c r="L78" s="1947"/>
      <c r="M78" s="1952" t="s">
        <v>256</v>
      </c>
      <c r="N78" s="1904"/>
      <c r="O78" s="1946" t="s">
        <v>364</v>
      </c>
      <c r="P78" s="1947"/>
      <c r="Q78" s="1946" t="s">
        <v>1154</v>
      </c>
      <c r="R78" s="1947"/>
      <c r="S78" s="1947"/>
      <c r="T78" s="1952" t="s">
        <v>1155</v>
      </c>
      <c r="U78" s="1904"/>
      <c r="V78" s="713" t="s">
        <v>256</v>
      </c>
      <c r="W78" s="1951" t="s">
        <v>1156</v>
      </c>
      <c r="X78" s="1904"/>
      <c r="Y78" s="719" t="s">
        <v>256</v>
      </c>
    </row>
    <row r="79" spans="2:25" ht="12.75" customHeight="1">
      <c r="B79" s="708" t="s">
        <v>256</v>
      </c>
      <c r="C79" s="1905" t="s">
        <v>256</v>
      </c>
      <c r="D79" s="1904"/>
      <c r="E79" s="1951" t="s">
        <v>1157</v>
      </c>
      <c r="F79" s="1904"/>
      <c r="G79" s="1904"/>
      <c r="H79" s="727" t="s">
        <v>256</v>
      </c>
      <c r="I79" s="1946" t="s">
        <v>1158</v>
      </c>
      <c r="J79" s="1947"/>
      <c r="K79" s="1946" t="s">
        <v>1159</v>
      </c>
      <c r="L79" s="1947"/>
      <c r="M79" s="1952" t="s">
        <v>1160</v>
      </c>
      <c r="N79" s="1904"/>
      <c r="O79" s="1946" t="s">
        <v>1161</v>
      </c>
      <c r="P79" s="1947"/>
      <c r="Q79" s="1946" t="s">
        <v>1161</v>
      </c>
      <c r="R79" s="1947"/>
      <c r="S79" s="1947"/>
      <c r="T79" s="1952" t="s">
        <v>1162</v>
      </c>
      <c r="U79" s="1904"/>
      <c r="V79" s="713" t="s">
        <v>256</v>
      </c>
      <c r="W79" s="1951" t="s">
        <v>1157</v>
      </c>
      <c r="X79" s="1904"/>
      <c r="Y79" s="719" t="s">
        <v>256</v>
      </c>
    </row>
    <row r="80" spans="2:25" ht="12.75" customHeight="1">
      <c r="B80" s="717" t="s">
        <v>256</v>
      </c>
      <c r="C80" s="1965" t="s">
        <v>256</v>
      </c>
      <c r="D80" s="1897"/>
      <c r="E80" s="1954" t="s">
        <v>245</v>
      </c>
      <c r="F80" s="1897"/>
      <c r="G80" s="1897"/>
      <c r="H80" s="818" t="s">
        <v>256</v>
      </c>
      <c r="I80" s="1927" t="s">
        <v>245</v>
      </c>
      <c r="J80" s="1928"/>
      <c r="K80" s="1927" t="s">
        <v>245</v>
      </c>
      <c r="L80" s="1928"/>
      <c r="M80" s="1923" t="s">
        <v>245</v>
      </c>
      <c r="N80" s="1897"/>
      <c r="O80" s="1927" t="s">
        <v>245</v>
      </c>
      <c r="P80" s="1928"/>
      <c r="Q80" s="1927" t="s">
        <v>245</v>
      </c>
      <c r="R80" s="1928"/>
      <c r="S80" s="1928"/>
      <c r="T80" s="1923" t="s">
        <v>245</v>
      </c>
      <c r="U80" s="1897"/>
      <c r="V80" s="741" t="s">
        <v>256</v>
      </c>
      <c r="W80" s="1954" t="s">
        <v>245</v>
      </c>
      <c r="X80" s="1897"/>
      <c r="Y80" s="743" t="s">
        <v>256</v>
      </c>
    </row>
    <row r="81" spans="2:25" ht="12.75" customHeight="1">
      <c r="B81" s="708" t="s">
        <v>256</v>
      </c>
      <c r="C81" s="1905" t="s">
        <v>256</v>
      </c>
      <c r="D81" s="1904"/>
      <c r="E81" s="1912" t="s">
        <v>256</v>
      </c>
      <c r="F81" s="1904"/>
      <c r="G81" s="1904"/>
      <c r="H81" s="784" t="s">
        <v>256</v>
      </c>
      <c r="I81" s="1955" t="s">
        <v>256</v>
      </c>
      <c r="J81" s="1947"/>
      <c r="K81" s="1955" t="s">
        <v>256</v>
      </c>
      <c r="L81" s="1947"/>
      <c r="M81" s="1905" t="s">
        <v>256</v>
      </c>
      <c r="N81" s="1904"/>
      <c r="O81" s="1955" t="s">
        <v>256</v>
      </c>
      <c r="P81" s="1947"/>
      <c r="Q81" s="1955" t="s">
        <v>256</v>
      </c>
      <c r="R81" s="1947"/>
      <c r="S81" s="1947"/>
      <c r="T81" s="1905" t="s">
        <v>256</v>
      </c>
      <c r="U81" s="1904"/>
      <c r="V81" s="709" t="s">
        <v>256</v>
      </c>
      <c r="W81" s="1912" t="s">
        <v>256</v>
      </c>
      <c r="X81" s="1904"/>
      <c r="Y81" s="762" t="s">
        <v>256</v>
      </c>
    </row>
    <row r="82" spans="2:25" ht="12.75" customHeight="1">
      <c r="B82" s="786" t="s">
        <v>256</v>
      </c>
      <c r="C82" s="751" t="s">
        <v>608</v>
      </c>
      <c r="D82" s="827" t="s">
        <v>594</v>
      </c>
      <c r="E82" s="1915">
        <v>49907</v>
      </c>
      <c r="F82" s="1884"/>
      <c r="G82" s="1884"/>
      <c r="H82" s="749" t="s">
        <v>256</v>
      </c>
      <c r="I82" s="1911">
        <v>3933</v>
      </c>
      <c r="J82" s="1909"/>
      <c r="K82" s="1911">
        <v>-2568</v>
      </c>
      <c r="L82" s="1909"/>
      <c r="M82" s="1910">
        <v>1365</v>
      </c>
      <c r="N82" s="1884"/>
      <c r="O82" s="1911">
        <v>-123</v>
      </c>
      <c r="P82" s="1909"/>
      <c r="Q82" s="1911">
        <v>72</v>
      </c>
      <c r="R82" s="1909"/>
      <c r="S82" s="1909"/>
      <c r="T82" s="1910">
        <v>1314</v>
      </c>
      <c r="U82" s="1884"/>
      <c r="V82" s="740" t="s">
        <v>256</v>
      </c>
      <c r="W82" s="1956">
        <v>51221</v>
      </c>
      <c r="X82" s="1884"/>
      <c r="Y82" s="788" t="s">
        <v>256</v>
      </c>
    </row>
    <row r="83" spans="2:25" ht="12.75" customHeight="1">
      <c r="B83" s="786" t="s">
        <v>256</v>
      </c>
      <c r="C83" s="748" t="s">
        <v>256</v>
      </c>
      <c r="D83" s="827" t="s">
        <v>602</v>
      </c>
      <c r="E83" s="1915">
        <v>48624</v>
      </c>
      <c r="F83" s="1884"/>
      <c r="G83" s="1884"/>
      <c r="H83" s="749" t="s">
        <v>256</v>
      </c>
      <c r="I83" s="1911">
        <v>3293</v>
      </c>
      <c r="J83" s="1909"/>
      <c r="K83" s="1911">
        <v>-3067</v>
      </c>
      <c r="L83" s="1909"/>
      <c r="M83" s="1910">
        <v>226</v>
      </c>
      <c r="N83" s="1884"/>
      <c r="O83" s="1911">
        <v>-85</v>
      </c>
      <c r="P83" s="1909"/>
      <c r="Q83" s="1911">
        <v>1142</v>
      </c>
      <c r="R83" s="1909"/>
      <c r="S83" s="1909"/>
      <c r="T83" s="1910">
        <v>1283</v>
      </c>
      <c r="U83" s="1884"/>
      <c r="V83" s="740" t="s">
        <v>256</v>
      </c>
      <c r="W83" s="1956">
        <v>49907</v>
      </c>
      <c r="X83" s="1884"/>
      <c r="Y83" s="788" t="s">
        <v>256</v>
      </c>
    </row>
    <row r="84" spans="2:25" ht="12.75" customHeight="1">
      <c r="B84" s="786" t="s">
        <v>256</v>
      </c>
      <c r="C84" s="748" t="s">
        <v>256</v>
      </c>
      <c r="D84" s="827" t="s">
        <v>772</v>
      </c>
      <c r="E84" s="1957">
        <v>2.638614675880224</v>
      </c>
      <c r="F84" s="1884"/>
      <c r="G84" s="1884"/>
      <c r="H84" s="749" t="s">
        <v>256</v>
      </c>
      <c r="I84" s="1958">
        <v>19.435165502581235</v>
      </c>
      <c r="J84" s="1909"/>
      <c r="K84" s="1958">
        <v>16.269970655363547</v>
      </c>
      <c r="L84" s="1909"/>
      <c r="M84" s="1959">
        <v>503.98230088495575</v>
      </c>
      <c r="N84" s="1884"/>
      <c r="O84" s="1958">
        <v>-44.70588235294118</v>
      </c>
      <c r="P84" s="1909"/>
      <c r="Q84" s="1958">
        <v>-93.6952714535902</v>
      </c>
      <c r="R84" s="1909"/>
      <c r="S84" s="1909"/>
      <c r="T84" s="1959">
        <v>2.4162120031176926</v>
      </c>
      <c r="U84" s="1884"/>
      <c r="V84" s="740" t="s">
        <v>256</v>
      </c>
      <c r="W84" s="1957">
        <v>2.6328971887711146</v>
      </c>
      <c r="X84" s="1884"/>
      <c r="Y84" s="788" t="s">
        <v>256</v>
      </c>
    </row>
    <row r="85" spans="2:25" ht="12.75" customHeight="1">
      <c r="B85" s="786" t="s">
        <v>256</v>
      </c>
      <c r="C85" s="751" t="s">
        <v>759</v>
      </c>
      <c r="D85" s="827" t="s">
        <v>594</v>
      </c>
      <c r="E85" s="1915">
        <v>15120</v>
      </c>
      <c r="F85" s="1884"/>
      <c r="G85" s="1884"/>
      <c r="H85" s="749" t="s">
        <v>256</v>
      </c>
      <c r="I85" s="1911">
        <v>10842</v>
      </c>
      <c r="J85" s="1909"/>
      <c r="K85" s="1911">
        <v>-10346</v>
      </c>
      <c r="L85" s="1909"/>
      <c r="M85" s="1910">
        <v>496</v>
      </c>
      <c r="N85" s="1884"/>
      <c r="O85" s="1911">
        <v>-125</v>
      </c>
      <c r="P85" s="1909"/>
      <c r="Q85" s="1911">
        <v>786</v>
      </c>
      <c r="R85" s="1909"/>
      <c r="S85" s="1909"/>
      <c r="T85" s="1910">
        <v>1157</v>
      </c>
      <c r="U85" s="1884"/>
      <c r="V85" s="740" t="s">
        <v>256</v>
      </c>
      <c r="W85" s="1956">
        <v>16277</v>
      </c>
      <c r="X85" s="1884"/>
      <c r="Y85" s="788" t="s">
        <v>256</v>
      </c>
    </row>
    <row r="86" spans="2:25" ht="12.75" customHeight="1">
      <c r="B86" s="786" t="s">
        <v>256</v>
      </c>
      <c r="C86" s="748" t="s">
        <v>256</v>
      </c>
      <c r="D86" s="827" t="s">
        <v>602</v>
      </c>
      <c r="E86" s="1915">
        <v>13677</v>
      </c>
      <c r="F86" s="1884"/>
      <c r="G86" s="1884"/>
      <c r="H86" s="749" t="s">
        <v>256</v>
      </c>
      <c r="I86" s="1911">
        <v>10463</v>
      </c>
      <c r="J86" s="1909"/>
      <c r="K86" s="1911">
        <v>-9757</v>
      </c>
      <c r="L86" s="1909"/>
      <c r="M86" s="1910">
        <v>706</v>
      </c>
      <c r="N86" s="1884"/>
      <c r="O86" s="1911">
        <v>-21</v>
      </c>
      <c r="P86" s="1909"/>
      <c r="Q86" s="1911">
        <v>758</v>
      </c>
      <c r="R86" s="1909"/>
      <c r="S86" s="1909"/>
      <c r="T86" s="1910">
        <v>1443</v>
      </c>
      <c r="U86" s="1884"/>
      <c r="V86" s="740" t="s">
        <v>256</v>
      </c>
      <c r="W86" s="1956">
        <v>15120</v>
      </c>
      <c r="X86" s="1884"/>
      <c r="Y86" s="788" t="s">
        <v>256</v>
      </c>
    </row>
    <row r="87" spans="2:25" ht="12.75" customHeight="1">
      <c r="B87" s="786" t="s">
        <v>256</v>
      </c>
      <c r="C87" s="748" t="s">
        <v>256</v>
      </c>
      <c r="D87" s="827" t="s">
        <v>772</v>
      </c>
      <c r="E87" s="1957">
        <v>10.550559333187103</v>
      </c>
      <c r="F87" s="1884"/>
      <c r="G87" s="1884"/>
      <c r="H87" s="749" t="s">
        <v>256</v>
      </c>
      <c r="I87" s="1958">
        <v>3.6222880626971232</v>
      </c>
      <c r="J87" s="1909"/>
      <c r="K87" s="1958">
        <v>-6.036691606026443</v>
      </c>
      <c r="L87" s="1909"/>
      <c r="M87" s="1959">
        <v>-29.745042492917843</v>
      </c>
      <c r="N87" s="1884"/>
      <c r="O87" s="1958">
        <v>-495.23809523809524</v>
      </c>
      <c r="P87" s="1909"/>
      <c r="Q87" s="1958">
        <v>3.6939313984168867</v>
      </c>
      <c r="R87" s="1909"/>
      <c r="S87" s="1909"/>
      <c r="T87" s="1959">
        <v>-19.81981981981982</v>
      </c>
      <c r="U87" s="1884"/>
      <c r="V87" s="740" t="s">
        <v>256</v>
      </c>
      <c r="W87" s="1957">
        <v>7.652116402116402</v>
      </c>
      <c r="X87" s="1884"/>
      <c r="Y87" s="788" t="s">
        <v>256</v>
      </c>
    </row>
    <row r="88" spans="2:25" ht="12.75" customHeight="1">
      <c r="B88" s="786" t="s">
        <v>256</v>
      </c>
      <c r="C88" s="751" t="s">
        <v>760</v>
      </c>
      <c r="D88" s="827" t="s">
        <v>594</v>
      </c>
      <c r="E88" s="1915">
        <v>980</v>
      </c>
      <c r="F88" s="1884"/>
      <c r="G88" s="1884"/>
      <c r="H88" s="749" t="s">
        <v>256</v>
      </c>
      <c r="I88" s="1911">
        <v>167</v>
      </c>
      <c r="J88" s="1909"/>
      <c r="K88" s="1911">
        <v>-76</v>
      </c>
      <c r="L88" s="1909"/>
      <c r="M88" s="1910">
        <v>91</v>
      </c>
      <c r="N88" s="1884"/>
      <c r="O88" s="1911">
        <v>0</v>
      </c>
      <c r="P88" s="1909"/>
      <c r="Q88" s="1911">
        <v>45</v>
      </c>
      <c r="R88" s="1909"/>
      <c r="S88" s="1909"/>
      <c r="T88" s="1910">
        <v>136</v>
      </c>
      <c r="U88" s="1884"/>
      <c r="V88" s="740" t="s">
        <v>256</v>
      </c>
      <c r="W88" s="1956">
        <v>1116</v>
      </c>
      <c r="X88" s="1884"/>
      <c r="Y88" s="788" t="s">
        <v>256</v>
      </c>
    </row>
    <row r="89" spans="2:25" ht="12.75" customHeight="1">
      <c r="B89" s="786" t="s">
        <v>256</v>
      </c>
      <c r="C89" s="748" t="s">
        <v>256</v>
      </c>
      <c r="D89" s="827" t="s">
        <v>602</v>
      </c>
      <c r="E89" s="1915">
        <v>903</v>
      </c>
      <c r="F89" s="1884"/>
      <c r="G89" s="1884"/>
      <c r="H89" s="749" t="s">
        <v>256</v>
      </c>
      <c r="I89" s="1911">
        <v>11</v>
      </c>
      <c r="J89" s="1909"/>
      <c r="K89" s="1911">
        <v>-5</v>
      </c>
      <c r="L89" s="1909"/>
      <c r="M89" s="1910">
        <v>6</v>
      </c>
      <c r="N89" s="1884"/>
      <c r="O89" s="1911">
        <v>0</v>
      </c>
      <c r="P89" s="1909"/>
      <c r="Q89" s="1911">
        <v>71</v>
      </c>
      <c r="R89" s="1909"/>
      <c r="S89" s="1909"/>
      <c r="T89" s="1910">
        <v>77</v>
      </c>
      <c r="U89" s="1884"/>
      <c r="V89" s="740" t="s">
        <v>256</v>
      </c>
      <c r="W89" s="1956">
        <v>980</v>
      </c>
      <c r="X89" s="1884"/>
      <c r="Y89" s="788" t="s">
        <v>256</v>
      </c>
    </row>
    <row r="90" spans="2:25" ht="12.75" customHeight="1">
      <c r="B90" s="786" t="s">
        <v>256</v>
      </c>
      <c r="C90" s="748" t="s">
        <v>256</v>
      </c>
      <c r="D90" s="827" t="s">
        <v>772</v>
      </c>
      <c r="E90" s="1957">
        <v>8.527131782945736</v>
      </c>
      <c r="F90" s="1884"/>
      <c r="G90" s="1884"/>
      <c r="H90" s="749" t="s">
        <v>256</v>
      </c>
      <c r="I90" s="1958">
        <v>1418.1818181818182</v>
      </c>
      <c r="J90" s="1909"/>
      <c r="K90" s="1958">
        <v>-1420</v>
      </c>
      <c r="L90" s="1909"/>
      <c r="M90" s="1959">
        <v>1416.6666666666665</v>
      </c>
      <c r="N90" s="1884"/>
      <c r="O90" s="1911">
        <v>0</v>
      </c>
      <c r="P90" s="1909"/>
      <c r="Q90" s="1958">
        <v>-36.61971830985916</v>
      </c>
      <c r="R90" s="1909"/>
      <c r="S90" s="1909"/>
      <c r="T90" s="1959">
        <v>76.62337662337663</v>
      </c>
      <c r="U90" s="1884"/>
      <c r="V90" s="740" t="s">
        <v>256</v>
      </c>
      <c r="W90" s="1957">
        <v>13.877551020408163</v>
      </c>
      <c r="X90" s="1884"/>
      <c r="Y90" s="788" t="s">
        <v>256</v>
      </c>
    </row>
    <row r="91" spans="2:25" ht="12.75" customHeight="1">
      <c r="B91" s="786" t="s">
        <v>256</v>
      </c>
      <c r="C91" s="751" t="s">
        <v>599</v>
      </c>
      <c r="D91" s="827" t="s">
        <v>594</v>
      </c>
      <c r="E91" s="1915">
        <v>32</v>
      </c>
      <c r="F91" s="1884"/>
      <c r="G91" s="1884"/>
      <c r="H91" s="749" t="s">
        <v>256</v>
      </c>
      <c r="I91" s="1911">
        <v>27</v>
      </c>
      <c r="J91" s="1909"/>
      <c r="K91" s="1911">
        <v>-2</v>
      </c>
      <c r="L91" s="1909"/>
      <c r="M91" s="1910">
        <v>25</v>
      </c>
      <c r="N91" s="1884"/>
      <c r="O91" s="1911">
        <v>0</v>
      </c>
      <c r="P91" s="1909"/>
      <c r="Q91" s="1911">
        <v>-2</v>
      </c>
      <c r="R91" s="1909"/>
      <c r="S91" s="1909"/>
      <c r="T91" s="1910">
        <v>23</v>
      </c>
      <c r="U91" s="1884"/>
      <c r="V91" s="740" t="s">
        <v>256</v>
      </c>
      <c r="W91" s="1956">
        <v>55</v>
      </c>
      <c r="X91" s="1884"/>
      <c r="Y91" s="788" t="s">
        <v>256</v>
      </c>
    </row>
    <row r="92" spans="2:25" ht="12.75" customHeight="1">
      <c r="B92" s="786" t="s">
        <v>256</v>
      </c>
      <c r="C92" s="748" t="s">
        <v>256</v>
      </c>
      <c r="D92" s="827" t="s">
        <v>602</v>
      </c>
      <c r="E92" s="1915">
        <v>18</v>
      </c>
      <c r="F92" s="1884"/>
      <c r="G92" s="1884"/>
      <c r="H92" s="749" t="s">
        <v>256</v>
      </c>
      <c r="I92" s="1911">
        <v>14</v>
      </c>
      <c r="J92" s="1909"/>
      <c r="K92" s="1911">
        <v>-1</v>
      </c>
      <c r="L92" s="1909"/>
      <c r="M92" s="1910">
        <v>13</v>
      </c>
      <c r="N92" s="1884"/>
      <c r="O92" s="1911">
        <v>0</v>
      </c>
      <c r="P92" s="1909"/>
      <c r="Q92" s="1911">
        <v>1</v>
      </c>
      <c r="R92" s="1909"/>
      <c r="S92" s="1909"/>
      <c r="T92" s="1910">
        <v>14</v>
      </c>
      <c r="U92" s="1884"/>
      <c r="V92" s="740" t="s">
        <v>256</v>
      </c>
      <c r="W92" s="1956">
        <v>32</v>
      </c>
      <c r="X92" s="1884"/>
      <c r="Y92" s="788" t="s">
        <v>256</v>
      </c>
    </row>
    <row r="93" spans="2:25" ht="12.75" customHeight="1">
      <c r="B93" s="786" t="s">
        <v>256</v>
      </c>
      <c r="C93" s="748" t="s">
        <v>256</v>
      </c>
      <c r="D93" s="827" t="s">
        <v>772</v>
      </c>
      <c r="E93" s="1957">
        <v>77.77777777777779</v>
      </c>
      <c r="F93" s="1884"/>
      <c r="G93" s="1884"/>
      <c r="H93" s="749" t="s">
        <v>256</v>
      </c>
      <c r="I93" s="1958">
        <v>92.85714285714286</v>
      </c>
      <c r="J93" s="1909"/>
      <c r="K93" s="1958">
        <v>-100</v>
      </c>
      <c r="L93" s="1909"/>
      <c r="M93" s="1959">
        <v>92.3076923076923</v>
      </c>
      <c r="N93" s="1884"/>
      <c r="O93" s="1911">
        <v>0</v>
      </c>
      <c r="P93" s="1909"/>
      <c r="Q93" s="1958">
        <v>-300</v>
      </c>
      <c r="R93" s="1909"/>
      <c r="S93" s="1909"/>
      <c r="T93" s="1959">
        <v>64.28571428571429</v>
      </c>
      <c r="U93" s="1884"/>
      <c r="V93" s="740" t="s">
        <v>256</v>
      </c>
      <c r="W93" s="1957">
        <v>71.875</v>
      </c>
      <c r="X93" s="1884"/>
      <c r="Y93" s="788" t="s">
        <v>256</v>
      </c>
    </row>
    <row r="94" spans="2:25" ht="9" customHeight="1">
      <c r="B94" s="824" t="s">
        <v>256</v>
      </c>
      <c r="C94" s="800" t="s">
        <v>256</v>
      </c>
      <c r="D94" s="828" t="s">
        <v>256</v>
      </c>
      <c r="E94" s="1960" t="s">
        <v>256</v>
      </c>
      <c r="F94" s="1943"/>
      <c r="G94" s="1943"/>
      <c r="H94" s="799" t="s">
        <v>256</v>
      </c>
      <c r="I94" s="1961" t="s">
        <v>256</v>
      </c>
      <c r="J94" s="1962"/>
      <c r="K94" s="1961" t="s">
        <v>256</v>
      </c>
      <c r="L94" s="1962"/>
      <c r="M94" s="1963" t="s">
        <v>256</v>
      </c>
      <c r="N94" s="1943"/>
      <c r="O94" s="1961" t="s">
        <v>256</v>
      </c>
      <c r="P94" s="1962"/>
      <c r="Q94" s="1961" t="s">
        <v>256</v>
      </c>
      <c r="R94" s="1962"/>
      <c r="S94" s="1962"/>
      <c r="T94" s="1963" t="s">
        <v>256</v>
      </c>
      <c r="U94" s="1943"/>
      <c r="V94" s="801" t="s">
        <v>256</v>
      </c>
      <c r="W94" s="1960" t="s">
        <v>256</v>
      </c>
      <c r="X94" s="1943"/>
      <c r="Y94" s="812" t="s">
        <v>256</v>
      </c>
    </row>
    <row r="95" spans="2:25" ht="3.75" customHeight="1">
      <c r="B95" s="786" t="s">
        <v>256</v>
      </c>
      <c r="C95" s="748" t="s">
        <v>256</v>
      </c>
      <c r="D95" s="827" t="s">
        <v>256</v>
      </c>
      <c r="E95" s="1964" t="s">
        <v>256</v>
      </c>
      <c r="F95" s="1884"/>
      <c r="G95" s="1884"/>
      <c r="H95" s="749" t="s">
        <v>256</v>
      </c>
      <c r="I95" s="1933" t="s">
        <v>256</v>
      </c>
      <c r="J95" s="1909"/>
      <c r="K95" s="1933" t="s">
        <v>256</v>
      </c>
      <c r="L95" s="1909"/>
      <c r="M95" s="1883" t="s">
        <v>256</v>
      </c>
      <c r="N95" s="1884"/>
      <c r="O95" s="1933" t="s">
        <v>256</v>
      </c>
      <c r="P95" s="1909"/>
      <c r="Q95" s="1933" t="s">
        <v>256</v>
      </c>
      <c r="R95" s="1909"/>
      <c r="S95" s="1909"/>
      <c r="T95" s="1883" t="s">
        <v>256</v>
      </c>
      <c r="U95" s="1884"/>
      <c r="V95" s="740" t="s">
        <v>256</v>
      </c>
      <c r="W95" s="1964" t="s">
        <v>256</v>
      </c>
      <c r="X95" s="1884"/>
      <c r="Y95" s="788" t="s">
        <v>256</v>
      </c>
    </row>
    <row r="96" spans="2:25" ht="12.75" customHeight="1">
      <c r="B96" s="786" t="s">
        <v>256</v>
      </c>
      <c r="C96" s="751" t="s">
        <v>1172</v>
      </c>
      <c r="D96" s="827" t="s">
        <v>594</v>
      </c>
      <c r="E96" s="1915">
        <v>66039</v>
      </c>
      <c r="F96" s="1884"/>
      <c r="G96" s="1884"/>
      <c r="H96" s="749" t="s">
        <v>256</v>
      </c>
      <c r="I96" s="1911">
        <v>14969</v>
      </c>
      <c r="J96" s="1909"/>
      <c r="K96" s="1911">
        <v>-12992</v>
      </c>
      <c r="L96" s="1909"/>
      <c r="M96" s="1910">
        <v>1977</v>
      </c>
      <c r="N96" s="1884"/>
      <c r="O96" s="1911">
        <v>-248</v>
      </c>
      <c r="P96" s="1909"/>
      <c r="Q96" s="1911">
        <v>901</v>
      </c>
      <c r="R96" s="1909"/>
      <c r="S96" s="1909"/>
      <c r="T96" s="1910">
        <v>2630</v>
      </c>
      <c r="U96" s="1884"/>
      <c r="V96" s="740" t="s">
        <v>256</v>
      </c>
      <c r="W96" s="1956">
        <v>68669</v>
      </c>
      <c r="X96" s="1884"/>
      <c r="Y96" s="788" t="s">
        <v>256</v>
      </c>
    </row>
    <row r="97" spans="2:25" ht="12.75" customHeight="1">
      <c r="B97" s="786" t="s">
        <v>256</v>
      </c>
      <c r="C97" s="748" t="s">
        <v>256</v>
      </c>
      <c r="D97" s="827" t="s">
        <v>602</v>
      </c>
      <c r="E97" s="1915">
        <v>63222</v>
      </c>
      <c r="F97" s="1884"/>
      <c r="G97" s="1884"/>
      <c r="H97" s="749" t="s">
        <v>256</v>
      </c>
      <c r="I97" s="1911">
        <v>13781</v>
      </c>
      <c r="J97" s="1909"/>
      <c r="K97" s="1911">
        <v>-12830</v>
      </c>
      <c r="L97" s="1909"/>
      <c r="M97" s="1910">
        <v>951</v>
      </c>
      <c r="N97" s="1884"/>
      <c r="O97" s="1911">
        <v>-106</v>
      </c>
      <c r="P97" s="1909"/>
      <c r="Q97" s="1911">
        <v>1972</v>
      </c>
      <c r="R97" s="1909"/>
      <c r="S97" s="1909"/>
      <c r="T97" s="1910">
        <v>2817</v>
      </c>
      <c r="U97" s="1884"/>
      <c r="V97" s="740" t="s">
        <v>256</v>
      </c>
      <c r="W97" s="1956">
        <v>66039</v>
      </c>
      <c r="X97" s="1884"/>
      <c r="Y97" s="788" t="s">
        <v>256</v>
      </c>
    </row>
    <row r="98" spans="2:25" ht="12.75" customHeight="1">
      <c r="B98" s="786" t="s">
        <v>256</v>
      </c>
      <c r="C98" s="748" t="s">
        <v>256</v>
      </c>
      <c r="D98" s="827" t="s">
        <v>772</v>
      </c>
      <c r="E98" s="1957">
        <v>4.455727436651799</v>
      </c>
      <c r="F98" s="1884"/>
      <c r="G98" s="1884"/>
      <c r="H98" s="749" t="s">
        <v>256</v>
      </c>
      <c r="I98" s="1958">
        <v>8.620564545388579</v>
      </c>
      <c r="J98" s="1909"/>
      <c r="K98" s="1958">
        <v>-1.2626656274356975</v>
      </c>
      <c r="L98" s="1909"/>
      <c r="M98" s="1959">
        <v>107.88643533123027</v>
      </c>
      <c r="N98" s="1884"/>
      <c r="O98" s="1958">
        <v>-133.96226415094338</v>
      </c>
      <c r="P98" s="1909"/>
      <c r="Q98" s="1958">
        <v>-54.310344827586206</v>
      </c>
      <c r="R98" s="1909"/>
      <c r="S98" s="1909"/>
      <c r="T98" s="1959">
        <v>-6.638267660631877</v>
      </c>
      <c r="U98" s="1884"/>
      <c r="V98" s="740" t="s">
        <v>256</v>
      </c>
      <c r="W98" s="1957">
        <v>3.9824951922348917</v>
      </c>
      <c r="X98" s="1884"/>
      <c r="Y98" s="788" t="s">
        <v>256</v>
      </c>
    </row>
    <row r="99" spans="2:25" ht="3" customHeight="1">
      <c r="B99" s="824" t="s">
        <v>256</v>
      </c>
      <c r="C99" s="800" t="s">
        <v>256</v>
      </c>
      <c r="D99" s="828" t="s">
        <v>256</v>
      </c>
      <c r="E99" s="1960" t="s">
        <v>256</v>
      </c>
      <c r="F99" s="1943"/>
      <c r="G99" s="1943"/>
      <c r="H99" s="799" t="s">
        <v>256</v>
      </c>
      <c r="I99" s="1961" t="s">
        <v>256</v>
      </c>
      <c r="J99" s="1962"/>
      <c r="K99" s="1961" t="s">
        <v>256</v>
      </c>
      <c r="L99" s="1962"/>
      <c r="M99" s="1963" t="s">
        <v>256</v>
      </c>
      <c r="N99" s="1943"/>
      <c r="O99" s="1961" t="s">
        <v>256</v>
      </c>
      <c r="P99" s="1962"/>
      <c r="Q99" s="1961" t="s">
        <v>256</v>
      </c>
      <c r="R99" s="1962"/>
      <c r="S99" s="1962"/>
      <c r="T99" s="1963" t="s">
        <v>256</v>
      </c>
      <c r="U99" s="1943"/>
      <c r="V99" s="801" t="s">
        <v>256</v>
      </c>
      <c r="W99" s="1960" t="s">
        <v>256</v>
      </c>
      <c r="X99" s="1943"/>
      <c r="Y99" s="812" t="s">
        <v>256</v>
      </c>
    </row>
  </sheetData>
  <mergeCells count="536">
    <mergeCell ref="O99:P99"/>
    <mergeCell ref="Q99:S99"/>
    <mergeCell ref="T99:U99"/>
    <mergeCell ref="W99:X99"/>
    <mergeCell ref="E99:G99"/>
    <mergeCell ref="I99:J99"/>
    <mergeCell ref="K99:L99"/>
    <mergeCell ref="M99:N99"/>
    <mergeCell ref="O98:P98"/>
    <mergeCell ref="Q98:S98"/>
    <mergeCell ref="T98:U98"/>
    <mergeCell ref="W98:X98"/>
    <mergeCell ref="E98:G98"/>
    <mergeCell ref="I98:J98"/>
    <mergeCell ref="K98:L98"/>
    <mergeCell ref="M98:N98"/>
    <mergeCell ref="O97:P97"/>
    <mergeCell ref="Q97:S97"/>
    <mergeCell ref="T97:U97"/>
    <mergeCell ref="W97:X97"/>
    <mergeCell ref="E97:G97"/>
    <mergeCell ref="I97:J97"/>
    <mergeCell ref="K97:L97"/>
    <mergeCell ref="M97:N97"/>
    <mergeCell ref="O96:P96"/>
    <mergeCell ref="Q96:S96"/>
    <mergeCell ref="T96:U96"/>
    <mergeCell ref="W96:X96"/>
    <mergeCell ref="E96:G96"/>
    <mergeCell ref="I96:J96"/>
    <mergeCell ref="K96:L96"/>
    <mergeCell ref="M96:N96"/>
    <mergeCell ref="O95:P95"/>
    <mergeCell ref="Q95:S95"/>
    <mergeCell ref="T95:U95"/>
    <mergeCell ref="W95:X95"/>
    <mergeCell ref="E95:G95"/>
    <mergeCell ref="I95:J95"/>
    <mergeCell ref="K95:L95"/>
    <mergeCell ref="M95:N95"/>
    <mergeCell ref="O94:P94"/>
    <mergeCell ref="Q94:S94"/>
    <mergeCell ref="T94:U94"/>
    <mergeCell ref="W94:X94"/>
    <mergeCell ref="E94:G94"/>
    <mergeCell ref="I94:J94"/>
    <mergeCell ref="K94:L94"/>
    <mergeCell ref="M94:N94"/>
    <mergeCell ref="O93:P93"/>
    <mergeCell ref="Q93:S93"/>
    <mergeCell ref="T93:U93"/>
    <mergeCell ref="W93:X93"/>
    <mergeCell ref="E93:G93"/>
    <mergeCell ref="I93:J93"/>
    <mergeCell ref="K93:L93"/>
    <mergeCell ref="M93:N93"/>
    <mergeCell ref="O92:P92"/>
    <mergeCell ref="Q92:S92"/>
    <mergeCell ref="T92:U92"/>
    <mergeCell ref="W92:X92"/>
    <mergeCell ref="E92:G92"/>
    <mergeCell ref="I92:J92"/>
    <mergeCell ref="K92:L92"/>
    <mergeCell ref="M92:N92"/>
    <mergeCell ref="O91:P91"/>
    <mergeCell ref="Q91:S91"/>
    <mergeCell ref="T91:U91"/>
    <mergeCell ref="W91:X91"/>
    <mergeCell ref="E91:G91"/>
    <mergeCell ref="I91:J91"/>
    <mergeCell ref="K91:L91"/>
    <mergeCell ref="M91:N91"/>
    <mergeCell ref="W89:X89"/>
    <mergeCell ref="E90:G90"/>
    <mergeCell ref="I90:J90"/>
    <mergeCell ref="K90:L90"/>
    <mergeCell ref="M90:N90"/>
    <mergeCell ref="O90:P90"/>
    <mergeCell ref="Q90:S90"/>
    <mergeCell ref="T90:U90"/>
    <mergeCell ref="W90:X90"/>
    <mergeCell ref="Q88:S88"/>
    <mergeCell ref="T88:U88"/>
    <mergeCell ref="W88:X88"/>
    <mergeCell ref="E89:G89"/>
    <mergeCell ref="I89:J89"/>
    <mergeCell ref="K89:L89"/>
    <mergeCell ref="M89:N89"/>
    <mergeCell ref="O89:P89"/>
    <mergeCell ref="Q89:S89"/>
    <mergeCell ref="T89:U89"/>
    <mergeCell ref="O87:P87"/>
    <mergeCell ref="Q87:S87"/>
    <mergeCell ref="T87:U87"/>
    <mergeCell ref="W87:X87"/>
    <mergeCell ref="E87:G87"/>
    <mergeCell ref="I87:J87"/>
    <mergeCell ref="K87:L87"/>
    <mergeCell ref="M87:N87"/>
    <mergeCell ref="O86:P86"/>
    <mergeCell ref="Q86:S86"/>
    <mergeCell ref="T86:U86"/>
    <mergeCell ref="W86:X86"/>
    <mergeCell ref="E86:G86"/>
    <mergeCell ref="I86:J86"/>
    <mergeCell ref="K86:L86"/>
    <mergeCell ref="M86:N86"/>
    <mergeCell ref="O85:P85"/>
    <mergeCell ref="Q85:S85"/>
    <mergeCell ref="T85:U85"/>
    <mergeCell ref="W85:X85"/>
    <mergeCell ref="E85:G85"/>
    <mergeCell ref="I85:J85"/>
    <mergeCell ref="K85:L85"/>
    <mergeCell ref="M85:N85"/>
    <mergeCell ref="O84:P84"/>
    <mergeCell ref="Q84:S84"/>
    <mergeCell ref="T84:U84"/>
    <mergeCell ref="W84:X84"/>
    <mergeCell ref="E84:G84"/>
    <mergeCell ref="I84:J84"/>
    <mergeCell ref="K84:L84"/>
    <mergeCell ref="M84:N84"/>
    <mergeCell ref="O83:P83"/>
    <mergeCell ref="Q83:S83"/>
    <mergeCell ref="T83:U83"/>
    <mergeCell ref="W83:X83"/>
    <mergeCell ref="E83:G83"/>
    <mergeCell ref="I83:J83"/>
    <mergeCell ref="K83:L83"/>
    <mergeCell ref="M83:N83"/>
    <mergeCell ref="W81:X81"/>
    <mergeCell ref="E82:G82"/>
    <mergeCell ref="I82:J82"/>
    <mergeCell ref="K82:L82"/>
    <mergeCell ref="M82:N82"/>
    <mergeCell ref="O82:P82"/>
    <mergeCell ref="Q82:S82"/>
    <mergeCell ref="T82:U82"/>
    <mergeCell ref="W82:X82"/>
    <mergeCell ref="M81:N81"/>
    <mergeCell ref="O81:P81"/>
    <mergeCell ref="Q81:S81"/>
    <mergeCell ref="T81:U81"/>
    <mergeCell ref="C81:D81"/>
    <mergeCell ref="E81:G81"/>
    <mergeCell ref="I81:J81"/>
    <mergeCell ref="K81:L81"/>
    <mergeCell ref="W79:X79"/>
    <mergeCell ref="C80:D80"/>
    <mergeCell ref="E80:G80"/>
    <mergeCell ref="I80:J80"/>
    <mergeCell ref="K80:L80"/>
    <mergeCell ref="M80:N80"/>
    <mergeCell ref="O80:P80"/>
    <mergeCell ref="Q80:S80"/>
    <mergeCell ref="T80:U80"/>
    <mergeCell ref="W80:X80"/>
    <mergeCell ref="M79:N79"/>
    <mergeCell ref="O79:P79"/>
    <mergeCell ref="Q79:S79"/>
    <mergeCell ref="T79:U79"/>
    <mergeCell ref="C79:D79"/>
    <mergeCell ref="E79:G79"/>
    <mergeCell ref="I79:J79"/>
    <mergeCell ref="K79:L79"/>
    <mergeCell ref="W77:X77"/>
    <mergeCell ref="C78:D78"/>
    <mergeCell ref="E78:G78"/>
    <mergeCell ref="I78:J78"/>
    <mergeCell ref="K78:L78"/>
    <mergeCell ref="M78:N78"/>
    <mergeCell ref="O78:P78"/>
    <mergeCell ref="Q78:S78"/>
    <mergeCell ref="T78:U78"/>
    <mergeCell ref="W78:X78"/>
    <mergeCell ref="U75:W75"/>
    <mergeCell ref="B76:Y76"/>
    <mergeCell ref="C77:D77"/>
    <mergeCell ref="E77:G77"/>
    <mergeCell ref="I77:J77"/>
    <mergeCell ref="K77:L77"/>
    <mergeCell ref="M77:N77"/>
    <mergeCell ref="O77:P77"/>
    <mergeCell ref="Q77:S77"/>
    <mergeCell ref="T77:U77"/>
    <mergeCell ref="C75:E75"/>
    <mergeCell ref="G75:I75"/>
    <mergeCell ref="L75:M75"/>
    <mergeCell ref="P75:Q75"/>
    <mergeCell ref="U73:W73"/>
    <mergeCell ref="C74:E74"/>
    <mergeCell ref="G74:I74"/>
    <mergeCell ref="L74:M74"/>
    <mergeCell ref="P74:Q74"/>
    <mergeCell ref="U74:W74"/>
    <mergeCell ref="C73:E73"/>
    <mergeCell ref="G73:I73"/>
    <mergeCell ref="L73:M73"/>
    <mergeCell ref="P73:Q73"/>
    <mergeCell ref="U71:W71"/>
    <mergeCell ref="C72:E72"/>
    <mergeCell ref="G72:I72"/>
    <mergeCell ref="L72:M72"/>
    <mergeCell ref="P72:Q72"/>
    <mergeCell ref="U72:W72"/>
    <mergeCell ref="C71:E71"/>
    <mergeCell ref="G71:I71"/>
    <mergeCell ref="L71:M71"/>
    <mergeCell ref="P71:Q71"/>
    <mergeCell ref="U69:W69"/>
    <mergeCell ref="C70:E70"/>
    <mergeCell ref="G70:I70"/>
    <mergeCell ref="L70:M70"/>
    <mergeCell ref="P70:Q70"/>
    <mergeCell ref="U70:W70"/>
    <mergeCell ref="C69:E69"/>
    <mergeCell ref="G69:I69"/>
    <mergeCell ref="L69:M69"/>
    <mergeCell ref="P69:Q69"/>
    <mergeCell ref="U67:W67"/>
    <mergeCell ref="C68:E68"/>
    <mergeCell ref="G68:I68"/>
    <mergeCell ref="L68:M68"/>
    <mergeCell ref="P68:Q68"/>
    <mergeCell ref="U68:W68"/>
    <mergeCell ref="C67:E67"/>
    <mergeCell ref="G67:I67"/>
    <mergeCell ref="L67:M67"/>
    <mergeCell ref="P67:Q67"/>
    <mergeCell ref="U65:W65"/>
    <mergeCell ref="C66:E66"/>
    <mergeCell ref="G66:I66"/>
    <mergeCell ref="L66:M66"/>
    <mergeCell ref="P66:Q66"/>
    <mergeCell ref="U66:W66"/>
    <mergeCell ref="C65:E65"/>
    <mergeCell ref="G65:I65"/>
    <mergeCell ref="L65:M65"/>
    <mergeCell ref="P65:Q65"/>
    <mergeCell ref="U63:W63"/>
    <mergeCell ref="C64:E64"/>
    <mergeCell ref="G64:I64"/>
    <mergeCell ref="L64:M64"/>
    <mergeCell ref="P64:Q64"/>
    <mergeCell ref="U64:W64"/>
    <mergeCell ref="C63:E63"/>
    <mergeCell ref="G63:I63"/>
    <mergeCell ref="L63:M63"/>
    <mergeCell ref="P63:Q63"/>
    <mergeCell ref="U61:W61"/>
    <mergeCell ref="C62:E62"/>
    <mergeCell ref="G62:I62"/>
    <mergeCell ref="L62:M62"/>
    <mergeCell ref="P62:Q62"/>
    <mergeCell ref="U62:W62"/>
    <mergeCell ref="C61:E61"/>
    <mergeCell ref="G61:I61"/>
    <mergeCell ref="L61:M61"/>
    <mergeCell ref="P61:Q61"/>
    <mergeCell ref="U59:W59"/>
    <mergeCell ref="C60:E60"/>
    <mergeCell ref="G60:I60"/>
    <mergeCell ref="L60:M60"/>
    <mergeCell ref="P60:Q60"/>
    <mergeCell ref="U60:W60"/>
    <mergeCell ref="C59:E59"/>
    <mergeCell ref="G59:I59"/>
    <mergeCell ref="L59:M59"/>
    <mergeCell ref="P59:Q59"/>
    <mergeCell ref="U57:W57"/>
    <mergeCell ref="C58:E58"/>
    <mergeCell ref="G58:I58"/>
    <mergeCell ref="L58:M58"/>
    <mergeCell ref="P58:Q58"/>
    <mergeCell ref="U58:W58"/>
    <mergeCell ref="C57:E57"/>
    <mergeCell ref="G57:I57"/>
    <mergeCell ref="L57:M57"/>
    <mergeCell ref="P57:Q57"/>
    <mergeCell ref="C56:E56"/>
    <mergeCell ref="G56:I56"/>
    <mergeCell ref="P56:Q56"/>
    <mergeCell ref="U56:W56"/>
    <mergeCell ref="C55:E55"/>
    <mergeCell ref="G55:I55"/>
    <mergeCell ref="P55:Q55"/>
    <mergeCell ref="U55:W55"/>
    <mergeCell ref="U53:W53"/>
    <mergeCell ref="C54:E54"/>
    <mergeCell ref="G54:I54"/>
    <mergeCell ref="L54:M54"/>
    <mergeCell ref="P54:Q54"/>
    <mergeCell ref="U54:W54"/>
    <mergeCell ref="C53:E53"/>
    <mergeCell ref="G53:I53"/>
    <mergeCell ref="L53:M53"/>
    <mergeCell ref="P53:Q53"/>
    <mergeCell ref="C52:E52"/>
    <mergeCell ref="G52:I52"/>
    <mergeCell ref="P52:Q52"/>
    <mergeCell ref="U52:W52"/>
    <mergeCell ref="C51:E51"/>
    <mergeCell ref="G51:I51"/>
    <mergeCell ref="P51:Q51"/>
    <mergeCell ref="U51:W51"/>
    <mergeCell ref="C50:E50"/>
    <mergeCell ref="G50:I50"/>
    <mergeCell ref="P50:Q50"/>
    <mergeCell ref="U50:W50"/>
    <mergeCell ref="U48:W48"/>
    <mergeCell ref="C49:E49"/>
    <mergeCell ref="G49:I49"/>
    <mergeCell ref="L49:M49"/>
    <mergeCell ref="P49:Q49"/>
    <mergeCell ref="U49:W49"/>
    <mergeCell ref="C48:E48"/>
    <mergeCell ref="G48:I48"/>
    <mergeCell ref="L48:M48"/>
    <mergeCell ref="P48:Q48"/>
    <mergeCell ref="U46:W46"/>
    <mergeCell ref="C47:E47"/>
    <mergeCell ref="G47:I47"/>
    <mergeCell ref="L47:M47"/>
    <mergeCell ref="P47:Q47"/>
    <mergeCell ref="U47:W47"/>
    <mergeCell ref="C46:E46"/>
    <mergeCell ref="G46:I46"/>
    <mergeCell ref="L46:M46"/>
    <mergeCell ref="P46:Q46"/>
    <mergeCell ref="C45:E45"/>
    <mergeCell ref="G45:I45"/>
    <mergeCell ref="P45:Q45"/>
    <mergeCell ref="U45:W45"/>
    <mergeCell ref="U43:W43"/>
    <mergeCell ref="C44:E44"/>
    <mergeCell ref="G44:I44"/>
    <mergeCell ref="L44:M44"/>
    <mergeCell ref="P44:Q44"/>
    <mergeCell ref="U44:W44"/>
    <mergeCell ref="C43:E43"/>
    <mergeCell ref="G43:I43"/>
    <mergeCell ref="L43:M43"/>
    <mergeCell ref="P43:Q43"/>
    <mergeCell ref="U41:W41"/>
    <mergeCell ref="C42:E42"/>
    <mergeCell ref="G42:I42"/>
    <mergeCell ref="P42:Q42"/>
    <mergeCell ref="U42:W42"/>
    <mergeCell ref="C41:E41"/>
    <mergeCell ref="G41:I41"/>
    <mergeCell ref="L41:M41"/>
    <mergeCell ref="P41:Q41"/>
    <mergeCell ref="U39:W39"/>
    <mergeCell ref="C40:E40"/>
    <mergeCell ref="G40:I40"/>
    <mergeCell ref="L40:M40"/>
    <mergeCell ref="P40:Q40"/>
    <mergeCell ref="U40:W40"/>
    <mergeCell ref="C39:E39"/>
    <mergeCell ref="G39:I39"/>
    <mergeCell ref="L39:M39"/>
    <mergeCell ref="P39:Q39"/>
    <mergeCell ref="U37:W37"/>
    <mergeCell ref="C38:E38"/>
    <mergeCell ref="G38:I38"/>
    <mergeCell ref="L38:M38"/>
    <mergeCell ref="P38:Q38"/>
    <mergeCell ref="U38:W38"/>
    <mergeCell ref="C37:E37"/>
    <mergeCell ref="G37:I37"/>
    <mergeCell ref="L37:M37"/>
    <mergeCell ref="P37:Q37"/>
    <mergeCell ref="U35:W35"/>
    <mergeCell ref="C36:E36"/>
    <mergeCell ref="G36:I36"/>
    <mergeCell ref="L36:M36"/>
    <mergeCell ref="P36:Q36"/>
    <mergeCell ref="U36:W36"/>
    <mergeCell ref="C35:E35"/>
    <mergeCell ref="G35:I35"/>
    <mergeCell ref="L35:M35"/>
    <mergeCell ref="P35:Q35"/>
    <mergeCell ref="U33:W33"/>
    <mergeCell ref="C34:E34"/>
    <mergeCell ref="G34:I34"/>
    <mergeCell ref="P34:Q34"/>
    <mergeCell ref="U34:W34"/>
    <mergeCell ref="C33:E33"/>
    <mergeCell ref="G33:I33"/>
    <mergeCell ref="L33:M33"/>
    <mergeCell ref="P33:Q33"/>
    <mergeCell ref="U31:W31"/>
    <mergeCell ref="C32:E32"/>
    <mergeCell ref="G32:I32"/>
    <mergeCell ref="P32:Q32"/>
    <mergeCell ref="U32:W32"/>
    <mergeCell ref="C31:E31"/>
    <mergeCell ref="G31:I31"/>
    <mergeCell ref="L31:M31"/>
    <mergeCell ref="P31:Q31"/>
    <mergeCell ref="U29:W29"/>
    <mergeCell ref="C30:E30"/>
    <mergeCell ref="G30:I30"/>
    <mergeCell ref="L30:M30"/>
    <mergeCell ref="P30:Q30"/>
    <mergeCell ref="U30:W30"/>
    <mergeCell ref="C29:E29"/>
    <mergeCell ref="G29:I29"/>
    <mergeCell ref="L29:M29"/>
    <mergeCell ref="P29:Q29"/>
    <mergeCell ref="U27:W27"/>
    <mergeCell ref="C28:E28"/>
    <mergeCell ref="G28:I28"/>
    <mergeCell ref="L28:M28"/>
    <mergeCell ref="P28:Q28"/>
    <mergeCell ref="U28:W28"/>
    <mergeCell ref="C27:E27"/>
    <mergeCell ref="G27:I27"/>
    <mergeCell ref="L27:M27"/>
    <mergeCell ref="P27:Q27"/>
    <mergeCell ref="U25:W25"/>
    <mergeCell ref="C26:E26"/>
    <mergeCell ref="G26:I26"/>
    <mergeCell ref="P26:Q26"/>
    <mergeCell ref="U26:W26"/>
    <mergeCell ref="C25:E25"/>
    <mergeCell ref="G25:I25"/>
    <mergeCell ref="L25:M25"/>
    <mergeCell ref="P25:Q25"/>
    <mergeCell ref="U23:W23"/>
    <mergeCell ref="C24:E24"/>
    <mergeCell ref="G24:I24"/>
    <mergeCell ref="L24:M24"/>
    <mergeCell ref="P24:Q24"/>
    <mergeCell ref="U24:W24"/>
    <mergeCell ref="C23:E23"/>
    <mergeCell ref="G23:I23"/>
    <mergeCell ref="L23:M23"/>
    <mergeCell ref="P23:Q23"/>
    <mergeCell ref="U21:W21"/>
    <mergeCell ref="C22:E22"/>
    <mergeCell ref="G22:I22"/>
    <mergeCell ref="L22:M22"/>
    <mergeCell ref="P22:Q22"/>
    <mergeCell ref="U22:W22"/>
    <mergeCell ref="C21:E21"/>
    <mergeCell ref="G21:I21"/>
    <mergeCell ref="L21:M21"/>
    <mergeCell ref="P21:Q21"/>
    <mergeCell ref="U19:W19"/>
    <mergeCell ref="C20:E20"/>
    <mergeCell ref="G20:I20"/>
    <mergeCell ref="L20:M20"/>
    <mergeCell ref="P20:Q20"/>
    <mergeCell ref="U20:W20"/>
    <mergeCell ref="C19:E19"/>
    <mergeCell ref="G19:I19"/>
    <mergeCell ref="L19:M19"/>
    <mergeCell ref="P19:Q19"/>
    <mergeCell ref="C18:E18"/>
    <mergeCell ref="G18:I18"/>
    <mergeCell ref="P18:Q18"/>
    <mergeCell ref="U18:W18"/>
    <mergeCell ref="C17:E17"/>
    <mergeCell ref="G17:I17"/>
    <mergeCell ref="P17:Q17"/>
    <mergeCell ref="U17:W17"/>
    <mergeCell ref="U15:W15"/>
    <mergeCell ref="C16:E16"/>
    <mergeCell ref="G16:I16"/>
    <mergeCell ref="L16:M16"/>
    <mergeCell ref="P16:Q16"/>
    <mergeCell ref="U16:W16"/>
    <mergeCell ref="C15:E15"/>
    <mergeCell ref="G15:I15"/>
    <mergeCell ref="L15:M15"/>
    <mergeCell ref="P15:Q15"/>
    <mergeCell ref="U13:W13"/>
    <mergeCell ref="C14:E14"/>
    <mergeCell ref="G14:I14"/>
    <mergeCell ref="P14:Q14"/>
    <mergeCell ref="U14:W14"/>
    <mergeCell ref="C13:E13"/>
    <mergeCell ref="G13:I13"/>
    <mergeCell ref="L13:M13"/>
    <mergeCell ref="P13:Q13"/>
    <mergeCell ref="C12:E12"/>
    <mergeCell ref="G12:I12"/>
    <mergeCell ref="P12:Q12"/>
    <mergeCell ref="U12:W12"/>
    <mergeCell ref="C11:E11"/>
    <mergeCell ref="G11:I11"/>
    <mergeCell ref="P11:Q11"/>
    <mergeCell ref="U11:W11"/>
    <mergeCell ref="G9:I9"/>
    <mergeCell ref="P9:Q9"/>
    <mergeCell ref="U9:W9"/>
    <mergeCell ref="C10:E10"/>
    <mergeCell ref="G10:I10"/>
    <mergeCell ref="P10:Q10"/>
    <mergeCell ref="U10:W10"/>
    <mergeCell ref="U7:W7"/>
    <mergeCell ref="C8:E8"/>
    <mergeCell ref="G8:I8"/>
    <mergeCell ref="L8:M8"/>
    <mergeCell ref="P8:Q8"/>
    <mergeCell ref="U8:W8"/>
    <mergeCell ref="C7:E7"/>
    <mergeCell ref="G7:I7"/>
    <mergeCell ref="L7:M7"/>
    <mergeCell ref="P7:Q7"/>
    <mergeCell ref="U5:W5"/>
    <mergeCell ref="C6:E6"/>
    <mergeCell ref="G6:I6"/>
    <mergeCell ref="L6:M6"/>
    <mergeCell ref="P6:Q6"/>
    <mergeCell ref="U6:W6"/>
    <mergeCell ref="B1:Y1"/>
    <mergeCell ref="B2:Y2"/>
    <mergeCell ref="B3:Y3"/>
    <mergeCell ref="C4:E4"/>
    <mergeCell ref="G4:I4"/>
    <mergeCell ref="L4:M4"/>
    <mergeCell ref="P4:Q4"/>
    <mergeCell ref="T4:Y4"/>
    <mergeCell ref="O88:P88"/>
    <mergeCell ref="C5:E5"/>
    <mergeCell ref="G5:I5"/>
    <mergeCell ref="L5:M5"/>
    <mergeCell ref="P5:Q5"/>
    <mergeCell ref="E88:G88"/>
    <mergeCell ref="I88:J88"/>
    <mergeCell ref="K88:L88"/>
    <mergeCell ref="M88:N88"/>
    <mergeCell ref="C9:E9"/>
  </mergeCells>
  <printOptions horizontalCentered="1" verticalCentered="1"/>
  <pageMargins left="0" right="0" top="0" bottom="0.1968503937007874" header="0" footer="0.1968503937007874"/>
  <pageSetup fitToHeight="1" fitToWidth="1" horizontalDpi="600" verticalDpi="600" orientation="portrait" paperSize="9" scale="65" r:id="rId1"/>
</worksheet>
</file>

<file path=xl/worksheets/sheet37.xml><?xml version="1.0" encoding="utf-8"?>
<worksheet xmlns="http://schemas.openxmlformats.org/spreadsheetml/2006/main" xmlns:r="http://schemas.openxmlformats.org/officeDocument/2006/relationships">
  <dimension ref="A1:A47"/>
  <sheetViews>
    <sheetView view="pageBreakPreview" zoomScale="60" zoomScaleNormal="75" workbookViewId="0" topLeftCell="A1">
      <selection activeCell="A59" sqref="A59"/>
    </sheetView>
  </sheetViews>
  <sheetFormatPr defaultColWidth="9.00390625" defaultRowHeight="14.25"/>
  <cols>
    <col min="1" max="1" width="134.25390625" style="513" customWidth="1"/>
    <col min="2" max="2" width="34.75390625" style="502" customWidth="1"/>
    <col min="3" max="16384" width="8.75390625" style="502" customWidth="1"/>
  </cols>
  <sheetData>
    <row r="1" ht="12.75">
      <c r="A1" s="119" t="s">
        <v>1037</v>
      </c>
    </row>
    <row r="2" ht="12.75">
      <c r="A2" s="512" t="s">
        <v>623</v>
      </c>
    </row>
    <row r="4" ht="12.75">
      <c r="A4" s="514" t="s">
        <v>1129</v>
      </c>
    </row>
    <row r="5" ht="17.25" customHeight="1">
      <c r="A5" s="514"/>
    </row>
    <row r="6" ht="37.5" customHeight="1">
      <c r="A6" s="515" t="s">
        <v>1130</v>
      </c>
    </row>
    <row r="7" ht="12.75">
      <c r="A7" s="516"/>
    </row>
    <row r="8" ht="66" customHeight="1">
      <c r="A8" s="517" t="s">
        <v>696</v>
      </c>
    </row>
    <row r="9" ht="12.75">
      <c r="A9" s="517"/>
    </row>
    <row r="10" ht="72" customHeight="1">
      <c r="A10" s="517" t="s">
        <v>697</v>
      </c>
    </row>
    <row r="11" ht="12.75">
      <c r="A11" s="517"/>
    </row>
    <row r="12" ht="64.5" customHeight="1">
      <c r="A12" s="517" t="s">
        <v>624</v>
      </c>
    </row>
    <row r="13" ht="12.75">
      <c r="A13" s="517"/>
    </row>
    <row r="14" ht="67.5" customHeight="1">
      <c r="A14" s="517" t="s">
        <v>287</v>
      </c>
    </row>
    <row r="15" ht="12.75">
      <c r="A15" s="517"/>
    </row>
    <row r="16" ht="64.5" customHeight="1">
      <c r="A16" s="517" t="s">
        <v>47</v>
      </c>
    </row>
    <row r="17" ht="12.75">
      <c r="A17" s="517"/>
    </row>
    <row r="18" ht="31.5" customHeight="1">
      <c r="A18" s="517" t="s">
        <v>561</v>
      </c>
    </row>
    <row r="19" ht="12.75">
      <c r="A19" s="517"/>
    </row>
    <row r="20" ht="12" customHeight="1">
      <c r="A20" s="119" t="s">
        <v>1037</v>
      </c>
    </row>
    <row r="21" ht="12.75">
      <c r="A21" s="119" t="s">
        <v>755</v>
      </c>
    </row>
    <row r="22" ht="12.75">
      <c r="A22" s="517"/>
    </row>
    <row r="23" ht="21" customHeight="1">
      <c r="A23" s="518" t="s">
        <v>957</v>
      </c>
    </row>
    <row r="24" ht="12.75">
      <c r="A24" s="517"/>
    </row>
    <row r="25" ht="24.75" customHeight="1">
      <c r="A25" s="519" t="s">
        <v>288</v>
      </c>
    </row>
    <row r="26" ht="12.75">
      <c r="A26" s="517"/>
    </row>
    <row r="27" ht="32.25" customHeight="1">
      <c r="A27" s="519" t="s">
        <v>289</v>
      </c>
    </row>
    <row r="28" ht="31.5" customHeight="1">
      <c r="A28" s="519" t="s">
        <v>506</v>
      </c>
    </row>
    <row r="29" ht="15">
      <c r="A29" s="519"/>
    </row>
    <row r="30" ht="55.5" customHeight="1">
      <c r="A30" s="519" t="s">
        <v>48</v>
      </c>
    </row>
    <row r="31" ht="15">
      <c r="A31" s="519"/>
    </row>
    <row r="32" ht="15">
      <c r="A32" s="519" t="s">
        <v>1099</v>
      </c>
    </row>
    <row r="33" ht="15">
      <c r="A33" s="519"/>
    </row>
    <row r="34" ht="42.75" customHeight="1">
      <c r="A34" s="519" t="s">
        <v>711</v>
      </c>
    </row>
    <row r="35" ht="15">
      <c r="A35" s="519"/>
    </row>
    <row r="36" ht="38.25" customHeight="1">
      <c r="A36" s="519" t="s">
        <v>862</v>
      </c>
    </row>
    <row r="37" ht="15">
      <c r="A37" s="519"/>
    </row>
    <row r="38" ht="27" customHeight="1">
      <c r="A38" s="519" t="s">
        <v>863</v>
      </c>
    </row>
    <row r="39" ht="12.75">
      <c r="A39" s="517"/>
    </row>
    <row r="40" ht="49.5" customHeight="1">
      <c r="A40" s="519" t="s">
        <v>174</v>
      </c>
    </row>
    <row r="41" ht="12.75">
      <c r="A41" s="517"/>
    </row>
    <row r="42" ht="38.25" customHeight="1">
      <c r="A42" s="519" t="s">
        <v>279</v>
      </c>
    </row>
    <row r="43" ht="12.75">
      <c r="A43" s="517"/>
    </row>
    <row r="44" ht="37.5" customHeight="1">
      <c r="A44" s="519" t="s">
        <v>864</v>
      </c>
    </row>
    <row r="45" ht="12.75">
      <c r="A45" s="517"/>
    </row>
    <row r="46" ht="15">
      <c r="A46" s="519"/>
    </row>
    <row r="47" ht="15">
      <c r="A47" s="520"/>
    </row>
  </sheetData>
  <printOptions/>
  <pageMargins left="0.75" right="0.75" top="1" bottom="1" header="0.5" footer="0.5"/>
  <pageSetup horizontalDpi="600" verticalDpi="600" orientation="portrait" paperSize="9" r:id="rId1"/>
  <rowBreaks count="1" manualBreakCount="1">
    <brk id="19" max="255" man="1"/>
  </rowBreaks>
</worksheet>
</file>

<file path=xl/worksheets/sheet4.xml><?xml version="1.0" encoding="utf-8"?>
<worksheet xmlns="http://schemas.openxmlformats.org/spreadsheetml/2006/main" xmlns:r="http://schemas.openxmlformats.org/officeDocument/2006/relationships">
  <dimension ref="A1:AF172"/>
  <sheetViews>
    <sheetView showGridLines="0" view="pageBreakPreview" zoomScale="70" zoomScaleNormal="55" zoomScaleSheetLayoutView="70" workbookViewId="0" topLeftCell="A102">
      <selection activeCell="A59" sqref="A59"/>
    </sheetView>
  </sheetViews>
  <sheetFormatPr defaultColWidth="9.00390625" defaultRowHeight="25.5" customHeight="1"/>
  <cols>
    <col min="1" max="1" width="3.625" style="59" customWidth="1"/>
    <col min="2" max="2" width="14.75390625" style="59" customWidth="1"/>
    <col min="3" max="3" width="8.75390625" style="59" customWidth="1"/>
    <col min="4" max="4" width="5.25390625" style="59" customWidth="1"/>
    <col min="5" max="5" width="10.375" style="59" customWidth="1"/>
    <col min="6" max="6" width="1.4921875" style="59" customWidth="1"/>
    <col min="7" max="7" width="10.375" style="59" customWidth="1"/>
    <col min="8" max="8" width="1.625" style="59" customWidth="1"/>
    <col min="9" max="9" width="8.25390625" style="59" customWidth="1"/>
    <col min="10" max="10" width="1.875" style="59" customWidth="1"/>
    <col min="11" max="11" width="8.50390625" style="59" customWidth="1"/>
    <col min="12" max="12" width="9.00390625" style="59" customWidth="1"/>
    <col min="13" max="13" width="0.74609375" style="59" customWidth="1"/>
    <col min="14" max="14" width="8.75390625" style="59" customWidth="1"/>
    <col min="15" max="15" width="0.74609375" style="59" customWidth="1"/>
    <col min="16" max="16" width="10.375" style="59" customWidth="1"/>
    <col min="17" max="17" width="1.12109375" style="59" customWidth="1"/>
    <col min="18" max="18" width="11.75390625" style="59" customWidth="1"/>
    <col min="19" max="19" width="1.25" style="59" customWidth="1"/>
    <col min="20" max="20" width="10.375" style="59" customWidth="1"/>
    <col min="21" max="21" width="0.12890625" style="59" customWidth="1"/>
    <col min="22" max="22" width="9.875" style="59" customWidth="1"/>
    <col min="23" max="23" width="0.37109375" style="59" customWidth="1"/>
    <col min="24" max="24" width="10.25390625" style="59" customWidth="1"/>
    <col min="25" max="25" width="0.5" style="59" customWidth="1"/>
    <col min="26" max="26" width="9.75390625" style="59" customWidth="1"/>
    <col min="27" max="16384" width="9.75390625" style="59" customWidth="1"/>
  </cols>
  <sheetData>
    <row r="1" ht="15.75" customHeight="1">
      <c r="A1" s="22" t="s">
        <v>688</v>
      </c>
    </row>
    <row r="2" ht="14.25" customHeight="1">
      <c r="A2" s="22"/>
    </row>
    <row r="3" ht="18" customHeight="1">
      <c r="A3" s="25" t="s">
        <v>1131</v>
      </c>
    </row>
    <row r="4" ht="18" customHeight="1">
      <c r="A4" s="25"/>
    </row>
    <row r="5" spans="1:26" ht="19.5" customHeight="1">
      <c r="A5" s="942" t="s">
        <v>529</v>
      </c>
      <c r="X5" s="1772" t="s">
        <v>530</v>
      </c>
      <c r="Y5" s="1772"/>
      <c r="Z5" s="1772"/>
    </row>
    <row r="6" ht="13.5" customHeight="1">
      <c r="A6" s="62"/>
    </row>
    <row r="7" ht="21" customHeight="1">
      <c r="A7" s="65" t="s">
        <v>534</v>
      </c>
    </row>
    <row r="8" spans="1:10" ht="33.75" customHeight="1">
      <c r="A8" s="60" t="s">
        <v>977</v>
      </c>
      <c r="B8" s="65" t="s">
        <v>1069</v>
      </c>
      <c r="C8" s="61"/>
      <c r="I8" s="62"/>
      <c r="J8" s="62"/>
    </row>
    <row r="9" spans="2:26" ht="49.5" customHeight="1">
      <c r="B9" s="1773" t="s">
        <v>882</v>
      </c>
      <c r="C9" s="1773"/>
      <c r="D9" s="1773"/>
      <c r="E9" s="1773"/>
      <c r="F9" s="1773"/>
      <c r="G9" s="1773"/>
      <c r="H9" s="1773"/>
      <c r="I9" s="1773"/>
      <c r="J9" s="1773"/>
      <c r="K9" s="1773"/>
      <c r="L9" s="1773"/>
      <c r="M9" s="1773"/>
      <c r="N9" s="1773"/>
      <c r="O9" s="1773"/>
      <c r="P9" s="1773"/>
      <c r="Q9" s="1773"/>
      <c r="R9" s="1773"/>
      <c r="S9" s="1773"/>
      <c r="T9" s="1773"/>
      <c r="U9" s="1773"/>
      <c r="V9" s="1773"/>
      <c r="W9" s="1773"/>
      <c r="X9" s="1773"/>
      <c r="Y9" s="1773"/>
      <c r="Z9" s="1773"/>
    </row>
    <row r="10" spans="2:26" ht="62.25" customHeight="1">
      <c r="B10" s="1773" t="s">
        <v>28</v>
      </c>
      <c r="C10" s="1773"/>
      <c r="D10" s="1773"/>
      <c r="E10" s="1773"/>
      <c r="F10" s="1773"/>
      <c r="G10" s="1773"/>
      <c r="H10" s="1773"/>
      <c r="I10" s="1773"/>
      <c r="J10" s="1773"/>
      <c r="K10" s="1773"/>
      <c r="L10" s="1773"/>
      <c r="M10" s="1773"/>
      <c r="N10" s="1773"/>
      <c r="O10" s="1773"/>
      <c r="P10" s="1773"/>
      <c r="Q10" s="1773"/>
      <c r="R10" s="1773"/>
      <c r="S10" s="1773"/>
      <c r="T10" s="1773"/>
      <c r="U10" s="1773"/>
      <c r="V10" s="1773"/>
      <c r="W10" s="1773"/>
      <c r="X10" s="1773"/>
      <c r="Y10" s="1773"/>
      <c r="Z10" s="1773"/>
    </row>
    <row r="11" spans="2:26" ht="53.25" customHeight="1">
      <c r="B11" s="1773" t="s">
        <v>854</v>
      </c>
      <c r="C11" s="1773"/>
      <c r="D11" s="1773"/>
      <c r="E11" s="1773"/>
      <c r="F11" s="1773"/>
      <c r="G11" s="1773"/>
      <c r="H11" s="1773"/>
      <c r="I11" s="1773"/>
      <c r="J11" s="1773"/>
      <c r="K11" s="1773"/>
      <c r="L11" s="1773"/>
      <c r="M11" s="1773"/>
      <c r="N11" s="1773"/>
      <c r="O11" s="1773"/>
      <c r="P11" s="1773"/>
      <c r="Q11" s="1773"/>
      <c r="R11" s="1773"/>
      <c r="S11" s="1773"/>
      <c r="T11" s="1773"/>
      <c r="U11" s="1773"/>
      <c r="V11" s="1773"/>
      <c r="W11" s="1773"/>
      <c r="X11" s="1773"/>
      <c r="Y11" s="1773"/>
      <c r="Z11" s="1773"/>
    </row>
    <row r="12" spans="2:26" ht="54" customHeight="1">
      <c r="B12" s="1773" t="s">
        <v>881</v>
      </c>
      <c r="C12" s="1773"/>
      <c r="D12" s="1773"/>
      <c r="E12" s="1773"/>
      <c r="F12" s="1773"/>
      <c r="G12" s="1773"/>
      <c r="H12" s="1773"/>
      <c r="I12" s="1773"/>
      <c r="J12" s="1773"/>
      <c r="K12" s="1773"/>
      <c r="L12" s="1773"/>
      <c r="M12" s="1773"/>
      <c r="N12" s="1773"/>
      <c r="O12" s="1773"/>
      <c r="P12" s="1773"/>
      <c r="Q12" s="1773"/>
      <c r="R12" s="1773"/>
      <c r="S12" s="1773"/>
      <c r="T12" s="1773"/>
      <c r="U12" s="1773"/>
      <c r="V12" s="1773"/>
      <c r="W12" s="1773"/>
      <c r="X12" s="1773"/>
      <c r="Y12" s="1773"/>
      <c r="Z12" s="1773"/>
    </row>
    <row r="13" spans="2:26" ht="85.5" customHeight="1">
      <c r="B13" s="1773" t="s">
        <v>504</v>
      </c>
      <c r="C13" s="1773"/>
      <c r="D13" s="1773"/>
      <c r="E13" s="1773"/>
      <c r="F13" s="1773"/>
      <c r="G13" s="1773"/>
      <c r="H13" s="1773"/>
      <c r="I13" s="1773"/>
      <c r="J13" s="1773"/>
      <c r="K13" s="1773"/>
      <c r="L13" s="1773"/>
      <c r="M13" s="1773"/>
      <c r="N13" s="1773"/>
      <c r="O13" s="1773"/>
      <c r="P13" s="1773"/>
      <c r="Q13" s="1773"/>
      <c r="R13" s="1773"/>
      <c r="S13" s="1773"/>
      <c r="T13" s="1773"/>
      <c r="U13" s="1773"/>
      <c r="V13" s="1773"/>
      <c r="W13" s="1773"/>
      <c r="X13" s="1773"/>
      <c r="Y13" s="1773"/>
      <c r="Z13" s="1773"/>
    </row>
    <row r="14" spans="2:26" ht="12" customHeight="1">
      <c r="B14" s="63"/>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2:26" ht="77.25" customHeight="1">
      <c r="B15" s="1759" t="s">
        <v>313</v>
      </c>
      <c r="C15" s="1759"/>
      <c r="D15" s="1759"/>
      <c r="E15" s="1759"/>
      <c r="F15" s="1759"/>
      <c r="G15" s="1759"/>
      <c r="H15" s="1759"/>
      <c r="I15" s="1759"/>
      <c r="J15" s="1759"/>
      <c r="K15" s="1759"/>
      <c r="L15" s="1759"/>
      <c r="M15" s="1759"/>
      <c r="N15" s="1759"/>
      <c r="O15" s="1759"/>
      <c r="P15" s="1759"/>
      <c r="Q15" s="1759"/>
      <c r="R15" s="1759"/>
      <c r="S15" s="1759"/>
      <c r="T15" s="1759"/>
      <c r="U15" s="1759"/>
      <c r="V15" s="1759"/>
      <c r="W15" s="1759"/>
      <c r="X15" s="1759"/>
      <c r="Y15" s="1759"/>
      <c r="Z15" s="1759"/>
    </row>
    <row r="16" spans="1:10" ht="21" customHeight="1">
      <c r="A16" s="60" t="s">
        <v>978</v>
      </c>
      <c r="B16" s="65" t="s">
        <v>531</v>
      </c>
      <c r="C16" s="63"/>
      <c r="D16" s="63"/>
      <c r="E16" s="63"/>
      <c r="F16" s="63"/>
      <c r="G16" s="63"/>
      <c r="H16" s="63"/>
      <c r="I16" s="63"/>
      <c r="J16" s="63"/>
    </row>
    <row r="17" spans="1:17" s="427" customFormat="1" ht="17.25">
      <c r="A17" s="909" t="s">
        <v>979</v>
      </c>
      <c r="B17" s="1731" t="s">
        <v>749</v>
      </c>
      <c r="C17" s="1731"/>
      <c r="D17" s="1731"/>
      <c r="E17" s="1731"/>
      <c r="F17" s="1731"/>
      <c r="G17" s="1731"/>
      <c r="H17" s="1731"/>
      <c r="I17" s="1731"/>
      <c r="J17" s="1731"/>
      <c r="K17" s="1731"/>
      <c r="L17" s="1731"/>
      <c r="M17" s="1731"/>
      <c r="N17" s="1731"/>
      <c r="O17" s="1731"/>
      <c r="P17" s="1731"/>
      <c r="Q17" s="67"/>
    </row>
    <row r="18" spans="2:26" s="427" customFormat="1" ht="54" customHeight="1">
      <c r="B18" s="1765" t="s">
        <v>980</v>
      </c>
      <c r="C18" s="1765"/>
      <c r="D18" s="1765"/>
      <c r="E18" s="1765"/>
      <c r="F18" s="1765"/>
      <c r="G18" s="1765"/>
      <c r="H18" s="1765"/>
      <c r="I18" s="1765"/>
      <c r="J18" s="1765"/>
      <c r="K18" s="1765"/>
      <c r="L18" s="1765"/>
      <c r="M18" s="1765"/>
      <c r="N18" s="1765"/>
      <c r="O18" s="1765"/>
      <c r="P18" s="1765"/>
      <c r="Q18" s="1765"/>
      <c r="R18" s="1765"/>
      <c r="S18" s="1765"/>
      <c r="T18" s="1765"/>
      <c r="U18" s="1765"/>
      <c r="V18" s="1765"/>
      <c r="W18" s="1765"/>
      <c r="X18" s="1765"/>
      <c r="Y18" s="1765"/>
      <c r="Z18" s="1765"/>
    </row>
    <row r="19" spans="2:26" s="427" customFormat="1" ht="36" customHeight="1">
      <c r="B19" s="1765" t="s">
        <v>750</v>
      </c>
      <c r="C19" s="1765"/>
      <c r="D19" s="1765"/>
      <c r="E19" s="1765"/>
      <c r="F19" s="1765"/>
      <c r="G19" s="1765"/>
      <c r="H19" s="1765"/>
      <c r="I19" s="1765"/>
      <c r="J19" s="1765"/>
      <c r="K19" s="1765"/>
      <c r="L19" s="1765"/>
      <c r="M19" s="1765"/>
      <c r="N19" s="1765"/>
      <c r="O19" s="1765"/>
      <c r="P19" s="1765"/>
      <c r="Q19" s="1765"/>
      <c r="R19" s="1765"/>
      <c r="S19" s="1765"/>
      <c r="T19" s="1765"/>
      <c r="U19" s="1765"/>
      <c r="V19" s="1765"/>
      <c r="W19" s="1765"/>
      <c r="X19" s="1765"/>
      <c r="Y19" s="1765"/>
      <c r="Z19" s="1765"/>
    </row>
    <row r="20" spans="2:26" s="405" customFormat="1" ht="63" customHeight="1">
      <c r="B20" s="1765" t="s">
        <v>29</v>
      </c>
      <c r="C20" s="1765"/>
      <c r="D20" s="1765"/>
      <c r="E20" s="1765"/>
      <c r="F20" s="1765"/>
      <c r="G20" s="1765"/>
      <c r="H20" s="1765"/>
      <c r="I20" s="1765"/>
      <c r="J20" s="1765"/>
      <c r="K20" s="1765"/>
      <c r="L20" s="1765"/>
      <c r="M20" s="1765"/>
      <c r="N20" s="1765"/>
      <c r="O20" s="1765"/>
      <c r="P20" s="1765"/>
      <c r="Q20" s="1765"/>
      <c r="R20" s="1765"/>
      <c r="S20" s="1765"/>
      <c r="T20" s="1765"/>
      <c r="U20" s="1765"/>
      <c r="V20" s="1765"/>
      <c r="W20" s="1765"/>
      <c r="X20" s="1765"/>
      <c r="Y20" s="1765"/>
      <c r="Z20" s="1765"/>
    </row>
    <row r="21" spans="2:26" s="405" customFormat="1" ht="21.75" customHeight="1">
      <c r="B21" s="1767" t="s">
        <v>794</v>
      </c>
      <c r="C21" s="1767"/>
      <c r="D21" s="1767"/>
      <c r="E21" s="1767"/>
      <c r="F21" s="1767"/>
      <c r="G21" s="1767"/>
      <c r="H21" s="1767"/>
      <c r="I21" s="1767"/>
      <c r="J21" s="1767"/>
      <c r="K21" s="1767"/>
      <c r="L21" s="1767"/>
      <c r="M21" s="1767"/>
      <c r="N21" s="1767"/>
      <c r="O21" s="1767"/>
      <c r="P21" s="1767"/>
      <c r="Q21" s="1767"/>
      <c r="R21" s="1767"/>
      <c r="S21" s="1767"/>
      <c r="T21" s="1767"/>
      <c r="U21" s="1767"/>
      <c r="V21" s="1767"/>
      <c r="W21" s="1767"/>
      <c r="X21" s="1767"/>
      <c r="Y21" s="1767"/>
      <c r="Z21" s="1767"/>
    </row>
    <row r="22" spans="2:26" s="427" customFormat="1" ht="13.5" customHeight="1">
      <c r="B22" s="72"/>
      <c r="C22" s="70"/>
      <c r="D22" s="70"/>
      <c r="E22" s="70"/>
      <c r="F22" s="70"/>
      <c r="G22" s="70"/>
      <c r="H22" s="70"/>
      <c r="I22" s="70"/>
      <c r="J22" s="70"/>
      <c r="K22" s="70"/>
      <c r="L22" s="70"/>
      <c r="M22" s="70"/>
      <c r="N22" s="70"/>
      <c r="O22" s="70"/>
      <c r="P22" s="70"/>
      <c r="Q22" s="70"/>
      <c r="R22" s="68"/>
      <c r="S22" s="68"/>
      <c r="T22" s="68"/>
      <c r="U22" s="68"/>
      <c r="V22" s="68"/>
      <c r="W22" s="68"/>
      <c r="X22" s="68"/>
      <c r="Y22" s="68"/>
      <c r="Z22" s="68"/>
    </row>
    <row r="23" spans="2:26" s="405" customFormat="1" ht="16.5" customHeight="1">
      <c r="B23" s="1767" t="s">
        <v>439</v>
      </c>
      <c r="C23" s="1767"/>
      <c r="D23" s="1767"/>
      <c r="E23" s="1767"/>
      <c r="F23" s="1767"/>
      <c r="G23" s="1767"/>
      <c r="H23" s="1767"/>
      <c r="I23" s="1767"/>
      <c r="J23" s="1767"/>
      <c r="K23" s="1767"/>
      <c r="L23" s="1767"/>
      <c r="M23" s="1767"/>
      <c r="N23" s="1767"/>
      <c r="O23" s="1767"/>
      <c r="P23" s="1767"/>
      <c r="Q23" s="74"/>
      <c r="R23" s="74"/>
      <c r="S23" s="74"/>
      <c r="T23" s="75"/>
      <c r="U23" s="75"/>
      <c r="V23" s="71"/>
      <c r="W23" s="71"/>
      <c r="X23" s="71"/>
      <c r="Y23" s="71"/>
      <c r="Z23" s="71"/>
    </row>
    <row r="24" spans="2:26" s="405" customFormat="1" ht="18" customHeight="1">
      <c r="B24" s="837"/>
      <c r="C24" s="837"/>
      <c r="D24" s="837"/>
      <c r="E24" s="837"/>
      <c r="F24" s="837"/>
      <c r="G24" s="837"/>
      <c r="H24" s="837"/>
      <c r="I24" s="837"/>
      <c r="J24" s="837"/>
      <c r="K24" s="837"/>
      <c r="L24" s="837"/>
      <c r="M24" s="837"/>
      <c r="N24" s="837"/>
      <c r="O24" s="837"/>
      <c r="P24" s="837"/>
      <c r="Q24" s="74"/>
      <c r="R24" s="74"/>
      <c r="S24" s="74"/>
      <c r="T24" s="75"/>
      <c r="U24" s="75"/>
      <c r="V24" s="71"/>
      <c r="W24" s="71"/>
      <c r="X24" s="71"/>
      <c r="Y24" s="71"/>
      <c r="Z24" s="71"/>
    </row>
    <row r="25" spans="1:25" s="79" customFormat="1" ht="16.5" customHeight="1">
      <c r="A25" s="60"/>
      <c r="B25" s="435" t="s">
        <v>810</v>
      </c>
      <c r="J25" s="436"/>
      <c r="K25" s="436"/>
      <c r="L25" s="436"/>
      <c r="M25" s="437"/>
      <c r="N25" s="436"/>
      <c r="O25" s="438"/>
      <c r="P25" s="93"/>
      <c r="Q25" s="93"/>
      <c r="R25" s="93"/>
      <c r="S25" s="93"/>
      <c r="T25" s="439"/>
      <c r="U25" s="439"/>
      <c r="V25" s="76"/>
      <c r="W25" s="76"/>
      <c r="X25" s="94"/>
      <c r="Y25" s="94"/>
    </row>
    <row r="26" spans="1:25" s="79" customFormat="1" ht="16.5" customHeight="1">
      <c r="A26" s="60"/>
      <c r="B26" s="435"/>
      <c r="F26" s="77"/>
      <c r="G26" s="128" t="s">
        <v>665</v>
      </c>
      <c r="H26" s="443"/>
      <c r="J26" s="1077"/>
      <c r="M26" s="1079"/>
      <c r="O26" s="1080"/>
      <c r="Q26" s="1081"/>
      <c r="S26" s="1081"/>
      <c r="U26" s="1082"/>
      <c r="W26" s="699"/>
      <c r="Y26" s="557"/>
    </row>
    <row r="27" spans="1:26" s="77" customFormat="1" ht="15" customHeight="1">
      <c r="A27" s="440"/>
      <c r="B27" s="441"/>
      <c r="C27" s="442"/>
      <c r="D27" s="442"/>
      <c r="E27" s="128"/>
      <c r="F27" s="128"/>
      <c r="G27" s="128" t="s">
        <v>1126</v>
      </c>
      <c r="H27" s="443"/>
      <c r="I27" s="128"/>
      <c r="J27" s="443"/>
      <c r="K27" s="128"/>
      <c r="L27" s="443"/>
      <c r="M27" s="128"/>
      <c r="N27" s="128"/>
      <c r="O27" s="443"/>
      <c r="P27" s="128" t="s">
        <v>816</v>
      </c>
      <c r="Q27" s="443"/>
      <c r="R27" s="128"/>
      <c r="S27" s="443"/>
      <c r="T27" s="128" t="s">
        <v>818</v>
      </c>
      <c r="U27" s="443"/>
      <c r="V27" s="128" t="s">
        <v>400</v>
      </c>
      <c r="W27" s="443"/>
      <c r="X27" s="128"/>
      <c r="Y27" s="128"/>
      <c r="Z27" s="444"/>
    </row>
    <row r="28" spans="2:26" s="22" customFormat="1" ht="17.25" customHeight="1">
      <c r="B28" s="441"/>
      <c r="C28" s="442"/>
      <c r="D28" s="442"/>
      <c r="E28" s="128" t="s">
        <v>811</v>
      </c>
      <c r="F28" s="128"/>
      <c r="G28" s="128" t="s">
        <v>292</v>
      </c>
      <c r="H28" s="445"/>
      <c r="I28" s="128" t="s">
        <v>812</v>
      </c>
      <c r="J28" s="445"/>
      <c r="K28" s="128" t="s">
        <v>813</v>
      </c>
      <c r="L28" s="128" t="s">
        <v>814</v>
      </c>
      <c r="M28" s="128"/>
      <c r="N28" s="128" t="s">
        <v>815</v>
      </c>
      <c r="O28" s="445"/>
      <c r="P28" s="1074" t="s">
        <v>293</v>
      </c>
      <c r="Q28" s="445"/>
      <c r="R28" s="128" t="s">
        <v>817</v>
      </c>
      <c r="S28" s="445"/>
      <c r="T28" s="1074" t="s">
        <v>293</v>
      </c>
      <c r="U28" s="445"/>
      <c r="V28" s="128" t="s">
        <v>294</v>
      </c>
      <c r="W28" s="445"/>
      <c r="X28" s="128" t="s">
        <v>819</v>
      </c>
      <c r="Y28" s="445"/>
      <c r="Z28" s="128" t="s">
        <v>820</v>
      </c>
    </row>
    <row r="29" spans="2:26" s="103" customFormat="1" ht="13.5">
      <c r="B29" s="677" t="s">
        <v>512</v>
      </c>
      <c r="C29" s="82"/>
      <c r="D29" s="82"/>
      <c r="E29" s="448" t="s">
        <v>769</v>
      </c>
      <c r="F29" s="448"/>
      <c r="G29" s="448" t="s">
        <v>769</v>
      </c>
      <c r="H29" s="449"/>
      <c r="I29" s="448" t="s">
        <v>769</v>
      </c>
      <c r="J29" s="449"/>
      <c r="K29" s="448" t="s">
        <v>769</v>
      </c>
      <c r="L29" s="448" t="s">
        <v>769</v>
      </c>
      <c r="M29" s="448"/>
      <c r="N29" s="448" t="s">
        <v>769</v>
      </c>
      <c r="O29" s="449"/>
      <c r="P29" s="448" t="s">
        <v>769</v>
      </c>
      <c r="Q29" s="449"/>
      <c r="R29" s="448" t="s">
        <v>769</v>
      </c>
      <c r="S29" s="449"/>
      <c r="T29" s="448" t="s">
        <v>769</v>
      </c>
      <c r="U29" s="449"/>
      <c r="V29" s="448" t="s">
        <v>769</v>
      </c>
      <c r="W29" s="449"/>
      <c r="X29" s="448" t="s">
        <v>769</v>
      </c>
      <c r="Y29" s="449"/>
      <c r="Z29" s="448" t="s">
        <v>769</v>
      </c>
    </row>
    <row r="30" spans="2:22" s="103" customFormat="1" ht="13.5">
      <c r="B30" s="450" t="s">
        <v>314</v>
      </c>
      <c r="C30" s="451"/>
      <c r="D30" s="451"/>
      <c r="V30" s="561"/>
    </row>
    <row r="31" spans="2:26" s="103" customFormat="1" ht="13.5">
      <c r="B31" s="452" t="s">
        <v>798</v>
      </c>
      <c r="C31" s="453"/>
      <c r="D31" s="453"/>
      <c r="E31" s="1311">
        <v>11.75</v>
      </c>
      <c r="F31" s="1311"/>
      <c r="G31" s="1312">
        <v>5.7</v>
      </c>
      <c r="H31" s="1311"/>
      <c r="I31" s="1311">
        <v>15.75</v>
      </c>
      <c r="J31" s="1311"/>
      <c r="K31" s="1311">
        <v>16.75</v>
      </c>
      <c r="L31" s="1311">
        <v>5.1</v>
      </c>
      <c r="M31" s="1311"/>
      <c r="N31" s="1311">
        <v>9.7</v>
      </c>
      <c r="O31" s="1311"/>
      <c r="P31" s="1311">
        <v>9.3</v>
      </c>
      <c r="Q31" s="1311"/>
      <c r="R31" s="1311">
        <v>15.75</v>
      </c>
      <c r="S31" s="1311"/>
      <c r="T31" s="1311">
        <v>6.4</v>
      </c>
      <c r="U31" s="1311"/>
      <c r="V31" s="1311">
        <v>9.1</v>
      </c>
      <c r="W31" s="1311"/>
      <c r="X31" s="1313">
        <v>13</v>
      </c>
      <c r="Y31" s="1311"/>
      <c r="Z31" s="1311">
        <v>16.75</v>
      </c>
    </row>
    <row r="32" spans="2:26" s="103" customFormat="1" ht="15" customHeight="1">
      <c r="B32" s="452" t="s">
        <v>650</v>
      </c>
      <c r="C32" s="453"/>
      <c r="D32" s="453"/>
      <c r="E32" s="1311">
        <v>11.75</v>
      </c>
      <c r="F32" s="1311"/>
      <c r="G32" s="1314">
        <v>6</v>
      </c>
      <c r="H32" s="1311"/>
      <c r="I32" s="1311">
        <v>15.75</v>
      </c>
      <c r="J32" s="1311"/>
      <c r="K32" s="1311">
        <v>16.75</v>
      </c>
      <c r="L32" s="1311">
        <v>5.1</v>
      </c>
      <c r="M32" s="1311"/>
      <c r="N32" s="1311">
        <v>9.7</v>
      </c>
      <c r="O32" s="1311"/>
      <c r="P32" s="1311">
        <v>9.1</v>
      </c>
      <c r="Q32" s="1311"/>
      <c r="R32" s="1311">
        <v>15.75</v>
      </c>
      <c r="S32" s="1311"/>
      <c r="T32" s="1311">
        <v>6.8</v>
      </c>
      <c r="U32" s="1311"/>
      <c r="V32" s="1311">
        <v>9.8</v>
      </c>
      <c r="W32" s="1311"/>
      <c r="X32" s="1313">
        <v>13</v>
      </c>
      <c r="Y32" s="1311"/>
      <c r="Z32" s="1311">
        <v>16.75</v>
      </c>
    </row>
    <row r="33" spans="2:26" s="22" customFormat="1" ht="15" customHeight="1">
      <c r="B33" s="450" t="s">
        <v>403</v>
      </c>
      <c r="C33" s="454"/>
      <c r="D33" s="455"/>
      <c r="E33" s="1311"/>
      <c r="F33" s="1311"/>
      <c r="G33" s="1311"/>
      <c r="H33" s="1311"/>
      <c r="I33" s="1311"/>
      <c r="J33" s="1311"/>
      <c r="K33" s="1312"/>
      <c r="L33" s="1311"/>
      <c r="M33" s="1311"/>
      <c r="N33" s="1311"/>
      <c r="O33" s="1311"/>
      <c r="P33" s="1311"/>
      <c r="Q33" s="1311"/>
      <c r="R33" s="1311"/>
      <c r="S33" s="1311"/>
      <c r="T33" s="1311"/>
      <c r="U33" s="1311"/>
      <c r="V33" s="1311"/>
      <c r="W33" s="1311"/>
      <c r="X33" s="1311"/>
      <c r="Y33" s="1311"/>
      <c r="Z33" s="1311"/>
    </row>
    <row r="34" spans="2:26" s="105" customFormat="1" ht="12" customHeight="1">
      <c r="B34" s="452" t="s">
        <v>404</v>
      </c>
      <c r="C34" s="453"/>
      <c r="D34" s="453"/>
      <c r="E34" s="1313">
        <v>4</v>
      </c>
      <c r="F34" s="1311"/>
      <c r="G34" s="1311">
        <v>2.25</v>
      </c>
      <c r="H34" s="1311"/>
      <c r="I34" s="1313">
        <v>5</v>
      </c>
      <c r="J34" s="1311"/>
      <c r="K34" s="1313">
        <v>6</v>
      </c>
      <c r="L34" s="1313">
        <v>0</v>
      </c>
      <c r="M34" s="1311"/>
      <c r="N34" s="1311">
        <v>2.75</v>
      </c>
      <c r="O34" s="1311"/>
      <c r="P34" s="1311">
        <v>2.75</v>
      </c>
      <c r="Q34" s="1311"/>
      <c r="R34" s="1313">
        <v>5</v>
      </c>
      <c r="S34" s="1311"/>
      <c r="T34" s="1311">
        <v>1.75</v>
      </c>
      <c r="U34" s="1311"/>
      <c r="V34" s="1311">
        <v>2.25</v>
      </c>
      <c r="W34" s="1311"/>
      <c r="X34" s="1313">
        <v>3</v>
      </c>
      <c r="Y34" s="1313"/>
      <c r="Z34" s="1313">
        <v>6</v>
      </c>
    </row>
    <row r="35" spans="2:26" s="103" customFormat="1" ht="18" customHeight="1">
      <c r="B35" s="1768" t="s">
        <v>1127</v>
      </c>
      <c r="C35" s="1768"/>
      <c r="D35" s="1768"/>
      <c r="E35" s="1315">
        <v>8.25</v>
      </c>
      <c r="F35" s="1315"/>
      <c r="G35" s="1315">
        <v>4.1</v>
      </c>
      <c r="H35" s="1315"/>
      <c r="I35" s="1315">
        <v>9.25</v>
      </c>
      <c r="J35" s="1315"/>
      <c r="K35" s="1315">
        <v>10.25</v>
      </c>
      <c r="L35" s="1316">
        <v>2</v>
      </c>
      <c r="M35" s="1316"/>
      <c r="N35" s="1315">
        <v>5.8</v>
      </c>
      <c r="O35" s="1315"/>
      <c r="P35" s="1315">
        <v>6.5</v>
      </c>
      <c r="Q35" s="1315"/>
      <c r="R35" s="1315">
        <v>9.25</v>
      </c>
      <c r="S35" s="1315"/>
      <c r="T35" s="1315">
        <v>4.25</v>
      </c>
      <c r="U35" s="1315"/>
      <c r="V35" s="1315">
        <v>5.5</v>
      </c>
      <c r="W35" s="1315"/>
      <c r="X35" s="1315">
        <v>6.75</v>
      </c>
      <c r="Y35" s="1315"/>
      <c r="Z35" s="1315">
        <v>10.25</v>
      </c>
    </row>
    <row r="36" spans="2:26" s="103" customFormat="1" ht="28.5" customHeight="1">
      <c r="B36" s="457"/>
      <c r="C36" s="446"/>
      <c r="D36" s="458"/>
      <c r="E36" s="446"/>
      <c r="F36" s="446"/>
      <c r="G36" s="458"/>
      <c r="H36" s="458"/>
      <c r="I36" s="458"/>
      <c r="J36" s="458"/>
      <c r="K36" s="458"/>
      <c r="L36" s="458"/>
      <c r="M36" s="458"/>
      <c r="N36" s="458"/>
      <c r="O36" s="458"/>
      <c r="P36" s="458"/>
      <c r="Q36" s="458"/>
      <c r="R36" s="458"/>
      <c r="S36" s="458"/>
      <c r="T36" s="458"/>
      <c r="U36" s="458"/>
      <c r="V36" s="458"/>
      <c r="W36" s="458"/>
      <c r="X36" s="458"/>
      <c r="Y36" s="458"/>
      <c r="Z36" s="458"/>
    </row>
    <row r="37" spans="2:25" s="103" customFormat="1" ht="12" customHeight="1">
      <c r="B37" s="457"/>
      <c r="C37" s="446"/>
      <c r="D37" s="458"/>
      <c r="F37" s="445"/>
      <c r="G37" s="459" t="s">
        <v>665</v>
      </c>
      <c r="H37" s="458"/>
      <c r="J37" s="458"/>
      <c r="M37" s="458"/>
      <c r="O37" s="458"/>
      <c r="Q37" s="458"/>
      <c r="S37" s="458"/>
      <c r="U37" s="458"/>
      <c r="W37" s="458"/>
      <c r="Y37" s="458"/>
    </row>
    <row r="38" spans="2:26" s="109" customFormat="1" ht="15" customHeight="1">
      <c r="B38" s="130"/>
      <c r="C38" s="460"/>
      <c r="D38" s="459"/>
      <c r="E38" s="459"/>
      <c r="F38" s="459"/>
      <c r="G38" s="459" t="s">
        <v>1126</v>
      </c>
      <c r="H38" s="443"/>
      <c r="I38" s="459"/>
      <c r="J38" s="443"/>
      <c r="K38" s="459"/>
      <c r="L38" s="459"/>
      <c r="M38" s="459"/>
      <c r="N38" s="459"/>
      <c r="O38" s="443"/>
      <c r="P38" s="459" t="s">
        <v>816</v>
      </c>
      <c r="Q38" s="443"/>
      <c r="R38" s="459"/>
      <c r="S38" s="443"/>
      <c r="T38" s="459" t="s">
        <v>818</v>
      </c>
      <c r="U38" s="443"/>
      <c r="V38" s="459" t="s">
        <v>400</v>
      </c>
      <c r="W38" s="443"/>
      <c r="X38" s="459"/>
      <c r="Y38" s="443"/>
      <c r="Z38" s="459"/>
    </row>
    <row r="39" spans="2:26" s="109" customFormat="1" ht="15.75" customHeight="1">
      <c r="B39" s="130"/>
      <c r="C39" s="460"/>
      <c r="D39" s="460"/>
      <c r="E39" s="459" t="s">
        <v>811</v>
      </c>
      <c r="F39" s="459"/>
      <c r="G39" s="459" t="s">
        <v>292</v>
      </c>
      <c r="H39" s="443"/>
      <c r="I39" s="459" t="s">
        <v>812</v>
      </c>
      <c r="J39" s="443"/>
      <c r="K39" s="459" t="s">
        <v>813</v>
      </c>
      <c r="L39" s="459" t="s">
        <v>814</v>
      </c>
      <c r="M39" s="459"/>
      <c r="N39" s="459" t="s">
        <v>815</v>
      </c>
      <c r="O39" s="443"/>
      <c r="P39" s="1075" t="s">
        <v>293</v>
      </c>
      <c r="Q39" s="443"/>
      <c r="R39" s="459" t="s">
        <v>817</v>
      </c>
      <c r="S39" s="443"/>
      <c r="T39" s="1076" t="s">
        <v>293</v>
      </c>
      <c r="U39" s="1077"/>
      <c r="V39" s="1078" t="s">
        <v>294</v>
      </c>
      <c r="W39" s="443"/>
      <c r="X39" s="459" t="s">
        <v>819</v>
      </c>
      <c r="Y39" s="443"/>
      <c r="Z39" s="459" t="s">
        <v>820</v>
      </c>
    </row>
    <row r="40" spans="2:26" s="109" customFormat="1" ht="13.5" customHeight="1">
      <c r="B40" s="461" t="s">
        <v>513</v>
      </c>
      <c r="C40" s="462"/>
      <c r="D40" s="462"/>
      <c r="E40" s="462" t="s">
        <v>769</v>
      </c>
      <c r="F40" s="462"/>
      <c r="G40" s="462" t="s">
        <v>769</v>
      </c>
      <c r="H40" s="456"/>
      <c r="I40" s="462" t="s">
        <v>769</v>
      </c>
      <c r="J40" s="456"/>
      <c r="K40" s="462" t="s">
        <v>769</v>
      </c>
      <c r="L40" s="462" t="s">
        <v>769</v>
      </c>
      <c r="M40" s="462"/>
      <c r="N40" s="462" t="s">
        <v>769</v>
      </c>
      <c r="O40" s="456"/>
      <c r="P40" s="462" t="s">
        <v>769</v>
      </c>
      <c r="Q40" s="456"/>
      <c r="R40" s="462" t="s">
        <v>769</v>
      </c>
      <c r="S40" s="456"/>
      <c r="T40" s="462" t="s">
        <v>769</v>
      </c>
      <c r="U40" s="456"/>
      <c r="V40" s="462" t="s">
        <v>769</v>
      </c>
      <c r="W40" s="456"/>
      <c r="X40" s="462" t="s">
        <v>769</v>
      </c>
      <c r="Y40" s="456"/>
      <c r="Z40" s="462" t="s">
        <v>769</v>
      </c>
    </row>
    <row r="41" spans="2:26" s="109" customFormat="1" ht="12.75" customHeight="1">
      <c r="B41" s="450" t="s">
        <v>314</v>
      </c>
      <c r="C41" s="463"/>
      <c r="D41" s="463"/>
      <c r="E41" s="463"/>
      <c r="F41" s="463"/>
      <c r="G41" s="463"/>
      <c r="H41" s="450"/>
      <c r="I41" s="463"/>
      <c r="J41" s="450"/>
      <c r="K41" s="463"/>
      <c r="L41" s="463"/>
      <c r="M41" s="463"/>
      <c r="N41" s="463"/>
      <c r="O41" s="450"/>
      <c r="P41" s="463"/>
      <c r="Q41" s="450"/>
      <c r="R41" s="463"/>
      <c r="S41" s="450"/>
      <c r="T41" s="463"/>
      <c r="U41" s="450"/>
      <c r="V41" s="463"/>
      <c r="W41" s="450"/>
      <c r="X41" s="463"/>
      <c r="Y41" s="450"/>
      <c r="Z41" s="463"/>
    </row>
    <row r="42" spans="2:26" s="109" customFormat="1" ht="18.75" customHeight="1">
      <c r="B42" s="452" t="s">
        <v>798</v>
      </c>
      <c r="C42" s="465"/>
      <c r="D42" s="464"/>
      <c r="E42" s="465">
        <v>12</v>
      </c>
      <c r="F42" s="465"/>
      <c r="G42" s="465">
        <v>6.6</v>
      </c>
      <c r="H42" s="465"/>
      <c r="I42" s="465">
        <v>16.5</v>
      </c>
      <c r="J42" s="465"/>
      <c r="K42" s="465">
        <v>17.5</v>
      </c>
      <c r="L42" s="465">
        <v>5.3</v>
      </c>
      <c r="M42" s="465"/>
      <c r="N42" s="465">
        <v>9.5</v>
      </c>
      <c r="O42" s="465"/>
      <c r="P42" s="465">
        <v>9.5</v>
      </c>
      <c r="Q42" s="465"/>
      <c r="R42" s="562">
        <v>16.5</v>
      </c>
      <c r="S42" s="562"/>
      <c r="T42" s="563">
        <v>6.9</v>
      </c>
      <c r="U42" s="562"/>
      <c r="V42" s="564">
        <v>8.8</v>
      </c>
      <c r="W42" s="562"/>
      <c r="X42" s="565">
        <v>13.75</v>
      </c>
      <c r="Y42" s="562"/>
      <c r="Z42" s="562">
        <v>16.5</v>
      </c>
    </row>
    <row r="43" spans="2:26" s="109" customFormat="1" ht="15" customHeight="1">
      <c r="B43" s="452" t="s">
        <v>650</v>
      </c>
      <c r="C43" s="465"/>
      <c r="D43" s="464"/>
      <c r="E43" s="566">
        <v>12</v>
      </c>
      <c r="F43" s="566"/>
      <c r="G43" s="566">
        <v>6.8</v>
      </c>
      <c r="H43" s="453"/>
      <c r="I43" s="566">
        <v>16.5</v>
      </c>
      <c r="J43" s="453"/>
      <c r="K43" s="566">
        <v>17.5</v>
      </c>
      <c r="L43" s="566">
        <v>5.3</v>
      </c>
      <c r="M43" s="453"/>
      <c r="N43" s="566">
        <v>9.5</v>
      </c>
      <c r="O43" s="453"/>
      <c r="P43" s="566">
        <v>9.2</v>
      </c>
      <c r="Q43" s="453"/>
      <c r="R43" s="566">
        <v>16.5</v>
      </c>
      <c r="S43" s="453"/>
      <c r="T43" s="566">
        <v>6.9</v>
      </c>
      <c r="U43" s="453"/>
      <c r="V43" s="567">
        <v>9.3</v>
      </c>
      <c r="W43" s="453"/>
      <c r="X43" s="568">
        <v>13.75</v>
      </c>
      <c r="Y43" s="453"/>
      <c r="Z43" s="566">
        <v>16.5</v>
      </c>
    </row>
    <row r="44" spans="2:26" s="109" customFormat="1" ht="16.5" customHeight="1">
      <c r="B44" s="450" t="s">
        <v>403</v>
      </c>
      <c r="C44" s="465"/>
      <c r="D44" s="463"/>
      <c r="E44" s="453"/>
      <c r="F44" s="453"/>
      <c r="G44" s="453"/>
      <c r="H44" s="453"/>
      <c r="I44" s="453"/>
      <c r="J44" s="453"/>
      <c r="K44" s="453"/>
      <c r="L44" s="453"/>
      <c r="M44" s="453"/>
      <c r="N44" s="453"/>
      <c r="O44" s="453"/>
      <c r="P44" s="453"/>
      <c r="Q44" s="453"/>
      <c r="R44" s="569"/>
      <c r="S44" s="569"/>
      <c r="T44" s="569"/>
      <c r="U44" s="569"/>
      <c r="V44" s="570"/>
      <c r="W44" s="569"/>
      <c r="X44" s="571"/>
      <c r="Y44" s="569"/>
      <c r="Z44" s="569"/>
    </row>
    <row r="45" spans="2:26" s="109" customFormat="1" ht="17.25">
      <c r="B45" s="452" t="s">
        <v>404</v>
      </c>
      <c r="C45" s="465"/>
      <c r="D45" s="466"/>
      <c r="E45" s="566">
        <v>4</v>
      </c>
      <c r="F45" s="566"/>
      <c r="G45" s="568">
        <v>2.25</v>
      </c>
      <c r="H45" s="453"/>
      <c r="I45" s="566">
        <v>5.5</v>
      </c>
      <c r="J45" s="453"/>
      <c r="K45" s="566">
        <v>6.5</v>
      </c>
      <c r="L45" s="566">
        <v>0</v>
      </c>
      <c r="M45" s="453"/>
      <c r="N45" s="568">
        <v>2.75</v>
      </c>
      <c r="O45" s="453"/>
      <c r="P45" s="566">
        <v>3</v>
      </c>
      <c r="Q45" s="453"/>
      <c r="R45" s="566">
        <v>5.5</v>
      </c>
      <c r="S45" s="453"/>
      <c r="T45" s="568">
        <v>1.75</v>
      </c>
      <c r="U45" s="453"/>
      <c r="V45" s="572">
        <v>2.25</v>
      </c>
      <c r="W45" s="453"/>
      <c r="X45" s="568">
        <v>3.75</v>
      </c>
      <c r="Y45" s="453"/>
      <c r="Z45" s="566">
        <v>5.5</v>
      </c>
    </row>
    <row r="46" spans="2:26" s="109" customFormat="1" ht="14.25" customHeight="1">
      <c r="B46" s="456" t="s">
        <v>1127</v>
      </c>
      <c r="C46" s="467"/>
      <c r="D46" s="468"/>
      <c r="E46" s="573">
        <v>9</v>
      </c>
      <c r="F46" s="573"/>
      <c r="G46" s="574">
        <v>4.7</v>
      </c>
      <c r="H46" s="575"/>
      <c r="I46" s="573">
        <v>10.5</v>
      </c>
      <c r="J46" s="575"/>
      <c r="K46" s="573">
        <v>11.5</v>
      </c>
      <c r="L46" s="573">
        <v>2.1</v>
      </c>
      <c r="M46" s="575"/>
      <c r="N46" s="573">
        <v>5</v>
      </c>
      <c r="O46" s="575"/>
      <c r="P46" s="573">
        <v>7</v>
      </c>
      <c r="Q46" s="575"/>
      <c r="R46" s="573">
        <v>10.5</v>
      </c>
      <c r="S46" s="575"/>
      <c r="T46" s="573">
        <v>4.5</v>
      </c>
      <c r="U46" s="575"/>
      <c r="V46" s="573">
        <v>5.5</v>
      </c>
      <c r="W46" s="575"/>
      <c r="X46" s="576">
        <v>7.75</v>
      </c>
      <c r="Y46" s="575"/>
      <c r="Z46" s="573">
        <v>10.5</v>
      </c>
    </row>
    <row r="47" spans="2:26" s="109" customFormat="1" ht="33" customHeight="1">
      <c r="B47" s="161"/>
      <c r="C47" s="161"/>
      <c r="D47" s="161"/>
      <c r="E47" s="161"/>
      <c r="F47" s="161"/>
      <c r="G47" s="161"/>
      <c r="H47" s="161"/>
      <c r="I47" s="161"/>
      <c r="J47" s="161"/>
      <c r="K47" s="161"/>
      <c r="L47" s="48"/>
      <c r="M47" s="48"/>
      <c r="N47" s="48"/>
      <c r="O47" s="48"/>
      <c r="P47" s="48"/>
      <c r="Q47" s="48"/>
      <c r="R47" s="48"/>
      <c r="S47" s="48"/>
      <c r="T47" s="48"/>
      <c r="U47" s="48"/>
      <c r="V47" s="48"/>
      <c r="W47" s="48"/>
      <c r="X47" s="48"/>
      <c r="Y47" s="48"/>
      <c r="Z47" s="48"/>
    </row>
    <row r="48" spans="2:26" s="109" customFormat="1" ht="15" customHeight="1">
      <c r="B48" s="130"/>
      <c r="C48" s="130"/>
      <c r="D48" s="447"/>
      <c r="E48" s="130"/>
      <c r="F48" s="130"/>
      <c r="G48" s="447"/>
      <c r="H48" s="130"/>
      <c r="I48" s="460"/>
      <c r="J48" s="460"/>
      <c r="K48" s="460"/>
      <c r="L48" s="130"/>
      <c r="M48" s="450"/>
      <c r="N48" s="130"/>
      <c r="O48" s="450"/>
      <c r="P48" s="130"/>
      <c r="Q48" s="450"/>
      <c r="R48" s="127"/>
      <c r="S48" s="127"/>
      <c r="T48" s="450"/>
      <c r="U48" s="450"/>
      <c r="V48" s="447" t="s">
        <v>406</v>
      </c>
      <c r="W48" s="450"/>
      <c r="X48" s="460"/>
      <c r="Y48" s="450"/>
      <c r="Z48" s="460" t="s">
        <v>406</v>
      </c>
    </row>
    <row r="49" spans="2:26" s="109" customFormat="1" ht="15" customHeight="1">
      <c r="B49" s="130"/>
      <c r="C49" s="130"/>
      <c r="D49" s="447"/>
      <c r="E49" s="130"/>
      <c r="F49" s="130"/>
      <c r="G49" s="447"/>
      <c r="H49" s="130"/>
      <c r="I49" s="460"/>
      <c r="J49" s="460"/>
      <c r="K49" s="460"/>
      <c r="L49" s="130"/>
      <c r="M49" s="450"/>
      <c r="N49" s="130"/>
      <c r="O49" s="450"/>
      <c r="P49" s="130"/>
      <c r="Q49" s="450"/>
      <c r="R49" s="469"/>
      <c r="S49" s="469"/>
      <c r="T49" s="469"/>
      <c r="U49" s="469"/>
      <c r="V49" s="447" t="s">
        <v>405</v>
      </c>
      <c r="W49" s="469"/>
      <c r="X49" s="460"/>
      <c r="Y49" s="469"/>
      <c r="Z49" s="460" t="s">
        <v>405</v>
      </c>
    </row>
    <row r="50" spans="2:26" s="109" customFormat="1" ht="15" customHeight="1">
      <c r="B50" s="130"/>
      <c r="C50" s="130"/>
      <c r="D50" s="447"/>
      <c r="E50" s="130"/>
      <c r="F50" s="130"/>
      <c r="G50" s="447"/>
      <c r="H50" s="130"/>
      <c r="I50" s="460"/>
      <c r="J50" s="460"/>
      <c r="K50" s="460"/>
      <c r="L50" s="130"/>
      <c r="M50" s="450"/>
      <c r="N50" s="130"/>
      <c r="O50" s="450"/>
      <c r="P50" s="130"/>
      <c r="Q50" s="450"/>
      <c r="R50" s="127"/>
      <c r="S50" s="127"/>
      <c r="T50" s="450"/>
      <c r="U50" s="450"/>
      <c r="V50" s="447" t="s">
        <v>1132</v>
      </c>
      <c r="W50" s="450"/>
      <c r="X50" s="460"/>
      <c r="Y50" s="450"/>
      <c r="Z50" s="460" t="s">
        <v>762</v>
      </c>
    </row>
    <row r="51" spans="2:26" s="109" customFormat="1" ht="17.25">
      <c r="B51" s="461"/>
      <c r="C51" s="461"/>
      <c r="D51" s="448"/>
      <c r="E51" s="461"/>
      <c r="F51" s="461"/>
      <c r="G51" s="448"/>
      <c r="H51" s="461"/>
      <c r="I51" s="462"/>
      <c r="J51" s="462"/>
      <c r="K51" s="462"/>
      <c r="L51" s="461"/>
      <c r="M51" s="456"/>
      <c r="N51" s="461"/>
      <c r="O51" s="456"/>
      <c r="P51" s="461"/>
      <c r="Q51" s="456"/>
      <c r="R51" s="125"/>
      <c r="S51" s="125"/>
      <c r="T51" s="456"/>
      <c r="U51" s="456"/>
      <c r="V51" s="448" t="s">
        <v>769</v>
      </c>
      <c r="W51" s="456"/>
      <c r="X51" s="462"/>
      <c r="Y51" s="456"/>
      <c r="Z51" s="462" t="s">
        <v>769</v>
      </c>
    </row>
    <row r="52" spans="2:26" s="109" customFormat="1" ht="17.25" customHeight="1">
      <c r="B52" s="450" t="s">
        <v>315</v>
      </c>
      <c r="C52" s="450"/>
      <c r="D52" s="435"/>
      <c r="E52" s="450"/>
      <c r="F52" s="450"/>
      <c r="G52" s="435"/>
      <c r="H52" s="450"/>
      <c r="I52" s="463"/>
      <c r="J52" s="463"/>
      <c r="K52" s="463"/>
      <c r="L52" s="450"/>
      <c r="M52" s="450"/>
      <c r="N52" s="450"/>
      <c r="O52" s="450"/>
      <c r="P52" s="450"/>
      <c r="Q52" s="450"/>
      <c r="R52" s="127"/>
      <c r="S52" s="127"/>
      <c r="T52" s="450"/>
      <c r="U52" s="450"/>
      <c r="V52" s="435"/>
      <c r="W52" s="450"/>
      <c r="X52" s="450"/>
      <c r="Y52" s="450"/>
      <c r="Z52" s="463"/>
    </row>
    <row r="53" spans="2:26" s="109" customFormat="1" ht="15.75" customHeight="1">
      <c r="B53" s="452" t="s">
        <v>798</v>
      </c>
      <c r="C53" s="450"/>
      <c r="D53" s="435"/>
      <c r="E53" s="450"/>
      <c r="F53" s="450"/>
      <c r="G53" s="435"/>
      <c r="H53" s="450"/>
      <c r="I53" s="463"/>
      <c r="J53" s="463"/>
      <c r="K53" s="465"/>
      <c r="L53" s="450"/>
      <c r="M53" s="450"/>
      <c r="N53" s="450"/>
      <c r="O53" s="450"/>
      <c r="P53" s="450"/>
      <c r="Q53" s="450"/>
      <c r="R53" s="469"/>
      <c r="S53" s="469"/>
      <c r="T53" s="469"/>
      <c r="U53" s="469"/>
      <c r="V53" s="451">
        <v>9.5</v>
      </c>
      <c r="W53" s="469"/>
      <c r="X53" s="463"/>
      <c r="Y53" s="469"/>
      <c r="Z53" s="463">
        <v>9.8</v>
      </c>
    </row>
    <row r="54" spans="2:26" s="109" customFormat="1" ht="21" customHeight="1">
      <c r="B54" s="470" t="s">
        <v>650</v>
      </c>
      <c r="C54" s="456"/>
      <c r="D54" s="471"/>
      <c r="E54" s="456"/>
      <c r="F54" s="456"/>
      <c r="G54" s="471"/>
      <c r="H54" s="456"/>
      <c r="I54" s="468"/>
      <c r="J54" s="468"/>
      <c r="K54" s="468"/>
      <c r="L54" s="456"/>
      <c r="M54" s="456"/>
      <c r="N54" s="456"/>
      <c r="O54" s="456"/>
      <c r="P54" s="456"/>
      <c r="Q54" s="456"/>
      <c r="R54" s="472"/>
      <c r="S54" s="472"/>
      <c r="T54" s="472"/>
      <c r="U54" s="472"/>
      <c r="V54" s="1317">
        <v>8.7</v>
      </c>
      <c r="W54" s="472"/>
      <c r="X54" s="468"/>
      <c r="Y54" s="472"/>
      <c r="Z54" s="468">
        <v>8.8</v>
      </c>
    </row>
    <row r="55" spans="2:26" s="109" customFormat="1" ht="21" customHeight="1">
      <c r="B55" s="1111"/>
      <c r="C55" s="1112"/>
      <c r="D55" s="1113"/>
      <c r="E55" s="1112"/>
      <c r="F55" s="1112"/>
      <c r="G55" s="1113"/>
      <c r="H55" s="1112"/>
      <c r="I55" s="466"/>
      <c r="J55" s="466"/>
      <c r="K55" s="466"/>
      <c r="L55" s="1112"/>
      <c r="M55" s="1112"/>
      <c r="N55" s="1112"/>
      <c r="O55" s="1112"/>
      <c r="P55" s="1112"/>
      <c r="Q55" s="1112"/>
      <c r="R55" s="1114"/>
      <c r="S55" s="1114"/>
      <c r="T55" s="1114"/>
      <c r="U55" s="1114"/>
      <c r="V55" s="466"/>
      <c r="W55" s="1114"/>
      <c r="X55" s="466"/>
      <c r="Y55" s="1114"/>
      <c r="Z55" s="466"/>
    </row>
    <row r="56" spans="1:26" s="109" customFormat="1" ht="30.75" customHeight="1">
      <c r="A56" s="22"/>
      <c r="B56" s="1115"/>
      <c r="C56" s="1115"/>
      <c r="D56" s="1115"/>
      <c r="E56" s="1115"/>
      <c r="F56" s="1115"/>
      <c r="G56" s="1115"/>
      <c r="H56" s="1115"/>
      <c r="I56" s="1115"/>
      <c r="J56" s="1116"/>
      <c r="K56" s="1116"/>
      <c r="L56" s="1116"/>
      <c r="M56" s="1116"/>
      <c r="N56" s="1116"/>
      <c r="O56" s="1116"/>
      <c r="P56" s="1116"/>
      <c r="Q56" s="1116"/>
      <c r="R56" s="1116"/>
      <c r="S56" s="1116"/>
      <c r="T56" s="1116"/>
      <c r="U56" s="1116"/>
      <c r="V56" s="1116"/>
      <c r="W56" s="1116"/>
      <c r="X56" s="1738" t="s">
        <v>402</v>
      </c>
      <c r="Y56" s="1738"/>
      <c r="Z56" s="1738"/>
    </row>
    <row r="57" spans="1:25" s="109" customFormat="1" ht="19.5" customHeight="1">
      <c r="A57" s="547" t="s">
        <v>249</v>
      </c>
      <c r="C57" s="71"/>
      <c r="D57" s="71"/>
      <c r="E57" s="71"/>
      <c r="F57" s="71"/>
      <c r="G57" s="71"/>
      <c r="H57" s="71"/>
      <c r="I57" s="71"/>
      <c r="J57" s="71"/>
      <c r="K57" s="71"/>
      <c r="L57" s="71"/>
      <c r="M57" s="71"/>
      <c r="N57" s="71"/>
      <c r="O57" s="71"/>
      <c r="P57" s="64"/>
      <c r="Q57" s="64"/>
      <c r="R57" s="64"/>
      <c r="S57" s="64"/>
      <c r="T57" s="64"/>
      <c r="U57" s="64"/>
      <c r="W57" s="24"/>
      <c r="X57" s="24"/>
      <c r="Y57" s="24"/>
    </row>
    <row r="58" spans="2:26" s="109" customFormat="1" ht="19.5" customHeight="1">
      <c r="B58" s="1740" t="s">
        <v>514</v>
      </c>
      <c r="C58" s="1741"/>
      <c r="D58" s="1741"/>
      <c r="E58" s="1741"/>
      <c r="F58" s="1741"/>
      <c r="G58" s="1741"/>
      <c r="H58" s="1741"/>
      <c r="I58" s="1741"/>
      <c r="J58" s="1741"/>
      <c r="K58" s="1741"/>
      <c r="L58" s="1741"/>
      <c r="M58" s="71"/>
      <c r="N58" s="71"/>
      <c r="O58" s="71"/>
      <c r="P58" s="64"/>
      <c r="Q58" s="64"/>
      <c r="R58" s="64"/>
      <c r="S58" s="64"/>
      <c r="T58" s="64"/>
      <c r="U58" s="64"/>
      <c r="V58" s="64"/>
      <c r="W58" s="64"/>
      <c r="X58" s="64"/>
      <c r="Y58" s="64"/>
      <c r="Z58" s="64"/>
    </row>
    <row r="59" spans="1:26" s="71" customFormat="1" ht="39" customHeight="1">
      <c r="A59" s="71" t="s">
        <v>510</v>
      </c>
      <c r="B59" s="1762" t="s">
        <v>748</v>
      </c>
      <c r="C59" s="1762"/>
      <c r="D59" s="1762"/>
      <c r="E59" s="1762"/>
      <c r="F59" s="1762"/>
      <c r="G59" s="1762"/>
      <c r="H59" s="1762"/>
      <c r="I59" s="1762"/>
      <c r="J59" s="1762"/>
      <c r="K59" s="1762"/>
      <c r="L59" s="1762"/>
      <c r="M59" s="1762"/>
      <c r="N59" s="1762"/>
      <c r="O59" s="1762"/>
      <c r="P59" s="1762"/>
      <c r="Q59" s="1762"/>
      <c r="R59" s="1762"/>
      <c r="S59" s="1762"/>
      <c r="T59" s="1762"/>
      <c r="U59" s="1762"/>
      <c r="V59" s="1762"/>
      <c r="W59" s="1762"/>
      <c r="X59" s="1762"/>
      <c r="Y59" s="1782"/>
      <c r="Z59" s="1782"/>
    </row>
    <row r="60" spans="1:27" s="71" customFormat="1" ht="39" customHeight="1">
      <c r="A60" s="71" t="s">
        <v>511</v>
      </c>
      <c r="B60" s="1762" t="s">
        <v>316</v>
      </c>
      <c r="C60" s="1762"/>
      <c r="D60" s="1762"/>
      <c r="E60" s="1762"/>
      <c r="F60" s="1762"/>
      <c r="G60" s="1762"/>
      <c r="H60" s="1762"/>
      <c r="I60" s="1762"/>
      <c r="J60" s="1762"/>
      <c r="K60" s="1762"/>
      <c r="L60" s="1762"/>
      <c r="M60" s="1762"/>
      <c r="N60" s="1762"/>
      <c r="O60" s="1762"/>
      <c r="P60" s="1762"/>
      <c r="Q60" s="1762"/>
      <c r="R60" s="1762"/>
      <c r="S60" s="1762"/>
      <c r="T60" s="1762"/>
      <c r="U60" s="1762"/>
      <c r="V60" s="1762"/>
      <c r="W60" s="1762"/>
      <c r="X60" s="1762"/>
      <c r="Y60" s="1760"/>
      <c r="Z60" s="1760"/>
      <c r="AA60" s="426"/>
    </row>
    <row r="61" spans="2:27" s="71" customFormat="1" ht="36.75" customHeight="1">
      <c r="B61" s="1762" t="s">
        <v>317</v>
      </c>
      <c r="C61" s="1760"/>
      <c r="D61" s="1760"/>
      <c r="E61" s="1760"/>
      <c r="F61" s="1760"/>
      <c r="G61" s="1760"/>
      <c r="H61" s="1760"/>
      <c r="I61" s="1760"/>
      <c r="J61" s="1760"/>
      <c r="K61" s="1760"/>
      <c r="L61" s="1760"/>
      <c r="M61" s="1760"/>
      <c r="N61" s="1760"/>
      <c r="O61" s="1760"/>
      <c r="P61" s="1760"/>
      <c r="Q61" s="1760"/>
      <c r="R61" s="1760"/>
      <c r="S61" s="1760"/>
      <c r="T61" s="1760"/>
      <c r="U61" s="1760"/>
      <c r="V61" s="1760"/>
      <c r="W61" s="1760"/>
      <c r="X61" s="1760"/>
      <c r="Y61" s="1760"/>
      <c r="Z61" s="1760"/>
      <c r="AA61" s="426"/>
    </row>
    <row r="62" spans="2:27" s="71" customFormat="1" ht="86.25" customHeight="1">
      <c r="B62" s="1762" t="s">
        <v>30</v>
      </c>
      <c r="C62" s="1762"/>
      <c r="D62" s="1762"/>
      <c r="E62" s="1762"/>
      <c r="F62" s="1762"/>
      <c r="G62" s="1762"/>
      <c r="H62" s="1762"/>
      <c r="I62" s="1762"/>
      <c r="J62" s="1762"/>
      <c r="K62" s="1762"/>
      <c r="L62" s="1762"/>
      <c r="M62" s="1762"/>
      <c r="N62" s="1762"/>
      <c r="O62" s="1762"/>
      <c r="P62" s="1762"/>
      <c r="Q62" s="1762"/>
      <c r="R62" s="1762"/>
      <c r="S62" s="1762"/>
      <c r="T62" s="1762"/>
      <c r="U62" s="1762"/>
      <c r="V62" s="1762"/>
      <c r="W62" s="1762"/>
      <c r="X62" s="1762"/>
      <c r="Y62" s="1784"/>
      <c r="Z62" s="1784"/>
      <c r="AA62" s="426"/>
    </row>
    <row r="63" spans="2:27" s="71" customFormat="1" ht="25.5" customHeight="1">
      <c r="B63" s="1762" t="s">
        <v>318</v>
      </c>
      <c r="C63" s="1784"/>
      <c r="D63" s="1784"/>
      <c r="E63" s="1784"/>
      <c r="F63" s="1784"/>
      <c r="G63" s="1784"/>
      <c r="H63" s="1784"/>
      <c r="I63" s="1784"/>
      <c r="J63" s="1784"/>
      <c r="K63" s="1784"/>
      <c r="L63" s="1784"/>
      <c r="M63" s="1784"/>
      <c r="N63" s="1784"/>
      <c r="O63" s="1784"/>
      <c r="P63" s="1784"/>
      <c r="Q63" s="1784"/>
      <c r="R63" s="1784"/>
      <c r="S63" s="1784"/>
      <c r="T63" s="1784"/>
      <c r="U63" s="1784"/>
      <c r="V63" s="1784"/>
      <c r="W63" s="1784"/>
      <c r="X63" s="1784"/>
      <c r="Y63" s="1784"/>
      <c r="Z63" s="1784"/>
      <c r="AA63" s="426"/>
    </row>
    <row r="64" spans="1:26" s="71" customFormat="1" ht="27" customHeight="1">
      <c r="A64" s="71" t="s">
        <v>751</v>
      </c>
      <c r="B64" s="1766" t="s">
        <v>905</v>
      </c>
      <c r="C64" s="1766"/>
      <c r="D64" s="1766"/>
      <c r="E64" s="1766"/>
      <c r="F64" s="1766"/>
      <c r="G64" s="1766"/>
      <c r="H64" s="1766"/>
      <c r="I64" s="1766"/>
      <c r="J64" s="1766"/>
      <c r="K64" s="1766"/>
      <c r="L64" s="1766"/>
      <c r="M64" s="1766"/>
      <c r="N64" s="1766"/>
      <c r="O64" s="1766"/>
      <c r="P64" s="1766"/>
      <c r="Q64" s="1766"/>
      <c r="R64" s="1766"/>
      <c r="S64" s="1766"/>
      <c r="T64" s="1766"/>
      <c r="U64" s="1766"/>
      <c r="V64" s="1766"/>
      <c r="W64" s="1766"/>
      <c r="X64" s="1766"/>
      <c r="Y64" s="1766"/>
      <c r="Z64" s="1766"/>
    </row>
    <row r="65" spans="1:26" s="71" customFormat="1" ht="21" customHeight="1">
      <c r="A65" s="71" t="s">
        <v>723</v>
      </c>
      <c r="B65" s="1766" t="s">
        <v>517</v>
      </c>
      <c r="C65" s="1766"/>
      <c r="D65" s="1766"/>
      <c r="E65" s="1766"/>
      <c r="F65" s="1766"/>
      <c r="G65" s="1766"/>
      <c r="H65" s="1766"/>
      <c r="I65" s="1766"/>
      <c r="J65" s="1766"/>
      <c r="K65" s="1766"/>
      <c r="L65" s="1766"/>
      <c r="M65" s="1766"/>
      <c r="N65" s="1766"/>
      <c r="O65" s="1766"/>
      <c r="P65" s="1766"/>
      <c r="Q65" s="1766"/>
      <c r="R65" s="1766"/>
      <c r="S65" s="1766"/>
      <c r="T65" s="1766"/>
      <c r="U65" s="1766"/>
      <c r="V65" s="1766"/>
      <c r="W65" s="1766"/>
      <c r="X65" s="1766"/>
      <c r="Y65" s="73"/>
      <c r="Z65" s="110"/>
    </row>
    <row r="66" spans="2:26" s="71" customFormat="1" ht="18.75" customHeight="1">
      <c r="B66" s="110"/>
      <c r="C66" s="110"/>
      <c r="D66" s="110"/>
      <c r="E66" s="110"/>
      <c r="F66" s="110"/>
      <c r="G66" s="110"/>
      <c r="H66" s="110"/>
      <c r="I66" s="110"/>
      <c r="J66" s="110"/>
      <c r="K66" s="110"/>
      <c r="L66" s="110"/>
      <c r="M66" s="110"/>
      <c r="N66" s="110"/>
      <c r="O66" s="110"/>
      <c r="P66" s="110"/>
      <c r="Q66" s="110"/>
      <c r="R66" s="110"/>
      <c r="S66" s="110"/>
      <c r="T66" s="110"/>
      <c r="U66" s="110"/>
      <c r="V66" s="1560" t="s">
        <v>405</v>
      </c>
      <c r="W66" s="1559"/>
      <c r="X66" s="1559"/>
      <c r="Y66" s="1559"/>
      <c r="Z66" s="1561" t="s">
        <v>405</v>
      </c>
    </row>
    <row r="67" spans="2:26" s="71" customFormat="1" ht="15" customHeight="1">
      <c r="B67" s="110"/>
      <c r="C67" s="110"/>
      <c r="D67" s="110"/>
      <c r="E67" s="110"/>
      <c r="F67" s="110"/>
      <c r="G67" s="110"/>
      <c r="H67" s="110"/>
      <c r="I67" s="110"/>
      <c r="J67" s="110"/>
      <c r="K67" s="110"/>
      <c r="L67" s="110"/>
      <c r="M67" s="110"/>
      <c r="N67" s="110"/>
      <c r="O67" s="110"/>
      <c r="P67" s="110"/>
      <c r="Q67" s="110"/>
      <c r="R67" s="110"/>
      <c r="S67" s="110"/>
      <c r="T67" s="110"/>
      <c r="U67" s="110"/>
      <c r="V67" s="678">
        <v>2007</v>
      </c>
      <c r="W67" s="110"/>
      <c r="X67" s="110"/>
      <c r="Y67" s="110"/>
      <c r="Z67" s="110">
        <v>2006</v>
      </c>
    </row>
    <row r="68" spans="2:26" s="71" customFormat="1" ht="18" customHeight="1">
      <c r="B68" s="679"/>
      <c r="C68" s="679"/>
      <c r="D68" s="679"/>
      <c r="E68" s="679"/>
      <c r="F68" s="679"/>
      <c r="G68" s="679"/>
      <c r="H68" s="679"/>
      <c r="I68" s="679"/>
      <c r="J68" s="679"/>
      <c r="K68" s="679"/>
      <c r="L68" s="679"/>
      <c r="M68" s="679"/>
      <c r="N68" s="679"/>
      <c r="O68" s="679"/>
      <c r="P68" s="679"/>
      <c r="Q68" s="679"/>
      <c r="R68" s="679"/>
      <c r="S68" s="679"/>
      <c r="T68" s="679"/>
      <c r="U68" s="679"/>
      <c r="V68" s="680" t="s">
        <v>769</v>
      </c>
      <c r="W68" s="679"/>
      <c r="X68" s="679"/>
      <c r="Y68" s="679"/>
      <c r="Z68" s="681" t="s">
        <v>769</v>
      </c>
    </row>
    <row r="69" spans="2:26" s="71" customFormat="1" ht="18.75" customHeight="1">
      <c r="B69" s="110" t="s">
        <v>665</v>
      </c>
      <c r="C69" s="110"/>
      <c r="D69" s="110"/>
      <c r="E69" s="110"/>
      <c r="F69" s="110"/>
      <c r="G69" s="110"/>
      <c r="H69" s="110"/>
      <c r="I69" s="110"/>
      <c r="J69" s="110"/>
      <c r="K69" s="110"/>
      <c r="L69" s="110"/>
      <c r="M69" s="110"/>
      <c r="N69" s="110"/>
      <c r="O69" s="110"/>
      <c r="P69" s="110"/>
      <c r="Q69" s="110"/>
      <c r="R69" s="110"/>
      <c r="S69" s="110"/>
      <c r="T69" s="110"/>
      <c r="U69" s="110"/>
      <c r="V69" s="678">
        <v>8.1</v>
      </c>
      <c r="W69" s="110"/>
      <c r="X69" s="110"/>
      <c r="Y69" s="110"/>
      <c r="Z69" s="110">
        <v>8.7</v>
      </c>
    </row>
    <row r="70" spans="2:26" s="71" customFormat="1" ht="18.75" customHeight="1">
      <c r="B70" s="110" t="s">
        <v>816</v>
      </c>
      <c r="C70" s="110"/>
      <c r="D70" s="110"/>
      <c r="E70" s="110"/>
      <c r="F70" s="110"/>
      <c r="G70" s="110"/>
      <c r="H70" s="110"/>
      <c r="I70" s="110"/>
      <c r="J70" s="110"/>
      <c r="K70" s="110"/>
      <c r="L70" s="110"/>
      <c r="M70" s="110"/>
      <c r="N70" s="110"/>
      <c r="O70" s="110"/>
      <c r="P70" s="110"/>
      <c r="Q70" s="110"/>
      <c r="R70" s="110"/>
      <c r="S70" s="110"/>
      <c r="T70" s="110"/>
      <c r="U70" s="110"/>
      <c r="V70" s="678">
        <v>12.5</v>
      </c>
      <c r="W70" s="110"/>
      <c r="X70" s="110"/>
      <c r="Y70" s="110"/>
      <c r="Z70" s="110">
        <v>12.8</v>
      </c>
    </row>
    <row r="71" spans="2:26" s="71" customFormat="1" ht="18.75" customHeight="1">
      <c r="B71" s="679" t="s">
        <v>818</v>
      </c>
      <c r="C71" s="679"/>
      <c r="D71" s="679"/>
      <c r="E71" s="679"/>
      <c r="F71" s="679"/>
      <c r="G71" s="679"/>
      <c r="H71" s="679"/>
      <c r="I71" s="679"/>
      <c r="J71" s="679"/>
      <c r="K71" s="679"/>
      <c r="L71" s="679"/>
      <c r="M71" s="679"/>
      <c r="N71" s="679"/>
      <c r="O71" s="679"/>
      <c r="P71" s="679"/>
      <c r="Q71" s="679"/>
      <c r="R71" s="679"/>
      <c r="S71" s="679"/>
      <c r="T71" s="679"/>
      <c r="U71" s="679"/>
      <c r="V71" s="1318">
        <v>9.3</v>
      </c>
      <c r="W71" s="679"/>
      <c r="X71" s="679"/>
      <c r="Y71" s="679"/>
      <c r="Z71" s="679">
        <v>9.3</v>
      </c>
    </row>
    <row r="72" spans="2:26" s="71" customFormat="1" ht="18.75" customHeight="1">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row>
    <row r="73" spans="2:26" s="71" customFormat="1" ht="41.25" customHeight="1">
      <c r="B73" s="1766" t="s">
        <v>518</v>
      </c>
      <c r="C73" s="1766"/>
      <c r="D73" s="1766"/>
      <c r="E73" s="1766"/>
      <c r="F73" s="1766"/>
      <c r="G73" s="1766"/>
      <c r="H73" s="1766"/>
      <c r="I73" s="1766"/>
      <c r="J73" s="1766"/>
      <c r="K73" s="1766"/>
      <c r="L73" s="1766"/>
      <c r="M73" s="1766"/>
      <c r="N73" s="1766"/>
      <c r="O73" s="1766"/>
      <c r="P73" s="1766"/>
      <c r="Q73" s="1766"/>
      <c r="R73" s="1766"/>
      <c r="S73" s="1766"/>
      <c r="T73" s="1766"/>
      <c r="U73" s="1766"/>
      <c r="V73" s="1766"/>
      <c r="W73" s="1766"/>
      <c r="X73" s="1766"/>
      <c r="Y73" s="1766"/>
      <c r="Z73" s="1766"/>
    </row>
    <row r="74" spans="1:26" s="71" customFormat="1" ht="32.25" customHeight="1">
      <c r="A74" s="71" t="s">
        <v>855</v>
      </c>
      <c r="B74" s="1766" t="s">
        <v>88</v>
      </c>
      <c r="C74" s="1766"/>
      <c r="D74" s="1766"/>
      <c r="E74" s="1766"/>
      <c r="F74" s="1766"/>
      <c r="G74" s="1766"/>
      <c r="H74" s="1766"/>
      <c r="I74" s="1766"/>
      <c r="J74" s="1766"/>
      <c r="K74" s="1766"/>
      <c r="L74" s="1766"/>
      <c r="M74" s="1766"/>
      <c r="N74" s="1766"/>
      <c r="O74" s="1766"/>
      <c r="P74" s="1766"/>
      <c r="Q74" s="1766"/>
      <c r="R74" s="1766"/>
      <c r="S74" s="1766"/>
      <c r="T74" s="1766"/>
      <c r="U74" s="1766"/>
      <c r="V74" s="1766"/>
      <c r="W74" s="1766"/>
      <c r="X74" s="1766"/>
      <c r="Y74" s="1766"/>
      <c r="Z74" s="1766"/>
    </row>
    <row r="75" spans="2:26" s="71" customFormat="1" ht="18.75" customHeight="1">
      <c r="B75" s="110"/>
      <c r="C75" s="110"/>
      <c r="D75" s="110"/>
      <c r="E75" s="110"/>
      <c r="F75" s="110"/>
      <c r="G75" s="110"/>
      <c r="H75" s="110"/>
      <c r="I75" s="110"/>
      <c r="J75" s="110"/>
      <c r="K75" s="110"/>
      <c r="L75" s="110"/>
      <c r="M75" s="110"/>
      <c r="N75" s="110"/>
      <c r="O75" s="110"/>
      <c r="P75" s="110"/>
      <c r="Q75" s="110"/>
      <c r="R75" s="110"/>
      <c r="S75" s="110"/>
      <c r="T75" s="110"/>
      <c r="U75" s="110"/>
      <c r="V75" s="1560" t="s">
        <v>405</v>
      </c>
      <c r="W75" s="1559"/>
      <c r="X75" s="1559"/>
      <c r="Y75" s="1559"/>
      <c r="Z75" s="1561" t="s">
        <v>405</v>
      </c>
    </row>
    <row r="76" spans="2:28" s="405" customFormat="1" ht="14.25" customHeight="1">
      <c r="B76" s="69"/>
      <c r="C76" s="69"/>
      <c r="D76" s="69"/>
      <c r="E76" s="69"/>
      <c r="F76" s="69"/>
      <c r="G76" s="69"/>
      <c r="H76" s="69"/>
      <c r="I76" s="70"/>
      <c r="J76" s="70"/>
      <c r="K76" s="70"/>
      <c r="L76" s="70"/>
      <c r="M76" s="70"/>
      <c r="N76" s="70"/>
      <c r="O76" s="70"/>
      <c r="P76" s="70"/>
      <c r="Q76" s="76"/>
      <c r="R76" s="76"/>
      <c r="S76" s="76"/>
      <c r="T76" s="1735"/>
      <c r="U76" s="1736"/>
      <c r="V76" s="428" t="s">
        <v>1132</v>
      </c>
      <c r="W76" s="429"/>
      <c r="X76" s="428"/>
      <c r="Y76" s="428"/>
      <c r="Z76" s="546" t="s">
        <v>762</v>
      </c>
      <c r="AB76" s="78"/>
    </row>
    <row r="77" spans="2:28" s="79" customFormat="1" ht="19.5" customHeight="1">
      <c r="B77" s="856" t="s">
        <v>519</v>
      </c>
      <c r="C77" s="80"/>
      <c r="D77" s="80"/>
      <c r="E77" s="80"/>
      <c r="F77" s="80"/>
      <c r="G77" s="80"/>
      <c r="H77" s="80"/>
      <c r="I77" s="81"/>
      <c r="J77" s="81"/>
      <c r="K77" s="81"/>
      <c r="L77" s="81"/>
      <c r="M77" s="81"/>
      <c r="N77" s="81"/>
      <c r="O77" s="81"/>
      <c r="P77" s="81"/>
      <c r="Q77" s="1742"/>
      <c r="R77" s="1743"/>
      <c r="S77" s="82"/>
      <c r="T77" s="1742"/>
      <c r="U77" s="1743"/>
      <c r="V77" s="1393" t="s">
        <v>769</v>
      </c>
      <c r="W77" s="430"/>
      <c r="X77" s="430"/>
      <c r="Y77" s="431"/>
      <c r="Z77" s="430" t="s">
        <v>769</v>
      </c>
      <c r="AA77" s="405"/>
      <c r="AB77" s="83"/>
    </row>
    <row r="78" spans="3:28" s="79" customFormat="1" ht="11.25" customHeight="1">
      <c r="C78" s="98"/>
      <c r="D78" s="98"/>
      <c r="E78" s="98"/>
      <c r="F78" s="98"/>
      <c r="G78" s="98"/>
      <c r="H78" s="98"/>
      <c r="I78" s="70"/>
      <c r="J78" s="70"/>
      <c r="K78" s="70"/>
      <c r="L78" s="70"/>
      <c r="M78" s="70"/>
      <c r="N78" s="70"/>
      <c r="O78" s="70"/>
      <c r="P78" s="70"/>
      <c r="Q78" s="70"/>
      <c r="R78" s="91"/>
      <c r="S78" s="91"/>
      <c r="T78" s="70"/>
      <c r="U78" s="91"/>
      <c r="X78" s="70"/>
      <c r="Y78" s="70"/>
      <c r="Z78" s="70"/>
      <c r="AA78" s="93"/>
      <c r="AB78" s="94"/>
    </row>
    <row r="79" spans="2:28" s="79" customFormat="1" ht="15">
      <c r="B79" s="69" t="s">
        <v>319</v>
      </c>
      <c r="C79" s="69"/>
      <c r="D79" s="69"/>
      <c r="E79" s="69"/>
      <c r="F79" s="69"/>
      <c r="G79" s="69"/>
      <c r="H79" s="69"/>
      <c r="I79" s="70"/>
      <c r="J79" s="70"/>
      <c r="K79" s="70"/>
      <c r="L79" s="70"/>
      <c r="M79" s="70"/>
      <c r="N79" s="70"/>
      <c r="O79" s="70"/>
      <c r="P79" s="70"/>
      <c r="Q79" s="70"/>
      <c r="R79" s="91"/>
      <c r="S79" s="91"/>
      <c r="T79" s="70"/>
      <c r="U79" s="91"/>
      <c r="X79" s="70"/>
      <c r="Y79" s="70"/>
      <c r="Z79" s="70"/>
      <c r="AA79" s="93"/>
      <c r="AB79" s="94"/>
    </row>
    <row r="80" spans="2:28" s="79" customFormat="1" ht="15">
      <c r="B80" s="89" t="s">
        <v>798</v>
      </c>
      <c r="C80" s="89"/>
      <c r="D80" s="89"/>
      <c r="E80" s="89"/>
      <c r="F80" s="89"/>
      <c r="G80" s="89"/>
      <c r="H80" s="89"/>
      <c r="I80" s="70"/>
      <c r="J80" s="70"/>
      <c r="K80" s="70"/>
      <c r="L80" s="70"/>
      <c r="M80" s="70"/>
      <c r="N80" s="70"/>
      <c r="O80" s="70"/>
      <c r="P80" s="70"/>
      <c r="Q80" s="70"/>
      <c r="R80" s="91"/>
      <c r="S80" s="91"/>
      <c r="T80" s="108"/>
      <c r="U80" s="838"/>
      <c r="V80" s="1319" t="s">
        <v>521</v>
      </c>
      <c r="X80" s="432"/>
      <c r="Y80" s="70"/>
      <c r="Z80" s="432">
        <v>7.6</v>
      </c>
      <c r="AA80" s="93"/>
      <c r="AB80" s="99"/>
    </row>
    <row r="81" spans="2:28" s="79" customFormat="1" ht="15">
      <c r="B81" s="89" t="s">
        <v>650</v>
      </c>
      <c r="C81" s="89"/>
      <c r="D81" s="89"/>
      <c r="E81" s="89"/>
      <c r="F81" s="89"/>
      <c r="G81" s="89"/>
      <c r="H81" s="89"/>
      <c r="I81" s="70"/>
      <c r="J81" s="70"/>
      <c r="K81" s="70"/>
      <c r="L81" s="70"/>
      <c r="M81" s="70"/>
      <c r="N81" s="70"/>
      <c r="O81" s="70"/>
      <c r="P81" s="70"/>
      <c r="Q81" s="70"/>
      <c r="R81" s="91"/>
      <c r="S81" s="91"/>
      <c r="T81" s="108"/>
      <c r="U81" s="838"/>
      <c r="V81" s="1319" t="s">
        <v>520</v>
      </c>
      <c r="X81" s="432"/>
      <c r="Y81" s="70"/>
      <c r="Z81" s="432">
        <v>6.7</v>
      </c>
      <c r="AA81" s="93"/>
      <c r="AB81" s="99"/>
    </row>
    <row r="82" spans="2:28" s="79" customFormat="1" ht="15" customHeight="1">
      <c r="B82" s="1764" t="s">
        <v>807</v>
      </c>
      <c r="C82" s="1764"/>
      <c r="D82" s="1764"/>
      <c r="E82" s="1764"/>
      <c r="F82" s="1764"/>
      <c r="G82" s="1764"/>
      <c r="H82" s="1764"/>
      <c r="I82" s="1764"/>
      <c r="J82" s="1764"/>
      <c r="K82" s="1764"/>
      <c r="L82" s="70"/>
      <c r="M82" s="70"/>
      <c r="N82" s="70"/>
      <c r="O82" s="70"/>
      <c r="P82" s="70"/>
      <c r="Q82" s="70"/>
      <c r="R82" s="91"/>
      <c r="S82" s="91"/>
      <c r="T82" s="108"/>
      <c r="U82" s="838"/>
      <c r="V82" s="1320"/>
      <c r="X82" s="70"/>
      <c r="Y82" s="70"/>
      <c r="Z82" s="70"/>
      <c r="AA82" s="93"/>
      <c r="AB82" s="100"/>
    </row>
    <row r="83" spans="2:28" s="79" customFormat="1" ht="17.25" customHeight="1">
      <c r="B83" s="1744" t="s">
        <v>808</v>
      </c>
      <c r="C83" s="1744"/>
      <c r="D83" s="1744"/>
      <c r="E83" s="1744"/>
      <c r="F83" s="1744"/>
      <c r="G83" s="1744"/>
      <c r="H83" s="1744"/>
      <c r="I83" s="1744"/>
      <c r="J83" s="1744"/>
      <c r="K83" s="1744"/>
      <c r="L83" s="70"/>
      <c r="M83" s="70"/>
      <c r="N83" s="70"/>
      <c r="O83" s="70"/>
      <c r="P83" s="70"/>
      <c r="Q83" s="70"/>
      <c r="R83" s="91"/>
      <c r="S83" s="91"/>
      <c r="T83" s="108"/>
      <c r="U83" s="838"/>
      <c r="V83" s="1320">
        <v>1.75</v>
      </c>
      <c r="X83" s="434"/>
      <c r="Y83" s="70"/>
      <c r="Z83" s="434">
        <v>1.75</v>
      </c>
      <c r="AA83" s="93"/>
      <c r="AB83" s="99"/>
    </row>
    <row r="84" spans="2:28" s="79" customFormat="1" ht="15">
      <c r="B84" s="97" t="s">
        <v>981</v>
      </c>
      <c r="C84" s="97"/>
      <c r="D84" s="97"/>
      <c r="E84" s="97"/>
      <c r="F84" s="97"/>
      <c r="G84" s="97"/>
      <c r="H84" s="97"/>
      <c r="I84" s="70"/>
      <c r="J84" s="70"/>
      <c r="K84" s="70"/>
      <c r="L84" s="70"/>
      <c r="M84" s="70"/>
      <c r="N84" s="70"/>
      <c r="O84" s="70"/>
      <c r="P84" s="70"/>
      <c r="Q84" s="70"/>
      <c r="R84" s="91"/>
      <c r="S84" s="91"/>
      <c r="T84" s="108"/>
      <c r="U84" s="838"/>
      <c r="V84" s="1320">
        <v>4.1</v>
      </c>
      <c r="X84" s="432"/>
      <c r="Y84" s="70"/>
      <c r="Z84" s="432">
        <v>4.8</v>
      </c>
      <c r="AA84" s="93"/>
      <c r="AB84" s="99"/>
    </row>
    <row r="85" spans="2:28" s="79" customFormat="1" ht="15" customHeight="1">
      <c r="B85" s="1764" t="s">
        <v>401</v>
      </c>
      <c r="C85" s="1764"/>
      <c r="D85" s="1764"/>
      <c r="E85" s="1764"/>
      <c r="F85" s="1764"/>
      <c r="G85" s="1764"/>
      <c r="H85" s="1764"/>
      <c r="I85" s="1764"/>
      <c r="J85" s="1764"/>
      <c r="K85" s="1764"/>
      <c r="L85" s="70"/>
      <c r="M85" s="70"/>
      <c r="N85" s="70"/>
      <c r="O85" s="70"/>
      <c r="P85" s="70"/>
      <c r="Q85" s="70"/>
      <c r="R85" s="91"/>
      <c r="S85" s="91"/>
      <c r="T85" s="108"/>
      <c r="U85" s="838"/>
      <c r="V85" s="1320">
        <v>8.1</v>
      </c>
      <c r="X85" s="432"/>
      <c r="Y85" s="70"/>
      <c r="Z85" s="432">
        <v>8.8</v>
      </c>
      <c r="AA85" s="93"/>
      <c r="AB85" s="99"/>
    </row>
    <row r="86" spans="2:28" s="79" customFormat="1" ht="15">
      <c r="B86" s="1321" t="s">
        <v>809</v>
      </c>
      <c r="C86" s="1321"/>
      <c r="D86" s="1321"/>
      <c r="E86" s="1321"/>
      <c r="F86" s="1321"/>
      <c r="G86" s="1321"/>
      <c r="H86" s="1321"/>
      <c r="I86" s="108"/>
      <c r="J86" s="108"/>
      <c r="K86" s="108"/>
      <c r="L86" s="108"/>
      <c r="M86" s="108"/>
      <c r="N86" s="108"/>
      <c r="O86" s="108"/>
      <c r="P86" s="108"/>
      <c r="Q86" s="108"/>
      <c r="R86" s="838"/>
      <c r="S86" s="838"/>
      <c r="T86" s="108"/>
      <c r="U86" s="838"/>
      <c r="V86" s="1320">
        <v>2.4</v>
      </c>
      <c r="W86" s="436"/>
      <c r="X86" s="1105"/>
      <c r="Y86" s="108"/>
      <c r="Z86" s="1105">
        <v>2.5</v>
      </c>
      <c r="AA86" s="93"/>
      <c r="AB86" s="99"/>
    </row>
    <row r="87" spans="2:26" s="79" customFormat="1" ht="9" customHeight="1">
      <c r="B87" s="1322"/>
      <c r="C87" s="1322"/>
      <c r="D87" s="1322"/>
      <c r="E87" s="1322"/>
      <c r="F87" s="1322"/>
      <c r="G87" s="1322"/>
      <c r="H87" s="1322"/>
      <c r="I87" s="1323"/>
      <c r="J87" s="1323"/>
      <c r="K87" s="81"/>
      <c r="L87" s="81"/>
      <c r="M87" s="81"/>
      <c r="N87" s="1324"/>
      <c r="O87" s="81"/>
      <c r="P87" s="1325"/>
      <c r="Q87" s="1325"/>
      <c r="R87" s="1325"/>
      <c r="S87" s="1325"/>
      <c r="T87" s="1326"/>
      <c r="U87" s="1326"/>
      <c r="V87" s="81"/>
      <c r="W87" s="81"/>
      <c r="X87" s="1324"/>
      <c r="Y87" s="1324"/>
      <c r="Z87" s="113"/>
    </row>
    <row r="88" spans="4:26" s="79" customFormat="1" ht="9" customHeight="1">
      <c r="D88" s="101"/>
      <c r="E88" s="101"/>
      <c r="F88" s="101"/>
      <c r="G88" s="101"/>
      <c r="H88" s="101"/>
      <c r="I88" s="102"/>
      <c r="J88" s="102"/>
      <c r="K88" s="70"/>
      <c r="L88" s="70"/>
      <c r="M88" s="70"/>
      <c r="N88" s="88"/>
      <c r="O88" s="70"/>
      <c r="P88" s="85"/>
      <c r="Q88" s="85"/>
      <c r="R88" s="85"/>
      <c r="S88" s="85"/>
      <c r="T88" s="90"/>
      <c r="U88" s="90"/>
      <c r="V88" s="70"/>
      <c r="W88" s="70"/>
      <c r="X88" s="88"/>
      <c r="Y88" s="88"/>
      <c r="Z88" s="71"/>
    </row>
    <row r="89" spans="2:26" s="79" customFormat="1" ht="16.5" customHeight="1">
      <c r="B89" s="1761"/>
      <c r="C89" s="1761"/>
      <c r="D89" s="101"/>
      <c r="E89" s="101"/>
      <c r="F89" s="101"/>
      <c r="G89" s="101"/>
      <c r="H89" s="101"/>
      <c r="I89" s="102"/>
      <c r="J89" s="102"/>
      <c r="K89" s="70"/>
      <c r="L89" s="70"/>
      <c r="M89" s="70"/>
      <c r="N89" s="88"/>
      <c r="O89" s="70"/>
      <c r="P89" s="85"/>
      <c r="Q89" s="85"/>
      <c r="R89" s="85"/>
      <c r="S89" s="85"/>
      <c r="T89" s="90"/>
      <c r="U89" s="90"/>
      <c r="V89" s="70"/>
      <c r="W89" s="70"/>
      <c r="X89" s="88"/>
      <c r="Y89" s="88"/>
      <c r="Z89" s="71"/>
    </row>
    <row r="90" spans="2:26" s="79" customFormat="1" ht="40.5" customHeight="1">
      <c r="B90" s="1762" t="s">
        <v>320</v>
      </c>
      <c r="C90" s="1762"/>
      <c r="D90" s="1762"/>
      <c r="E90" s="1762"/>
      <c r="F90" s="1762"/>
      <c r="G90" s="1762"/>
      <c r="H90" s="1762"/>
      <c r="I90" s="1762"/>
      <c r="J90" s="1762"/>
      <c r="K90" s="1762"/>
      <c r="L90" s="1762"/>
      <c r="M90" s="1762"/>
      <c r="N90" s="1762"/>
      <c r="O90" s="1762"/>
      <c r="P90" s="1762"/>
      <c r="Q90" s="1762"/>
      <c r="R90" s="1762"/>
      <c r="S90" s="1762"/>
      <c r="T90" s="1762"/>
      <c r="U90" s="1762"/>
      <c r="V90" s="1762"/>
      <c r="W90" s="1762"/>
      <c r="X90" s="1762"/>
      <c r="Y90" s="1762"/>
      <c r="Z90" s="1762"/>
    </row>
    <row r="91" spans="2:26" s="71" customFormat="1" ht="18" customHeight="1">
      <c r="B91" s="110"/>
      <c r="C91" s="110"/>
      <c r="D91" s="110"/>
      <c r="E91" s="110"/>
      <c r="F91" s="110"/>
      <c r="G91" s="110"/>
      <c r="H91" s="110"/>
      <c r="I91" s="110"/>
      <c r="J91" s="110"/>
      <c r="K91" s="110"/>
      <c r="L91" s="110"/>
      <c r="M91" s="110"/>
      <c r="N91" s="110"/>
      <c r="O91" s="110"/>
      <c r="P91" s="110"/>
      <c r="Q91" s="110"/>
      <c r="R91" s="110"/>
      <c r="S91" s="110"/>
      <c r="T91" s="110"/>
      <c r="U91" s="110"/>
      <c r="V91" s="1560" t="s">
        <v>405</v>
      </c>
      <c r="W91" s="1559"/>
      <c r="X91" s="1559"/>
      <c r="Y91" s="1559"/>
      <c r="Z91" s="1561" t="s">
        <v>405</v>
      </c>
    </row>
    <row r="92" spans="2:26" s="79" customFormat="1" ht="15" customHeight="1">
      <c r="B92" s="110"/>
      <c r="C92" s="110"/>
      <c r="D92" s="110"/>
      <c r="E92" s="110"/>
      <c r="F92" s="110"/>
      <c r="G92" s="110"/>
      <c r="H92" s="110"/>
      <c r="I92" s="110"/>
      <c r="J92" s="110"/>
      <c r="K92" s="110"/>
      <c r="L92" s="110"/>
      <c r="M92" s="110"/>
      <c r="N92" s="110"/>
      <c r="O92" s="110"/>
      <c r="P92" s="110"/>
      <c r="Q92" s="110"/>
      <c r="R92" s="110"/>
      <c r="S92" s="110"/>
      <c r="T92" s="110"/>
      <c r="U92" s="110"/>
      <c r="V92" s="428" t="s">
        <v>1132</v>
      </c>
      <c r="W92" s="429"/>
      <c r="X92" s="428"/>
      <c r="Y92" s="428"/>
      <c r="Z92" s="546" t="s">
        <v>762</v>
      </c>
    </row>
    <row r="93" spans="2:28" s="79" customFormat="1" ht="15">
      <c r="B93" s="525" t="s">
        <v>1097</v>
      </c>
      <c r="C93" s="525"/>
      <c r="D93" s="525"/>
      <c r="E93" s="525"/>
      <c r="F93" s="525"/>
      <c r="G93" s="525"/>
      <c r="H93" s="525"/>
      <c r="I93" s="81"/>
      <c r="J93" s="81"/>
      <c r="K93" s="113"/>
      <c r="L93" s="81"/>
      <c r="M93" s="81"/>
      <c r="N93" s="81"/>
      <c r="O93" s="81"/>
      <c r="P93" s="81"/>
      <c r="Q93" s="81"/>
      <c r="R93" s="81"/>
      <c r="S93" s="81"/>
      <c r="T93" s="81"/>
      <c r="U93" s="81"/>
      <c r="V93" s="1393" t="s">
        <v>769</v>
      </c>
      <c r="W93" s="430"/>
      <c r="X93" s="430"/>
      <c r="Y93" s="431"/>
      <c r="Z93" s="430" t="s">
        <v>769</v>
      </c>
      <c r="AA93" s="405"/>
      <c r="AB93" s="87"/>
    </row>
    <row r="94" spans="2:28" s="79" customFormat="1" ht="12" customHeight="1">
      <c r="B94" s="84"/>
      <c r="C94" s="84"/>
      <c r="D94" s="84"/>
      <c r="E94" s="84"/>
      <c r="F94" s="84"/>
      <c r="G94" s="84"/>
      <c r="H94" s="84"/>
      <c r="I94" s="70"/>
      <c r="J94" s="70"/>
      <c r="K94" s="71"/>
      <c r="L94" s="70"/>
      <c r="M94" s="70"/>
      <c r="N94" s="70"/>
      <c r="O94" s="70"/>
      <c r="P94" s="70"/>
      <c r="Q94" s="70"/>
      <c r="R94" s="70"/>
      <c r="S94" s="70"/>
      <c r="T94" s="70"/>
      <c r="U94" s="70"/>
      <c r="X94" s="85"/>
      <c r="Y94" s="71"/>
      <c r="Z94" s="86"/>
      <c r="AA94" s="405"/>
      <c r="AB94" s="87"/>
    </row>
    <row r="95" spans="2:28" s="79" customFormat="1" ht="15">
      <c r="B95" s="69" t="s">
        <v>321</v>
      </c>
      <c r="C95" s="69"/>
      <c r="D95" s="69"/>
      <c r="E95" s="69"/>
      <c r="F95" s="69"/>
      <c r="G95" s="69"/>
      <c r="H95" s="69"/>
      <c r="I95" s="70"/>
      <c r="J95" s="70"/>
      <c r="K95" s="70"/>
      <c r="L95" s="70"/>
      <c r="M95" s="70"/>
      <c r="N95" s="70"/>
      <c r="O95" s="70"/>
      <c r="P95" s="70"/>
      <c r="Q95" s="70"/>
      <c r="R95" s="88"/>
      <c r="S95" s="88"/>
      <c r="T95" s="70"/>
      <c r="U95" s="88"/>
      <c r="V95" s="982"/>
      <c r="X95" s="85"/>
      <c r="Y95" s="70"/>
      <c r="Z95" s="86"/>
      <c r="AA95" s="405"/>
      <c r="AB95" s="76"/>
    </row>
    <row r="96" spans="2:28" s="79" customFormat="1" ht="15">
      <c r="B96" s="89" t="s">
        <v>798</v>
      </c>
      <c r="C96" s="89"/>
      <c r="D96" s="89"/>
      <c r="E96" s="89"/>
      <c r="F96" s="89"/>
      <c r="G96" s="89"/>
      <c r="H96" s="89"/>
      <c r="I96" s="70"/>
      <c r="J96" s="70"/>
      <c r="K96" s="70"/>
      <c r="L96" s="70"/>
      <c r="M96" s="70"/>
      <c r="N96" s="70"/>
      <c r="O96" s="70"/>
      <c r="P96" s="70"/>
      <c r="Q96" s="70"/>
      <c r="R96" s="90"/>
      <c r="S96" s="88"/>
      <c r="T96" s="70"/>
      <c r="U96" s="91"/>
      <c r="V96" s="111">
        <v>7.3</v>
      </c>
      <c r="X96" s="432"/>
      <c r="Y96" s="70"/>
      <c r="Z96" s="432">
        <v>7.8</v>
      </c>
      <c r="AA96" s="405"/>
      <c r="AB96" s="92"/>
    </row>
    <row r="97" spans="2:28" s="79" customFormat="1" ht="15">
      <c r="B97" s="89" t="s">
        <v>650</v>
      </c>
      <c r="C97" s="89"/>
      <c r="D97" s="89"/>
      <c r="E97" s="89"/>
      <c r="F97" s="89"/>
      <c r="G97" s="89"/>
      <c r="H97" s="89"/>
      <c r="I97" s="70"/>
      <c r="J97" s="70"/>
      <c r="K97" s="70"/>
      <c r="L97" s="70"/>
      <c r="M97" s="70"/>
      <c r="N97" s="70"/>
      <c r="O97" s="70"/>
      <c r="P97" s="70"/>
      <c r="Q97" s="70"/>
      <c r="R97" s="90"/>
      <c r="S97" s="88"/>
      <c r="T97" s="108"/>
      <c r="U97" s="838"/>
      <c r="V97" s="1320">
        <v>7.85</v>
      </c>
      <c r="X97" s="432"/>
      <c r="Y97" s="70"/>
      <c r="Z97" s="432">
        <v>8</v>
      </c>
      <c r="AA97" s="93"/>
      <c r="AB97" s="92"/>
    </row>
    <row r="98" spans="2:28" s="79" customFormat="1" ht="15">
      <c r="B98" s="69" t="s">
        <v>799</v>
      </c>
      <c r="C98" s="69"/>
      <c r="D98" s="69"/>
      <c r="E98" s="69"/>
      <c r="F98" s="69"/>
      <c r="G98" s="69"/>
      <c r="H98" s="69"/>
      <c r="I98" s="70"/>
      <c r="J98" s="70"/>
      <c r="K98" s="70"/>
      <c r="L98" s="70"/>
      <c r="M98" s="70"/>
      <c r="N98" s="70"/>
      <c r="O98" s="70"/>
      <c r="P98" s="70"/>
      <c r="Q98" s="70"/>
      <c r="R98" s="88"/>
      <c r="S98" s="88"/>
      <c r="T98" s="108"/>
      <c r="U98" s="840"/>
      <c r="V98" s="1320"/>
      <c r="X98" s="70"/>
      <c r="Y98" s="70"/>
      <c r="Z98" s="70"/>
      <c r="AA98" s="93"/>
      <c r="AB98" s="94"/>
    </row>
    <row r="99" spans="2:28" s="79" customFormat="1" ht="15">
      <c r="B99" s="95" t="s">
        <v>800</v>
      </c>
      <c r="C99" s="95"/>
      <c r="D99" s="95"/>
      <c r="E99" s="95"/>
      <c r="F99" s="95"/>
      <c r="G99" s="95"/>
      <c r="H99" s="95"/>
      <c r="I99" s="70"/>
      <c r="J99" s="70"/>
      <c r="K99" s="70"/>
      <c r="L99" s="70"/>
      <c r="M99" s="70"/>
      <c r="N99" s="70"/>
      <c r="O99" s="70"/>
      <c r="P99" s="70"/>
      <c r="Q99" s="70"/>
      <c r="R99" s="91"/>
      <c r="S99" s="91"/>
      <c r="T99" s="108"/>
      <c r="U99" s="838"/>
      <c r="V99" s="1320">
        <v>8.55</v>
      </c>
      <c r="X99" s="432"/>
      <c r="Y99" s="70"/>
      <c r="Z99" s="432">
        <v>8.6</v>
      </c>
      <c r="AA99" s="93"/>
      <c r="AB99" s="92"/>
    </row>
    <row r="100" spans="2:28" s="79" customFormat="1" ht="15">
      <c r="B100" s="95" t="s">
        <v>801</v>
      </c>
      <c r="C100" s="95"/>
      <c r="D100" s="95"/>
      <c r="E100" s="95"/>
      <c r="F100" s="95"/>
      <c r="G100" s="95"/>
      <c r="H100" s="95"/>
      <c r="I100" s="70"/>
      <c r="J100" s="70"/>
      <c r="K100" s="70"/>
      <c r="L100" s="70"/>
      <c r="M100" s="70"/>
      <c r="N100" s="70"/>
      <c r="O100" s="70"/>
      <c r="P100" s="70"/>
      <c r="Q100" s="70"/>
      <c r="R100" s="96"/>
      <c r="S100" s="96"/>
      <c r="T100" s="108"/>
      <c r="U100" s="839"/>
      <c r="V100" s="1356" t="s">
        <v>89</v>
      </c>
      <c r="X100" s="88"/>
      <c r="Y100" s="70"/>
      <c r="Z100" s="88" t="s">
        <v>887</v>
      </c>
      <c r="AA100" s="93"/>
      <c r="AB100" s="94"/>
    </row>
    <row r="101" spans="2:28" s="79" customFormat="1" ht="15">
      <c r="B101" s="95" t="s">
        <v>802</v>
      </c>
      <c r="C101" s="95"/>
      <c r="D101" s="95"/>
      <c r="E101" s="95"/>
      <c r="F101" s="95"/>
      <c r="G101" s="95"/>
      <c r="H101" s="95"/>
      <c r="I101" s="70"/>
      <c r="J101" s="70"/>
      <c r="K101" s="70"/>
      <c r="L101" s="70"/>
      <c r="M101" s="70"/>
      <c r="N101" s="70"/>
      <c r="O101" s="70"/>
      <c r="P101" s="70"/>
      <c r="Q101" s="70"/>
      <c r="R101" s="91"/>
      <c r="S101" s="91"/>
      <c r="T101" s="108"/>
      <c r="U101" s="838"/>
      <c r="V101" s="1357">
        <v>6.8</v>
      </c>
      <c r="X101" s="432"/>
      <c r="Y101" s="70"/>
      <c r="Z101" s="432">
        <v>7.1</v>
      </c>
      <c r="AA101" s="93"/>
      <c r="AB101" s="92"/>
    </row>
    <row r="102" spans="2:28" s="79" customFormat="1" ht="15">
      <c r="B102" s="95" t="s">
        <v>803</v>
      </c>
      <c r="C102" s="95"/>
      <c r="D102" s="95"/>
      <c r="E102" s="95"/>
      <c r="F102" s="95"/>
      <c r="G102" s="95"/>
      <c r="H102" s="95"/>
      <c r="I102" s="70"/>
      <c r="J102" s="70"/>
      <c r="K102" s="70"/>
      <c r="L102" s="70"/>
      <c r="M102" s="70"/>
      <c r="N102" s="70"/>
      <c r="O102" s="70"/>
      <c r="P102" s="70"/>
      <c r="Q102" s="70"/>
      <c r="R102" s="91"/>
      <c r="S102" s="91"/>
      <c r="T102" s="108"/>
      <c r="U102" s="838"/>
      <c r="V102" s="1358">
        <v>4.55</v>
      </c>
      <c r="X102" s="432"/>
      <c r="Y102" s="70"/>
      <c r="Z102" s="432">
        <v>4.6</v>
      </c>
      <c r="AA102" s="93"/>
      <c r="AB102" s="92"/>
    </row>
    <row r="103" spans="2:28" s="79" customFormat="1" ht="15">
      <c r="B103" s="95" t="s">
        <v>323</v>
      </c>
      <c r="C103" s="95"/>
      <c r="D103" s="95"/>
      <c r="E103" s="95"/>
      <c r="F103" s="95"/>
      <c r="G103" s="95"/>
      <c r="H103" s="95"/>
      <c r="I103" s="70"/>
      <c r="J103" s="70"/>
      <c r="K103" s="70"/>
      <c r="L103" s="70"/>
      <c r="M103" s="70"/>
      <c r="N103" s="70"/>
      <c r="O103" s="70"/>
      <c r="P103" s="70"/>
      <c r="Q103" s="70"/>
      <c r="R103" s="91"/>
      <c r="S103" s="91"/>
      <c r="T103" s="108"/>
      <c r="U103" s="838"/>
      <c r="V103" s="1357" t="s">
        <v>520</v>
      </c>
      <c r="X103" s="432"/>
      <c r="Y103" s="70"/>
      <c r="Z103" s="432">
        <v>5.3</v>
      </c>
      <c r="AA103" s="93"/>
      <c r="AB103" s="92"/>
    </row>
    <row r="104" spans="2:28" s="79" customFormat="1" ht="15">
      <c r="B104" s="95" t="s">
        <v>856</v>
      </c>
      <c r="C104" s="95"/>
      <c r="D104" s="95"/>
      <c r="E104" s="95"/>
      <c r="F104" s="95"/>
      <c r="G104" s="95"/>
      <c r="H104" s="95"/>
      <c r="I104" s="70"/>
      <c r="J104" s="70"/>
      <c r="K104" s="70"/>
      <c r="L104" s="70"/>
      <c r="M104" s="70"/>
      <c r="N104" s="70"/>
      <c r="O104" s="70"/>
      <c r="P104" s="70"/>
      <c r="Q104" s="70"/>
      <c r="R104" s="91"/>
      <c r="S104" s="91"/>
      <c r="T104" s="108"/>
      <c r="U104" s="838"/>
      <c r="V104" s="1357">
        <v>6.25</v>
      </c>
      <c r="X104" s="432"/>
      <c r="Y104" s="70"/>
      <c r="Z104" s="432">
        <v>5.3</v>
      </c>
      <c r="AA104" s="93"/>
      <c r="AB104" s="92"/>
    </row>
    <row r="105" spans="2:28" s="79" customFormat="1" ht="15">
      <c r="B105" s="95" t="s">
        <v>804</v>
      </c>
      <c r="C105" s="95"/>
      <c r="D105" s="95"/>
      <c r="E105" s="95"/>
      <c r="F105" s="95"/>
      <c r="G105" s="95"/>
      <c r="H105" s="95"/>
      <c r="I105" s="70"/>
      <c r="J105" s="70"/>
      <c r="K105" s="70"/>
      <c r="L105" s="70"/>
      <c r="M105" s="70"/>
      <c r="N105" s="70"/>
      <c r="O105" s="70"/>
      <c r="P105" s="70"/>
      <c r="Q105" s="70"/>
      <c r="R105" s="91"/>
      <c r="S105" s="91"/>
      <c r="T105" s="108"/>
      <c r="U105" s="838"/>
      <c r="V105" s="1320">
        <v>3.2</v>
      </c>
      <c r="X105" s="432"/>
      <c r="Y105" s="70"/>
      <c r="Z105" s="432">
        <v>3.1</v>
      </c>
      <c r="AA105" s="93"/>
      <c r="AB105" s="92"/>
    </row>
    <row r="106" spans="2:28" s="79" customFormat="1" ht="15">
      <c r="B106" s="97" t="s">
        <v>440</v>
      </c>
      <c r="C106" s="97"/>
      <c r="D106" s="97"/>
      <c r="E106" s="97"/>
      <c r="F106" s="97"/>
      <c r="G106" s="97"/>
      <c r="H106" s="97"/>
      <c r="I106" s="70"/>
      <c r="J106" s="70"/>
      <c r="K106" s="70"/>
      <c r="L106" s="70"/>
      <c r="M106" s="70"/>
      <c r="N106" s="70"/>
      <c r="O106" s="70"/>
      <c r="P106" s="70"/>
      <c r="Q106" s="70"/>
      <c r="R106" s="91"/>
      <c r="S106" s="91"/>
      <c r="T106" s="70"/>
      <c r="U106" s="91"/>
      <c r="V106" s="111"/>
      <c r="X106" s="70"/>
      <c r="Y106" s="70"/>
      <c r="Z106" s="70"/>
      <c r="AA106" s="93"/>
      <c r="AB106" s="94"/>
    </row>
    <row r="107" spans="2:28" s="79" customFormat="1" ht="15">
      <c r="B107" s="1104" t="s">
        <v>805</v>
      </c>
      <c r="C107" s="1104"/>
      <c r="D107" s="1104"/>
      <c r="E107" s="1104"/>
      <c r="F107" s="1104"/>
      <c r="G107" s="1104"/>
      <c r="H107" s="1104"/>
      <c r="I107" s="108"/>
      <c r="J107" s="108"/>
      <c r="K107" s="108"/>
      <c r="L107" s="108"/>
      <c r="M107" s="108"/>
      <c r="N107" s="108"/>
      <c r="O107" s="108"/>
      <c r="P107" s="108"/>
      <c r="Q107" s="108"/>
      <c r="R107" s="838"/>
      <c r="S107" s="838"/>
      <c r="T107" s="108"/>
      <c r="U107" s="838"/>
      <c r="V107" s="1320">
        <v>7.85</v>
      </c>
      <c r="W107" s="436"/>
      <c r="X107" s="1105"/>
      <c r="Y107" s="108"/>
      <c r="Z107" s="1105">
        <v>7.5</v>
      </c>
      <c r="AA107" s="93"/>
      <c r="AB107" s="92"/>
    </row>
    <row r="108" spans="2:28" s="79" customFormat="1" ht="15">
      <c r="B108" s="1104" t="s">
        <v>806</v>
      </c>
      <c r="C108" s="1104"/>
      <c r="D108" s="1104"/>
      <c r="E108" s="1104"/>
      <c r="F108" s="1104"/>
      <c r="G108" s="1104"/>
      <c r="H108" s="1104"/>
      <c r="I108" s="108"/>
      <c r="J108" s="108"/>
      <c r="K108" s="108"/>
      <c r="L108" s="108"/>
      <c r="M108" s="108"/>
      <c r="N108" s="108"/>
      <c r="O108" s="108"/>
      <c r="P108" s="108"/>
      <c r="Q108" s="108"/>
      <c r="R108" s="838"/>
      <c r="S108" s="838"/>
      <c r="T108" s="108"/>
      <c r="U108" s="838"/>
      <c r="V108" s="1320">
        <v>6.9</v>
      </c>
      <c r="W108" s="436"/>
      <c r="X108" s="1105"/>
      <c r="Y108" s="108"/>
      <c r="Z108" s="1105">
        <v>6.6</v>
      </c>
      <c r="AA108" s="93"/>
      <c r="AB108" s="92"/>
    </row>
    <row r="109" s="1104" customFormat="1" ht="15">
      <c r="B109" s="97" t="s">
        <v>324</v>
      </c>
    </row>
    <row r="110" spans="2:28" s="79" customFormat="1" ht="15">
      <c r="B110" s="1104"/>
      <c r="C110" s="1104" t="s">
        <v>838</v>
      </c>
      <c r="D110" s="1104"/>
      <c r="E110" s="1104"/>
      <c r="F110" s="1104"/>
      <c r="G110" s="1104"/>
      <c r="H110" s="1104"/>
      <c r="I110" s="108"/>
      <c r="J110" s="108"/>
      <c r="K110" s="108"/>
      <c r="L110" s="108"/>
      <c r="M110" s="108"/>
      <c r="N110" s="108"/>
      <c r="O110" s="108"/>
      <c r="P110" s="108"/>
      <c r="Q110" s="108"/>
      <c r="R110" s="838"/>
      <c r="S110" s="838"/>
      <c r="T110" s="108"/>
      <c r="U110" s="838"/>
      <c r="V110" s="1356" t="s">
        <v>857</v>
      </c>
      <c r="W110" s="436"/>
      <c r="X110" s="1105"/>
      <c r="Y110" s="108"/>
      <c r="Z110" s="1775" t="s">
        <v>859</v>
      </c>
      <c r="AA110" s="93"/>
      <c r="AB110" s="92"/>
    </row>
    <row r="111" spans="2:28" s="79" customFormat="1" ht="15">
      <c r="B111" s="1106"/>
      <c r="C111" s="1106" t="s">
        <v>839</v>
      </c>
      <c r="D111" s="1106"/>
      <c r="E111" s="1106"/>
      <c r="F111" s="1106"/>
      <c r="G111" s="1106"/>
      <c r="H111" s="1106"/>
      <c r="I111" s="81"/>
      <c r="J111" s="81"/>
      <c r="K111" s="81"/>
      <c r="L111" s="81"/>
      <c r="M111" s="81"/>
      <c r="N111" s="81"/>
      <c r="O111" s="81"/>
      <c r="P111" s="81"/>
      <c r="Q111" s="81"/>
      <c r="R111" s="1108"/>
      <c r="S111" s="1108"/>
      <c r="T111" s="81"/>
      <c r="U111" s="1108"/>
      <c r="V111" s="1774" t="s">
        <v>858</v>
      </c>
      <c r="W111" s="1109"/>
      <c r="X111" s="1110"/>
      <c r="Y111" s="81"/>
      <c r="Z111" s="1776" t="s">
        <v>860</v>
      </c>
      <c r="AA111" s="93"/>
      <c r="AB111" s="92"/>
    </row>
    <row r="112" spans="2:28" s="79" customFormat="1" ht="9" customHeight="1">
      <c r="B112" s="69"/>
      <c r="C112" s="69"/>
      <c r="D112" s="69"/>
      <c r="E112" s="69"/>
      <c r="F112" s="69"/>
      <c r="G112" s="69"/>
      <c r="H112" s="69"/>
      <c r="I112" s="70"/>
      <c r="J112" s="70"/>
      <c r="K112" s="70"/>
      <c r="L112" s="70"/>
      <c r="M112" s="70"/>
      <c r="N112" s="70"/>
      <c r="O112" s="70"/>
      <c r="P112" s="70"/>
      <c r="Q112" s="70"/>
      <c r="R112" s="91"/>
      <c r="S112" s="91"/>
      <c r="T112" s="70"/>
      <c r="U112" s="91"/>
      <c r="X112" s="70"/>
      <c r="Y112" s="70"/>
      <c r="Z112" s="70"/>
      <c r="AA112" s="93"/>
      <c r="AB112" s="94"/>
    </row>
    <row r="113" spans="2:26" s="79" customFormat="1" ht="16.5" customHeight="1">
      <c r="B113" s="1761" t="s">
        <v>322</v>
      </c>
      <c r="C113" s="1761"/>
      <c r="D113" s="101"/>
      <c r="E113" s="101"/>
      <c r="F113" s="101"/>
      <c r="G113" s="101"/>
      <c r="H113" s="101"/>
      <c r="I113" s="102"/>
      <c r="J113" s="102"/>
      <c r="K113" s="70"/>
      <c r="L113" s="70"/>
      <c r="M113" s="70"/>
      <c r="N113" s="88"/>
      <c r="O113" s="70"/>
      <c r="P113" s="85"/>
      <c r="Q113" s="85"/>
      <c r="R113" s="85"/>
      <c r="S113" s="85"/>
      <c r="T113" s="90"/>
      <c r="U113" s="90"/>
      <c r="V113" s="70"/>
      <c r="W113" s="70"/>
      <c r="X113" s="88"/>
      <c r="Y113" s="88"/>
      <c r="Z113" s="71"/>
    </row>
    <row r="114" spans="1:26" s="79" customFormat="1" ht="16.5" customHeight="1">
      <c r="A114" s="71" t="s">
        <v>510</v>
      </c>
      <c r="B114" s="1737" t="s">
        <v>325</v>
      </c>
      <c r="C114" s="1760"/>
      <c r="D114" s="1760"/>
      <c r="E114" s="1760"/>
      <c r="F114" s="1760"/>
      <c r="G114" s="1760"/>
      <c r="H114" s="1760"/>
      <c r="I114" s="1760"/>
      <c r="J114" s="1760"/>
      <c r="K114" s="1760"/>
      <c r="L114" s="1760"/>
      <c r="M114" s="1760"/>
      <c r="N114" s="1760"/>
      <c r="O114" s="1760"/>
      <c r="P114" s="1760"/>
      <c r="Q114" s="1760"/>
      <c r="R114" s="1760"/>
      <c r="S114" s="1760"/>
      <c r="T114" s="1760"/>
      <c r="U114" s="1760"/>
      <c r="V114" s="1760"/>
      <c r="W114" s="1760"/>
      <c r="X114" s="1760"/>
      <c r="Y114" s="1760"/>
      <c r="Z114" s="1760"/>
    </row>
    <row r="115" spans="2:26" s="79" customFormat="1" ht="12.75" customHeight="1">
      <c r="B115" s="1588"/>
      <c r="C115" s="1588"/>
      <c r="D115" s="101"/>
      <c r="E115" s="101"/>
      <c r="F115" s="101"/>
      <c r="G115" s="101"/>
      <c r="H115" s="101"/>
      <c r="I115" s="102"/>
      <c r="J115" s="102"/>
      <c r="K115" s="70"/>
      <c r="L115" s="70"/>
      <c r="M115" s="70"/>
      <c r="N115" s="88"/>
      <c r="O115" s="70"/>
      <c r="P115" s="85"/>
      <c r="Q115" s="85"/>
      <c r="R115" s="85"/>
      <c r="S115" s="85"/>
      <c r="T115" s="90"/>
      <c r="U115" s="90"/>
      <c r="V115" s="70"/>
      <c r="W115" s="70"/>
      <c r="X115" s="88"/>
      <c r="Y115" s="88"/>
      <c r="Z115" s="71"/>
    </row>
    <row r="116" spans="1:26" s="79" customFormat="1" ht="15.75" customHeight="1">
      <c r="A116" s="71" t="s">
        <v>511</v>
      </c>
      <c r="B116" s="71" t="s">
        <v>90</v>
      </c>
      <c r="C116" s="101"/>
      <c r="D116" s="101"/>
      <c r="E116" s="101"/>
      <c r="F116" s="101"/>
      <c r="G116" s="101"/>
      <c r="H116" s="101"/>
      <c r="I116" s="102"/>
      <c r="J116" s="102"/>
      <c r="K116" s="70"/>
      <c r="L116" s="70"/>
      <c r="M116" s="70"/>
      <c r="N116" s="88"/>
      <c r="O116" s="70"/>
      <c r="P116" s="85"/>
      <c r="Q116" s="85"/>
      <c r="R116" s="85"/>
      <c r="S116" s="85"/>
      <c r="T116" s="90"/>
      <c r="U116" s="90"/>
      <c r="V116" s="70"/>
      <c r="W116" s="70"/>
      <c r="X116" s="88"/>
      <c r="Y116" s="88"/>
      <c r="Z116" s="71"/>
    </row>
    <row r="117" spans="1:26" s="79" customFormat="1" ht="12" customHeight="1">
      <c r="A117" s="71"/>
      <c r="B117" s="71"/>
      <c r="C117" s="101"/>
      <c r="D117" s="101"/>
      <c r="E117" s="101"/>
      <c r="F117" s="101"/>
      <c r="G117" s="101"/>
      <c r="H117" s="101"/>
      <c r="I117" s="102"/>
      <c r="J117" s="102"/>
      <c r="K117" s="70"/>
      <c r="L117" s="70"/>
      <c r="M117" s="70"/>
      <c r="N117" s="88"/>
      <c r="O117" s="70"/>
      <c r="P117" s="85"/>
      <c r="Q117" s="85"/>
      <c r="R117" s="85"/>
      <c r="S117" s="85"/>
      <c r="T117" s="90"/>
      <c r="U117" s="90"/>
      <c r="V117" s="70"/>
      <c r="W117" s="70"/>
      <c r="X117" s="88"/>
      <c r="Y117" s="88"/>
      <c r="Z117" s="71"/>
    </row>
    <row r="118" spans="1:26" s="79" customFormat="1" ht="15.75" customHeight="1">
      <c r="A118" s="71" t="s">
        <v>751</v>
      </c>
      <c r="B118" s="71" t="s">
        <v>326</v>
      </c>
      <c r="C118" s="101"/>
      <c r="D118" s="101"/>
      <c r="E118" s="101"/>
      <c r="F118" s="101"/>
      <c r="G118" s="101"/>
      <c r="H118" s="101"/>
      <c r="I118" s="102"/>
      <c r="J118" s="102"/>
      <c r="K118" s="70"/>
      <c r="L118" s="70"/>
      <c r="M118" s="70"/>
      <c r="N118" s="88"/>
      <c r="O118" s="70"/>
      <c r="P118" s="85"/>
      <c r="Q118" s="85"/>
      <c r="R118" s="85"/>
      <c r="S118" s="85"/>
      <c r="T118" s="90"/>
      <c r="U118" s="90"/>
      <c r="V118" s="70"/>
      <c r="W118" s="70"/>
      <c r="X118" s="88"/>
      <c r="Y118" s="88"/>
      <c r="Z118" s="71"/>
    </row>
    <row r="119" spans="2:26" s="79" customFormat="1" ht="15.75" customHeight="1">
      <c r="B119" s="71"/>
      <c r="C119" s="101"/>
      <c r="D119" s="101"/>
      <c r="E119" s="101"/>
      <c r="F119" s="101"/>
      <c r="G119" s="101"/>
      <c r="H119" s="101"/>
      <c r="I119" s="102"/>
      <c r="J119" s="102"/>
      <c r="K119" s="70"/>
      <c r="L119" s="70"/>
      <c r="M119" s="70"/>
      <c r="N119" s="88"/>
      <c r="O119" s="70"/>
      <c r="P119" s="85"/>
      <c r="Q119" s="85"/>
      <c r="R119" s="85"/>
      <c r="S119" s="85"/>
      <c r="T119" s="90"/>
      <c r="U119" s="90"/>
      <c r="V119" s="70"/>
      <c r="W119" s="70"/>
      <c r="X119" s="88"/>
      <c r="Y119" s="88"/>
      <c r="Z119" s="71"/>
    </row>
    <row r="120" spans="1:26" s="109" customFormat="1" ht="17.25">
      <c r="A120" s="111" t="s">
        <v>516</v>
      </c>
      <c r="B120" s="111" t="s">
        <v>515</v>
      </c>
      <c r="C120" s="71"/>
      <c r="D120" s="71"/>
      <c r="E120" s="71"/>
      <c r="F120" s="71"/>
      <c r="G120" s="71"/>
      <c r="H120" s="71"/>
      <c r="I120" s="71"/>
      <c r="J120" s="71"/>
      <c r="K120" s="71"/>
      <c r="L120" s="71"/>
      <c r="M120" s="71"/>
      <c r="N120" s="71"/>
      <c r="O120" s="71"/>
      <c r="P120" s="108"/>
      <c r="Q120" s="108"/>
      <c r="R120" s="107"/>
      <c r="S120" s="107"/>
      <c r="T120" s="108"/>
      <c r="U120" s="108"/>
      <c r="V120" s="112"/>
      <c r="W120" s="112"/>
      <c r="X120" s="107"/>
      <c r="Y120" s="107"/>
      <c r="Z120" s="112"/>
    </row>
    <row r="121" spans="2:26" s="71" customFormat="1" ht="72.75" customHeight="1">
      <c r="B121" s="1762" t="s">
        <v>651</v>
      </c>
      <c r="C121" s="1762"/>
      <c r="D121" s="1762"/>
      <c r="E121" s="1762"/>
      <c r="F121" s="1762"/>
      <c r="G121" s="1762"/>
      <c r="H121" s="1762"/>
      <c r="I121" s="1762"/>
      <c r="J121" s="1762"/>
      <c r="K121" s="1762"/>
      <c r="L121" s="1762"/>
      <c r="M121" s="1762"/>
      <c r="N121" s="1762"/>
      <c r="O121" s="1762"/>
      <c r="P121" s="1762"/>
      <c r="Q121" s="1762"/>
      <c r="R121" s="1762"/>
      <c r="S121" s="1762"/>
      <c r="T121" s="1762"/>
      <c r="U121" s="1762"/>
      <c r="V121" s="1762"/>
      <c r="W121" s="1762"/>
      <c r="X121" s="1762"/>
      <c r="Y121" s="1784"/>
      <c r="Z121" s="1784"/>
    </row>
    <row r="122" spans="2:26" s="71" customFormat="1" ht="19.5" customHeight="1">
      <c r="B122" s="1762" t="s">
        <v>821</v>
      </c>
      <c r="C122" s="1784"/>
      <c r="D122" s="1784"/>
      <c r="E122" s="1784"/>
      <c r="F122" s="1784"/>
      <c r="G122" s="1784"/>
      <c r="H122" s="1784"/>
      <c r="I122" s="1784"/>
      <c r="J122" s="1784"/>
      <c r="K122" s="1784"/>
      <c r="L122" s="1784"/>
      <c r="M122" s="1784"/>
      <c r="N122" s="1784"/>
      <c r="O122" s="1784"/>
      <c r="P122" s="1784"/>
      <c r="Q122" s="1784"/>
      <c r="R122" s="1784"/>
      <c r="S122" s="1784"/>
      <c r="T122" s="1784"/>
      <c r="U122" s="1784"/>
      <c r="V122" s="1784"/>
      <c r="W122" s="1784"/>
      <c r="X122" s="1784"/>
      <c r="Y122" s="1784"/>
      <c r="Z122" s="1784"/>
    </row>
    <row r="123" spans="1:26" s="71" customFormat="1" ht="15">
      <c r="A123" s="60"/>
      <c r="B123" s="908"/>
      <c r="C123" s="483"/>
      <c r="D123" s="426"/>
      <c r="E123" s="426"/>
      <c r="F123" s="426"/>
      <c r="G123" s="483"/>
      <c r="H123" s="483"/>
      <c r="I123" s="906"/>
      <c r="J123" s="906"/>
      <c r="K123" s="483"/>
      <c r="L123" s="483"/>
      <c r="M123" s="483"/>
      <c r="N123" s="907"/>
      <c r="O123" s="907"/>
      <c r="P123" s="907"/>
      <c r="Q123" s="907"/>
      <c r="R123" s="906"/>
      <c r="S123" s="906"/>
      <c r="T123" s="907"/>
      <c r="U123" s="907"/>
      <c r="V123" s="483"/>
      <c r="W123" s="483"/>
      <c r="X123" s="906"/>
      <c r="Y123" s="107"/>
      <c r="Z123" s="112"/>
    </row>
    <row r="124" spans="2:26" s="114" customFormat="1" ht="18.75" customHeight="1">
      <c r="B124" s="1771" t="s">
        <v>254</v>
      </c>
      <c r="C124" s="1784"/>
      <c r="D124" s="1784"/>
      <c r="E124" s="1784"/>
      <c r="F124" s="1784"/>
      <c r="G124" s="1784"/>
      <c r="H124" s="426"/>
      <c r="I124" s="426"/>
      <c r="J124" s="426"/>
      <c r="K124" s="426"/>
      <c r="L124" s="426"/>
      <c r="M124" s="426"/>
      <c r="N124" s="426"/>
      <c r="O124" s="426"/>
      <c r="P124" s="116"/>
      <c r="Q124" s="116"/>
      <c r="R124" s="116"/>
      <c r="S124" s="116"/>
      <c r="T124" s="116"/>
      <c r="U124" s="116"/>
      <c r="V124" s="116"/>
      <c r="W124" s="116"/>
      <c r="X124" s="116"/>
      <c r="Y124" s="479"/>
      <c r="Z124" s="479"/>
    </row>
    <row r="125" spans="2:26" s="114" customFormat="1" ht="45" customHeight="1">
      <c r="B125" s="1762" t="s">
        <v>31</v>
      </c>
      <c r="C125" s="1762"/>
      <c r="D125" s="1762"/>
      <c r="E125" s="1762"/>
      <c r="F125" s="1762"/>
      <c r="G125" s="1762"/>
      <c r="H125" s="1762"/>
      <c r="I125" s="1762"/>
      <c r="J125" s="1762"/>
      <c r="K125" s="1762"/>
      <c r="L125" s="1762"/>
      <c r="M125" s="1762"/>
      <c r="N125" s="1762"/>
      <c r="O125" s="1762"/>
      <c r="P125" s="1762"/>
      <c r="Q125" s="1762"/>
      <c r="R125" s="1762"/>
      <c r="S125" s="1762"/>
      <c r="T125" s="1762"/>
      <c r="U125" s="1762"/>
      <c r="V125" s="1762"/>
      <c r="W125" s="1762"/>
      <c r="X125" s="1762"/>
      <c r="Y125" s="1760"/>
      <c r="Z125" s="1760"/>
    </row>
    <row r="126" spans="2:26" ht="21" customHeight="1">
      <c r="B126" s="1763" t="s">
        <v>327</v>
      </c>
      <c r="C126" s="1784"/>
      <c r="D126" s="1784"/>
      <c r="E126" s="1784"/>
      <c r="F126" s="1784"/>
      <c r="G126" s="1784"/>
      <c r="H126" s="1784"/>
      <c r="I126" s="1784"/>
      <c r="J126" s="1784"/>
      <c r="K126" s="1784"/>
      <c r="L126" s="1784"/>
      <c r="M126" s="1784"/>
      <c r="N126" s="1784"/>
      <c r="O126" s="1784"/>
      <c r="P126" s="1784"/>
      <c r="Q126" s="1784"/>
      <c r="R126" s="1784"/>
      <c r="S126" s="1784"/>
      <c r="T126" s="1784"/>
      <c r="U126" s="1784"/>
      <c r="V126" s="1784"/>
      <c r="W126" s="1784"/>
      <c r="X126" s="1784"/>
      <c r="Y126" s="1784"/>
      <c r="Z126" s="1784"/>
    </row>
    <row r="127" spans="2:26" ht="34.5" customHeight="1">
      <c r="B127" s="1763" t="s">
        <v>441</v>
      </c>
      <c r="C127" s="1763"/>
      <c r="D127" s="1763"/>
      <c r="E127" s="1763"/>
      <c r="F127" s="1763"/>
      <c r="G127" s="1763"/>
      <c r="H127" s="1763"/>
      <c r="I127" s="1763"/>
      <c r="J127" s="1763"/>
      <c r="K127" s="1763"/>
      <c r="L127" s="1763"/>
      <c r="M127" s="1763"/>
      <c r="N127" s="1763"/>
      <c r="O127" s="1763"/>
      <c r="P127" s="1763"/>
      <c r="Q127" s="1763"/>
      <c r="R127" s="1763"/>
      <c r="S127" s="1763"/>
      <c r="T127" s="1763"/>
      <c r="U127" s="1763"/>
      <c r="V127" s="1763"/>
      <c r="W127" s="1763"/>
      <c r="X127" s="1763"/>
      <c r="Y127" s="1784"/>
      <c r="Z127" s="1784"/>
    </row>
    <row r="129" spans="1:26" s="71" customFormat="1" ht="12.75" customHeight="1">
      <c r="A129" s="60"/>
      <c r="B129" s="908"/>
      <c r="C129" s="483"/>
      <c r="D129" s="426"/>
      <c r="E129" s="426"/>
      <c r="F129" s="426"/>
      <c r="G129" s="483"/>
      <c r="H129" s="483"/>
      <c r="I129" s="906"/>
      <c r="J129" s="906"/>
      <c r="K129" s="483"/>
      <c r="L129" s="483"/>
      <c r="M129" s="483"/>
      <c r="N129" s="907"/>
      <c r="O129" s="907"/>
      <c r="P129" s="907"/>
      <c r="Q129" s="907"/>
      <c r="R129" s="906"/>
      <c r="S129" s="906"/>
      <c r="T129" s="907"/>
      <c r="U129" s="907"/>
      <c r="V129" s="483"/>
      <c r="W129" s="483"/>
      <c r="X129" s="906"/>
      <c r="Y129" s="107"/>
      <c r="Z129" s="112"/>
    </row>
    <row r="130" spans="3:26" s="109" customFormat="1" ht="35.25" customHeight="1">
      <c r="C130" s="71"/>
      <c r="D130" s="71"/>
      <c r="E130" s="71"/>
      <c r="F130" s="71"/>
      <c r="G130" s="71"/>
      <c r="H130" s="71"/>
      <c r="I130" s="71"/>
      <c r="J130" s="71"/>
      <c r="K130" s="71"/>
      <c r="L130" s="71"/>
      <c r="M130" s="71"/>
      <c r="N130" s="71"/>
      <c r="O130" s="71"/>
      <c r="P130" s="108"/>
      <c r="Q130" s="108"/>
      <c r="R130" s="107"/>
      <c r="S130" s="107"/>
      <c r="T130" s="108"/>
      <c r="U130" s="108"/>
      <c r="V130" s="112"/>
      <c r="W130" s="112"/>
      <c r="X130" s="1739" t="s">
        <v>402</v>
      </c>
      <c r="Y130" s="1739"/>
      <c r="Z130" s="1739"/>
    </row>
    <row r="131" spans="2:26" s="109" customFormat="1" ht="17.25" customHeight="1">
      <c r="B131" s="1734" t="s">
        <v>519</v>
      </c>
      <c r="C131" s="1734"/>
      <c r="D131" s="1734"/>
      <c r="E131" s="1734"/>
      <c r="F131" s="102"/>
      <c r="G131" s="102"/>
      <c r="H131" s="102"/>
      <c r="I131" s="102"/>
      <c r="J131" s="102"/>
      <c r="K131" s="102"/>
      <c r="L131" s="102"/>
      <c r="M131" s="102"/>
      <c r="N131" s="102"/>
      <c r="O131" s="102"/>
      <c r="P131" s="102"/>
      <c r="Q131" s="102"/>
      <c r="R131" s="426"/>
      <c r="S131" s="426"/>
      <c r="T131" s="426"/>
      <c r="U131" s="426"/>
      <c r="V131" s="426"/>
      <c r="W131" s="426"/>
      <c r="X131" s="426"/>
      <c r="Y131" s="71"/>
      <c r="Z131" s="71"/>
    </row>
    <row r="132" spans="2:26" s="109" customFormat="1" ht="24" customHeight="1">
      <c r="B132" s="1762" t="s">
        <v>423</v>
      </c>
      <c r="C132" s="1784"/>
      <c r="D132" s="1784"/>
      <c r="E132" s="1784"/>
      <c r="F132" s="1784"/>
      <c r="G132" s="1784"/>
      <c r="H132" s="1784"/>
      <c r="I132" s="1784"/>
      <c r="J132" s="1784"/>
      <c r="K132" s="1784"/>
      <c r="L132" s="1784"/>
      <c r="M132" s="1784"/>
      <c r="N132" s="1784"/>
      <c r="O132" s="1784"/>
      <c r="P132" s="1784"/>
      <c r="Q132" s="1784"/>
      <c r="R132" s="1784"/>
      <c r="S132" s="1784"/>
      <c r="T132" s="1784"/>
      <c r="U132" s="1784"/>
      <c r="V132" s="1784"/>
      <c r="W132" s="1784"/>
      <c r="X132" s="1784"/>
      <c r="Y132" s="1784"/>
      <c r="Z132" s="1784"/>
    </row>
    <row r="133" spans="2:26" s="109" customFormat="1" ht="23.25" customHeight="1">
      <c r="B133" s="1762" t="s">
        <v>424</v>
      </c>
      <c r="C133" s="1762"/>
      <c r="D133" s="1762"/>
      <c r="E133" s="1762"/>
      <c r="F133" s="1762"/>
      <c r="G133" s="1762"/>
      <c r="H133" s="1762"/>
      <c r="I133" s="1762"/>
      <c r="J133" s="1762"/>
      <c r="K133" s="1762"/>
      <c r="L133" s="1762"/>
      <c r="M133" s="1762"/>
      <c r="N133" s="1762"/>
      <c r="O133" s="1762"/>
      <c r="P133" s="1762"/>
      <c r="Q133" s="1762"/>
      <c r="R133" s="1762"/>
      <c r="S133" s="1762"/>
      <c r="T133" s="1762"/>
      <c r="U133" s="1762"/>
      <c r="V133" s="1762"/>
      <c r="W133" s="1762"/>
      <c r="X133" s="1762"/>
      <c r="Y133" s="1784"/>
      <c r="Z133" s="1784"/>
    </row>
    <row r="134" spans="2:26" s="109" customFormat="1" ht="49.5" customHeight="1">
      <c r="B134" s="1762" t="s">
        <v>840</v>
      </c>
      <c r="C134" s="1762"/>
      <c r="D134" s="1762"/>
      <c r="E134" s="1762"/>
      <c r="F134" s="1762"/>
      <c r="G134" s="1762"/>
      <c r="H134" s="1762"/>
      <c r="I134" s="1762"/>
      <c r="J134" s="1762"/>
      <c r="K134" s="1762"/>
      <c r="L134" s="1762"/>
      <c r="M134" s="1762"/>
      <c r="N134" s="1762"/>
      <c r="O134" s="1762"/>
      <c r="P134" s="1762"/>
      <c r="Q134" s="1762"/>
      <c r="R134" s="1762"/>
      <c r="S134" s="1762"/>
      <c r="T134" s="1762"/>
      <c r="U134" s="1762"/>
      <c r="V134" s="1762"/>
      <c r="W134" s="1762"/>
      <c r="X134" s="1762"/>
      <c r="Y134" s="1784"/>
      <c r="Z134" s="1784"/>
    </row>
    <row r="135" spans="3:26" s="109" customFormat="1" ht="35.25" customHeight="1">
      <c r="C135" s="71"/>
      <c r="D135" s="71"/>
      <c r="E135" s="71"/>
      <c r="F135" s="71"/>
      <c r="G135" s="71"/>
      <c r="H135" s="71"/>
      <c r="I135" s="71"/>
      <c r="J135" s="71"/>
      <c r="K135" s="71"/>
      <c r="L135" s="71"/>
      <c r="M135" s="71"/>
      <c r="N135" s="71"/>
      <c r="O135" s="71"/>
      <c r="P135" s="108"/>
      <c r="Q135" s="108"/>
      <c r="R135" s="107"/>
      <c r="S135" s="107"/>
      <c r="T135" s="108"/>
      <c r="U135" s="108"/>
      <c r="V135" s="112"/>
      <c r="W135" s="112"/>
      <c r="X135" s="1582"/>
      <c r="Y135" s="1582"/>
      <c r="Z135" s="1582"/>
    </row>
    <row r="136" spans="2:26" s="109" customFormat="1" ht="17.25">
      <c r="B136" s="1771" t="s">
        <v>1097</v>
      </c>
      <c r="C136" s="1784"/>
      <c r="D136" s="1784"/>
      <c r="E136" s="1784"/>
      <c r="F136" s="1784"/>
      <c r="G136" s="1784"/>
      <c r="H136" s="1784"/>
      <c r="I136" s="1784"/>
      <c r="J136" s="1784"/>
      <c r="K136" s="1784"/>
      <c r="L136" s="1784"/>
      <c r="M136" s="1784"/>
      <c r="N136" s="1784"/>
      <c r="O136" s="1784"/>
      <c r="P136" s="1784"/>
      <c r="Q136" s="1784"/>
      <c r="R136" s="1784"/>
      <c r="S136" s="1784"/>
      <c r="T136" s="1784"/>
      <c r="U136" s="1784"/>
      <c r="V136" s="1784"/>
      <c r="W136" s="1784"/>
      <c r="X136" s="1784"/>
      <c r="Y136" s="1784"/>
      <c r="Z136" s="1784"/>
    </row>
    <row r="137" spans="2:26" s="109" customFormat="1" ht="17.25">
      <c r="B137" s="1762" t="s">
        <v>894</v>
      </c>
      <c r="C137" s="1784"/>
      <c r="D137" s="1784"/>
      <c r="E137" s="1784"/>
      <c r="F137" s="1784"/>
      <c r="G137" s="1784"/>
      <c r="H137" s="1784"/>
      <c r="I137" s="1784"/>
      <c r="J137" s="1784"/>
      <c r="K137" s="1784"/>
      <c r="L137" s="1784"/>
      <c r="M137" s="1784"/>
      <c r="N137" s="1784"/>
      <c r="O137" s="1784"/>
      <c r="P137" s="1784"/>
      <c r="Q137" s="1784"/>
      <c r="R137" s="1784"/>
      <c r="S137" s="1784"/>
      <c r="T137" s="1784"/>
      <c r="U137" s="1784"/>
      <c r="V137" s="1784"/>
      <c r="W137" s="1784"/>
      <c r="X137" s="1784"/>
      <c r="Y137" s="1784"/>
      <c r="Z137" s="1784"/>
    </row>
    <row r="138" spans="2:26" s="109" customFormat="1" ht="10.5" customHeight="1">
      <c r="B138" s="426"/>
      <c r="C138" s="426"/>
      <c r="D138" s="426"/>
      <c r="E138" s="426"/>
      <c r="F138" s="426"/>
      <c r="G138" s="426"/>
      <c r="H138" s="426"/>
      <c r="I138" s="426"/>
      <c r="J138" s="426"/>
      <c r="K138" s="426"/>
      <c r="L138" s="426"/>
      <c r="M138" s="426"/>
      <c r="N138" s="426"/>
      <c r="O138" s="426"/>
      <c r="P138" s="907"/>
      <c r="Q138" s="907"/>
      <c r="R138" s="906"/>
      <c r="S138" s="906"/>
      <c r="T138" s="907"/>
      <c r="U138" s="907"/>
      <c r="V138" s="483"/>
      <c r="W138" s="483"/>
      <c r="X138" s="906"/>
      <c r="Y138" s="107"/>
      <c r="Z138" s="112"/>
    </row>
    <row r="139" spans="2:26" s="109" customFormat="1" ht="17.25">
      <c r="B139" s="1762" t="s">
        <v>419</v>
      </c>
      <c r="C139" s="1784"/>
      <c r="D139" s="1784"/>
      <c r="E139" s="1784"/>
      <c r="F139" s="1784"/>
      <c r="G139" s="1784"/>
      <c r="H139" s="1784"/>
      <c r="I139" s="1784"/>
      <c r="J139" s="1784"/>
      <c r="K139" s="1784"/>
      <c r="L139" s="1784"/>
      <c r="M139" s="1784"/>
      <c r="N139" s="1784"/>
      <c r="O139" s="1784"/>
      <c r="P139" s="1784"/>
      <c r="Q139" s="1784"/>
      <c r="R139" s="1784"/>
      <c r="S139" s="1784"/>
      <c r="T139" s="1784"/>
      <c r="U139" s="1784"/>
      <c r="V139" s="1784"/>
      <c r="W139" s="1784"/>
      <c r="X139" s="1784"/>
      <c r="Y139" s="1784"/>
      <c r="Z139" s="1784"/>
    </row>
    <row r="140" spans="2:26" s="109" customFormat="1" ht="7.5" customHeight="1">
      <c r="B140" s="426"/>
      <c r="C140" s="426"/>
      <c r="D140" s="426"/>
      <c r="E140" s="426"/>
      <c r="F140" s="426"/>
      <c r="G140" s="426"/>
      <c r="H140" s="426"/>
      <c r="I140" s="426"/>
      <c r="J140" s="426"/>
      <c r="K140" s="426"/>
      <c r="L140" s="426"/>
      <c r="M140" s="426"/>
      <c r="N140" s="426"/>
      <c r="O140" s="426"/>
      <c r="P140" s="907"/>
      <c r="Q140" s="907"/>
      <c r="R140" s="906"/>
      <c r="S140" s="906"/>
      <c r="T140" s="907"/>
      <c r="U140" s="907"/>
      <c r="V140" s="483"/>
      <c r="W140" s="483"/>
      <c r="X140" s="906"/>
      <c r="Y140" s="107"/>
      <c r="Z140" s="112"/>
    </row>
    <row r="141" spans="2:26" s="109" customFormat="1" ht="16.5" customHeight="1">
      <c r="B141" s="1762" t="s">
        <v>420</v>
      </c>
      <c r="C141" s="1762"/>
      <c r="D141" s="1762"/>
      <c r="E141" s="1762"/>
      <c r="F141" s="1762"/>
      <c r="G141" s="1762"/>
      <c r="H141" s="1762"/>
      <c r="I141" s="1762"/>
      <c r="J141" s="1762"/>
      <c r="K141" s="1762"/>
      <c r="L141" s="1762"/>
      <c r="M141" s="1762"/>
      <c r="N141" s="1762"/>
      <c r="O141" s="1762"/>
      <c r="P141" s="1762"/>
      <c r="Q141" s="1762"/>
      <c r="R141" s="1762"/>
      <c r="S141" s="1762"/>
      <c r="T141" s="1762"/>
      <c r="U141" s="1762"/>
      <c r="V141" s="1762"/>
      <c r="W141" s="1762"/>
      <c r="X141" s="1762"/>
      <c r="Y141" s="1784"/>
      <c r="Z141" s="1784"/>
    </row>
    <row r="142" spans="2:26" s="109" customFormat="1" ht="6.75" customHeight="1">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107"/>
      <c r="Z142" s="112"/>
    </row>
    <row r="143" spans="2:26" s="109" customFormat="1" ht="31.5" customHeight="1">
      <c r="B143" s="1763" t="s">
        <v>421</v>
      </c>
      <c r="C143" s="1782"/>
      <c r="D143" s="1782"/>
      <c r="E143" s="1782"/>
      <c r="F143" s="1782"/>
      <c r="G143" s="1782"/>
      <c r="H143" s="1782"/>
      <c r="I143" s="1782"/>
      <c r="J143" s="1782"/>
      <c r="K143" s="1782"/>
      <c r="L143" s="1782"/>
      <c r="M143" s="1782"/>
      <c r="N143" s="1782"/>
      <c r="O143" s="1782"/>
      <c r="P143" s="1782"/>
      <c r="Q143" s="1782"/>
      <c r="R143" s="1782"/>
      <c r="S143" s="1782"/>
      <c r="T143" s="1782"/>
      <c r="U143" s="1782"/>
      <c r="V143" s="1782"/>
      <c r="W143" s="1782"/>
      <c r="X143" s="1782"/>
      <c r="Y143" s="1784"/>
      <c r="Z143" s="1784"/>
    </row>
    <row r="144" spans="2:26" s="109" customFormat="1" ht="17.25">
      <c r="B144" s="426"/>
      <c r="C144" s="426"/>
      <c r="D144" s="426"/>
      <c r="E144" s="426"/>
      <c r="F144" s="426"/>
      <c r="G144" s="426"/>
      <c r="H144" s="426"/>
      <c r="I144" s="426"/>
      <c r="J144" s="426"/>
      <c r="K144" s="426"/>
      <c r="L144" s="426"/>
      <c r="M144" s="426"/>
      <c r="N144" s="426"/>
      <c r="O144" s="426"/>
      <c r="P144" s="907"/>
      <c r="Q144" s="907"/>
      <c r="R144" s="906"/>
      <c r="S144" s="906"/>
      <c r="T144" s="907"/>
      <c r="U144" s="907"/>
      <c r="V144" s="483"/>
      <c r="W144" s="483"/>
      <c r="X144" s="906"/>
      <c r="Y144" s="107"/>
      <c r="Z144" s="112"/>
    </row>
    <row r="145" spans="1:26" s="109" customFormat="1" ht="17.25">
      <c r="A145" s="473"/>
      <c r="B145" s="1762" t="s">
        <v>523</v>
      </c>
      <c r="C145" s="1784"/>
      <c r="D145" s="1784"/>
      <c r="E145" s="1784"/>
      <c r="F145" s="1784"/>
      <c r="G145" s="1784"/>
      <c r="H145" s="1784"/>
      <c r="I145" s="1784"/>
      <c r="J145" s="1784"/>
      <c r="K145" s="1784"/>
      <c r="L145" s="1784"/>
      <c r="M145" s="1784"/>
      <c r="N145" s="1784"/>
      <c r="O145" s="1784"/>
      <c r="P145" s="1784"/>
      <c r="Q145" s="1784"/>
      <c r="R145" s="1784"/>
      <c r="S145" s="1784"/>
      <c r="T145" s="1784"/>
      <c r="U145" s="1784"/>
      <c r="V145" s="1784"/>
      <c r="W145" s="1784"/>
      <c r="X145" s="1784"/>
      <c r="Y145" s="1784"/>
      <c r="Z145" s="1784"/>
    </row>
    <row r="146" spans="2:26" s="109" customFormat="1" ht="54.75" customHeight="1">
      <c r="B146" s="1763" t="s">
        <v>861</v>
      </c>
      <c r="C146" s="1763"/>
      <c r="D146" s="1763"/>
      <c r="E146" s="1763"/>
      <c r="F146" s="1763"/>
      <c r="G146" s="1763"/>
      <c r="H146" s="1763"/>
      <c r="I146" s="1763"/>
      <c r="J146" s="1763"/>
      <c r="K146" s="1763"/>
      <c r="L146" s="1763"/>
      <c r="M146" s="1763"/>
      <c r="N146" s="1763"/>
      <c r="O146" s="1763"/>
      <c r="P146" s="1763"/>
      <c r="Q146" s="1763"/>
      <c r="R146" s="1763"/>
      <c r="S146" s="1763"/>
      <c r="T146" s="1763"/>
      <c r="U146" s="1763"/>
      <c r="V146" s="1763"/>
      <c r="W146" s="1763"/>
      <c r="X146" s="1763"/>
      <c r="Y146" s="1784"/>
      <c r="Z146" s="1784"/>
    </row>
    <row r="147" spans="2:26" s="109" customFormat="1" ht="14.25" customHeight="1">
      <c r="B147" s="110"/>
      <c r="C147" s="110"/>
      <c r="D147" s="110"/>
      <c r="E147" s="110"/>
      <c r="F147" s="110"/>
      <c r="G147" s="110"/>
      <c r="H147" s="110"/>
      <c r="I147" s="110"/>
      <c r="J147" s="110"/>
      <c r="K147" s="110"/>
      <c r="L147" s="110"/>
      <c r="M147" s="110"/>
      <c r="N147" s="110"/>
      <c r="O147" s="110"/>
      <c r="P147" s="70"/>
      <c r="Q147" s="70"/>
      <c r="R147" s="71"/>
      <c r="S147" s="71"/>
      <c r="T147" s="71"/>
      <c r="U147" s="71"/>
      <c r="V147" s="71"/>
      <c r="W147" s="71"/>
      <c r="X147" s="71"/>
      <c r="Y147" s="71"/>
      <c r="Z147" s="71"/>
    </row>
    <row r="148" spans="2:26" s="109" customFormat="1" ht="14.25" customHeight="1">
      <c r="B148" s="71"/>
      <c r="C148" s="71"/>
      <c r="D148" s="71"/>
      <c r="E148" s="71"/>
      <c r="F148" s="71"/>
      <c r="G148" s="71"/>
      <c r="H148" s="71"/>
      <c r="I148" s="71"/>
      <c r="J148" s="71"/>
      <c r="K148" s="71"/>
      <c r="L148" s="71"/>
      <c r="M148" s="71"/>
      <c r="N148" s="71"/>
      <c r="O148" s="71"/>
      <c r="P148" s="70"/>
      <c r="Q148" s="70"/>
      <c r="R148" s="71"/>
      <c r="S148" s="71"/>
      <c r="T148" s="474"/>
      <c r="U148" s="433"/>
      <c r="V148" s="71"/>
      <c r="W148" s="71"/>
      <c r="X148" s="71"/>
      <c r="Y148" s="71"/>
      <c r="Z148" s="71"/>
    </row>
    <row r="149" spans="2:32" s="109" customFormat="1" ht="18" customHeight="1">
      <c r="B149" s="113"/>
      <c r="C149" s="113"/>
      <c r="D149" s="113"/>
      <c r="E149" s="113"/>
      <c r="F149" s="113"/>
      <c r="G149" s="113"/>
      <c r="H149" s="113"/>
      <c r="I149" s="113"/>
      <c r="J149" s="113"/>
      <c r="K149" s="113"/>
      <c r="L149" s="113"/>
      <c r="M149" s="113"/>
      <c r="N149" s="113"/>
      <c r="O149" s="113"/>
      <c r="P149" s="113"/>
      <c r="Q149" s="113"/>
      <c r="R149" s="113"/>
      <c r="S149" s="113"/>
      <c r="T149" s="113"/>
      <c r="U149" s="113"/>
      <c r="V149" s="81"/>
      <c r="W149" s="81"/>
      <c r="X149" s="113"/>
      <c r="Y149" s="113"/>
      <c r="Z149" s="475" t="s">
        <v>769</v>
      </c>
      <c r="AA149" s="71"/>
      <c r="AB149" s="71"/>
      <c r="AC149" s="71"/>
      <c r="AD149" s="71"/>
      <c r="AE149" s="71"/>
      <c r="AF149" s="71"/>
    </row>
    <row r="150" spans="2:32" s="109" customFormat="1" ht="17.25" customHeight="1">
      <c r="B150" s="71" t="s">
        <v>422</v>
      </c>
      <c r="C150" s="71"/>
      <c r="D150" s="71"/>
      <c r="E150" s="71"/>
      <c r="F150" s="71"/>
      <c r="G150" s="71"/>
      <c r="H150" s="71"/>
      <c r="I150" s="71"/>
      <c r="J150" s="71"/>
      <c r="K150" s="71"/>
      <c r="L150" s="71"/>
      <c r="M150" s="71"/>
      <c r="N150" s="71"/>
      <c r="O150" s="71"/>
      <c r="P150" s="71"/>
      <c r="Q150" s="71"/>
      <c r="R150" s="71"/>
      <c r="S150" s="71"/>
      <c r="T150" s="71"/>
      <c r="U150" s="71"/>
      <c r="V150" s="70"/>
      <c r="W150" s="70"/>
      <c r="X150" s="71"/>
      <c r="Y150" s="433"/>
      <c r="Z150" s="476"/>
      <c r="AA150" s="71"/>
      <c r="AB150" s="71"/>
      <c r="AC150" s="71"/>
      <c r="AD150" s="71"/>
      <c r="AE150" s="71"/>
      <c r="AF150" s="71"/>
    </row>
    <row r="151" spans="2:32" s="109" customFormat="1" ht="17.25" customHeight="1">
      <c r="B151" s="477" t="s">
        <v>524</v>
      </c>
      <c r="C151" s="71"/>
      <c r="D151" s="71"/>
      <c r="E151" s="71"/>
      <c r="F151" s="71"/>
      <c r="G151" s="71"/>
      <c r="H151" s="71"/>
      <c r="I151" s="71"/>
      <c r="J151" s="71"/>
      <c r="K151" s="71"/>
      <c r="L151" s="71"/>
      <c r="M151" s="71"/>
      <c r="N151" s="71"/>
      <c r="O151" s="71"/>
      <c r="P151" s="71"/>
      <c r="Q151" s="71"/>
      <c r="R151" s="71"/>
      <c r="S151" s="71"/>
      <c r="T151" s="71"/>
      <c r="U151" s="71"/>
      <c r="V151" s="70"/>
      <c r="W151" s="70"/>
      <c r="X151" s="71"/>
      <c r="Y151" s="433"/>
      <c r="Z151" s="476">
        <v>18</v>
      </c>
      <c r="AA151" s="71"/>
      <c r="AB151" s="71"/>
      <c r="AC151" s="71"/>
      <c r="AD151" s="71"/>
      <c r="AE151" s="71"/>
      <c r="AF151" s="71"/>
    </row>
    <row r="152" spans="2:32" s="109" customFormat="1" ht="17.25" customHeight="1">
      <c r="B152" s="477" t="s">
        <v>525</v>
      </c>
      <c r="C152" s="71"/>
      <c r="D152" s="71"/>
      <c r="E152" s="71"/>
      <c r="F152" s="71"/>
      <c r="G152" s="71"/>
      <c r="H152" s="71"/>
      <c r="I152" s="71"/>
      <c r="J152" s="71"/>
      <c r="K152" s="71"/>
      <c r="L152" s="71"/>
      <c r="M152" s="71"/>
      <c r="N152" s="71"/>
      <c r="O152" s="71"/>
      <c r="P152" s="71"/>
      <c r="Q152" s="71"/>
      <c r="R152" s="71"/>
      <c r="S152" s="71"/>
      <c r="T152" s="71"/>
      <c r="U152" s="71"/>
      <c r="V152" s="70"/>
      <c r="W152" s="70"/>
      <c r="X152" s="71"/>
      <c r="Y152" s="433"/>
      <c r="Z152" s="476">
        <v>16</v>
      </c>
      <c r="AA152" s="71"/>
      <c r="AB152" s="71"/>
      <c r="AC152" s="71"/>
      <c r="AD152" s="71"/>
      <c r="AE152" s="71"/>
      <c r="AF152" s="71"/>
    </row>
    <row r="153" spans="2:32" s="109" customFormat="1" ht="17.25" customHeight="1">
      <c r="B153" s="113" t="s">
        <v>802</v>
      </c>
      <c r="C153" s="113"/>
      <c r="D153" s="113"/>
      <c r="E153" s="113"/>
      <c r="F153" s="113"/>
      <c r="G153" s="113"/>
      <c r="H153" s="113"/>
      <c r="I153" s="113"/>
      <c r="J153" s="113"/>
      <c r="K153" s="113"/>
      <c r="L153" s="113"/>
      <c r="M153" s="113"/>
      <c r="N153" s="113"/>
      <c r="O153" s="113"/>
      <c r="P153" s="113"/>
      <c r="Q153" s="113"/>
      <c r="R153" s="113"/>
      <c r="S153" s="113"/>
      <c r="T153" s="113"/>
      <c r="U153" s="113"/>
      <c r="V153" s="81"/>
      <c r="W153" s="81"/>
      <c r="X153" s="113"/>
      <c r="Y153" s="430"/>
      <c r="Z153" s="478">
        <v>15</v>
      </c>
      <c r="AA153" s="71"/>
      <c r="AB153" s="71"/>
      <c r="AC153" s="71"/>
      <c r="AD153" s="71"/>
      <c r="AE153" s="71"/>
      <c r="AF153" s="71"/>
    </row>
    <row r="154" spans="2:26" s="109" customFormat="1" ht="14.25" customHeight="1">
      <c r="B154" s="110"/>
      <c r="C154" s="110"/>
      <c r="D154" s="110"/>
      <c r="E154" s="110"/>
      <c r="F154" s="110"/>
      <c r="G154" s="110"/>
      <c r="H154" s="110"/>
      <c r="I154" s="110"/>
      <c r="J154" s="110"/>
      <c r="K154" s="110"/>
      <c r="L154" s="110"/>
      <c r="M154" s="110"/>
      <c r="N154" s="110"/>
      <c r="O154" s="110"/>
      <c r="P154" s="70"/>
      <c r="Q154" s="70"/>
      <c r="R154" s="71"/>
      <c r="S154" s="71"/>
      <c r="T154" s="71"/>
      <c r="U154" s="71"/>
      <c r="V154" s="71"/>
      <c r="W154" s="71"/>
      <c r="X154" s="71"/>
      <c r="Y154" s="71"/>
      <c r="Z154" s="71"/>
    </row>
    <row r="155" spans="1:26" ht="21" customHeight="1">
      <c r="A155" s="60"/>
      <c r="B155" s="66" t="s">
        <v>526</v>
      </c>
      <c r="C155" s="62"/>
      <c r="D155" s="480"/>
      <c r="E155" s="480"/>
      <c r="F155" s="480"/>
      <c r="G155" s="480"/>
      <c r="H155" s="480"/>
      <c r="I155" s="480"/>
      <c r="J155" s="480"/>
      <c r="K155" s="62"/>
      <c r="L155" s="62"/>
      <c r="M155" s="62"/>
      <c r="N155" s="62"/>
      <c r="O155" s="62"/>
      <c r="P155" s="62"/>
      <c r="Q155" s="62"/>
      <c r="R155" s="62"/>
      <c r="S155" s="62"/>
      <c r="T155" s="62"/>
      <c r="U155" s="62"/>
      <c r="V155" s="62"/>
      <c r="W155" s="62"/>
      <c r="X155" s="62"/>
      <c r="Y155" s="62"/>
      <c r="Z155" s="62"/>
    </row>
    <row r="156" spans="2:26" ht="75.75" customHeight="1">
      <c r="B156" s="1759" t="s">
        <v>14</v>
      </c>
      <c r="C156" s="1759"/>
      <c r="D156" s="1759"/>
      <c r="E156" s="1759"/>
      <c r="F156" s="1759"/>
      <c r="G156" s="1759"/>
      <c r="H156" s="1759"/>
      <c r="I156" s="1759"/>
      <c r="J156" s="1759"/>
      <c r="K156" s="1759"/>
      <c r="L156" s="1759"/>
      <c r="M156" s="1759"/>
      <c r="N156" s="1759"/>
      <c r="O156" s="1759"/>
      <c r="P156" s="1759"/>
      <c r="Q156" s="1759"/>
      <c r="R156" s="1759"/>
      <c r="S156" s="1759"/>
      <c r="T156" s="1759"/>
      <c r="U156" s="1759"/>
      <c r="V156" s="1759"/>
      <c r="W156" s="1759"/>
      <c r="X156" s="1759"/>
      <c r="Y156" s="1760"/>
      <c r="Z156" s="1760"/>
    </row>
    <row r="157" spans="2:29" ht="42" customHeight="1">
      <c r="B157" s="1733" t="s">
        <v>428</v>
      </c>
      <c r="C157" s="1732"/>
      <c r="D157" s="1732"/>
      <c r="E157" s="1732"/>
      <c r="F157" s="1732"/>
      <c r="G157" s="1732"/>
      <c r="H157" s="1732"/>
      <c r="I157" s="1732"/>
      <c r="J157" s="1732"/>
      <c r="K157" s="1732"/>
      <c r="L157" s="1732"/>
      <c r="M157" s="1732"/>
      <c r="N157" s="1732"/>
      <c r="O157" s="1732"/>
      <c r="P157" s="1732"/>
      <c r="Q157" s="1732"/>
      <c r="R157" s="1732"/>
      <c r="S157" s="1732"/>
      <c r="T157" s="1732"/>
      <c r="U157" s="1732"/>
      <c r="V157" s="1732"/>
      <c r="W157" s="1732"/>
      <c r="X157" s="1732"/>
      <c r="Y157" s="1732"/>
      <c r="Z157" s="1732"/>
      <c r="AA157" s="481"/>
      <c r="AB157" s="482"/>
      <c r="AC157" s="162"/>
    </row>
    <row r="158" spans="2:29" ht="43.5" customHeight="1">
      <c r="B158" s="1732" t="s">
        <v>453</v>
      </c>
      <c r="C158" s="1732"/>
      <c r="D158" s="1732"/>
      <c r="E158" s="1732"/>
      <c r="F158" s="1732"/>
      <c r="G158" s="1732"/>
      <c r="H158" s="1732"/>
      <c r="I158" s="1732"/>
      <c r="J158" s="1732"/>
      <c r="K158" s="1732"/>
      <c r="L158" s="1732"/>
      <c r="M158" s="1732"/>
      <c r="N158" s="1732"/>
      <c r="O158" s="1732"/>
      <c r="P158" s="1732"/>
      <c r="Q158" s="1732"/>
      <c r="R158" s="1732"/>
      <c r="S158" s="1732"/>
      <c r="T158" s="1732"/>
      <c r="U158" s="1732"/>
      <c r="V158" s="1732"/>
      <c r="W158" s="1732"/>
      <c r="X158" s="1732"/>
      <c r="Y158" s="1732"/>
      <c r="Z158" s="1732"/>
      <c r="AA158" s="482"/>
      <c r="AB158" s="482"/>
      <c r="AC158" s="482"/>
    </row>
    <row r="159" spans="2:29" ht="39.75" customHeight="1">
      <c r="B159" s="1732" t="s">
        <v>454</v>
      </c>
      <c r="C159" s="1732"/>
      <c r="D159" s="1732"/>
      <c r="E159" s="1732"/>
      <c r="F159" s="1732"/>
      <c r="G159" s="1732"/>
      <c r="H159" s="1732"/>
      <c r="I159" s="1732"/>
      <c r="J159" s="1732"/>
      <c r="K159" s="1732"/>
      <c r="L159" s="1732"/>
      <c r="M159" s="1732"/>
      <c r="N159" s="1732"/>
      <c r="O159" s="1732"/>
      <c r="P159" s="1732"/>
      <c r="Q159" s="1732"/>
      <c r="R159" s="1732"/>
      <c r="S159" s="1732"/>
      <c r="T159" s="1732"/>
      <c r="U159" s="1732"/>
      <c r="V159" s="1732"/>
      <c r="W159" s="1732"/>
      <c r="X159" s="1732"/>
      <c r="Y159" s="1732"/>
      <c r="Z159" s="1732"/>
      <c r="AA159" s="482"/>
      <c r="AB159" s="482"/>
      <c r="AC159" s="482"/>
    </row>
    <row r="160" spans="2:29" ht="18.75" customHeight="1">
      <c r="B160" s="117"/>
      <c r="C160" s="863"/>
      <c r="D160" s="483"/>
      <c r="E160" s="483"/>
      <c r="F160" s="483"/>
      <c r="G160" s="483"/>
      <c r="H160" s="483"/>
      <c r="I160" s="483"/>
      <c r="J160" s="483"/>
      <c r="K160" s="483"/>
      <c r="L160" s="483"/>
      <c r="M160" s="483"/>
      <c r="N160" s="483"/>
      <c r="O160" s="483"/>
      <c r="P160" s="483"/>
      <c r="Q160" s="483"/>
      <c r="R160" s="483"/>
      <c r="S160" s="483"/>
      <c r="T160" s="483"/>
      <c r="U160" s="483"/>
      <c r="V160" s="483"/>
      <c r="W160" s="483"/>
      <c r="X160" s="862"/>
      <c r="Y160" s="483"/>
      <c r="Z160" s="842"/>
      <c r="AA160" s="483"/>
      <c r="AB160" s="483"/>
      <c r="AC160" s="483"/>
    </row>
    <row r="161" spans="2:29" ht="18.75" customHeight="1">
      <c r="B161" s="117"/>
      <c r="C161" s="1069"/>
      <c r="D161" s="483"/>
      <c r="E161" s="1070"/>
      <c r="F161" s="483"/>
      <c r="G161" s="483"/>
      <c r="H161" s="483"/>
      <c r="I161" s="483"/>
      <c r="J161" s="483"/>
      <c r="K161" s="483"/>
      <c r="L161" s="483"/>
      <c r="M161" s="483"/>
      <c r="N161" s="483"/>
      <c r="O161" s="483"/>
      <c r="P161" s="483"/>
      <c r="Q161" s="483"/>
      <c r="R161" s="483"/>
      <c r="S161" s="483"/>
      <c r="T161" s="483"/>
      <c r="U161" s="483"/>
      <c r="V161" s="483"/>
      <c r="W161" s="483"/>
      <c r="X161" s="862"/>
      <c r="Y161" s="483"/>
      <c r="Z161" s="842"/>
      <c r="AA161" s="483"/>
      <c r="AB161" s="483"/>
      <c r="AC161" s="483"/>
    </row>
    <row r="162" spans="1:26" ht="16.5" customHeight="1">
      <c r="A162" s="484"/>
      <c r="B162" s="485"/>
      <c r="C162" s="79"/>
      <c r="D162" s="79"/>
      <c r="E162" s="79"/>
      <c r="F162" s="79"/>
      <c r="G162" s="79"/>
      <c r="H162" s="79"/>
      <c r="I162" s="79"/>
      <c r="J162" s="79"/>
      <c r="K162" s="79"/>
      <c r="L162" s="79"/>
      <c r="M162" s="79"/>
      <c r="N162" s="79"/>
      <c r="O162" s="79"/>
      <c r="P162" s="486"/>
      <c r="Q162" s="486"/>
      <c r="R162" s="486"/>
      <c r="S162" s="486"/>
      <c r="T162" s="487"/>
      <c r="U162" s="488"/>
      <c r="V162" s="438"/>
      <c r="W162" s="486"/>
      <c r="X162" s="486"/>
      <c r="Y162" s="486"/>
      <c r="Z162" s="486"/>
    </row>
    <row r="163" spans="1:26" ht="33.75" customHeight="1">
      <c r="A163" s="484"/>
      <c r="B163" s="1770"/>
      <c r="C163" s="1770"/>
      <c r="D163" s="1770"/>
      <c r="E163" s="1770"/>
      <c r="F163" s="1770"/>
      <c r="G163" s="1770"/>
      <c r="H163" s="1770"/>
      <c r="I163" s="1770"/>
      <c r="J163" s="1770"/>
      <c r="K163" s="1770"/>
      <c r="L163" s="1770"/>
      <c r="M163" s="1770"/>
      <c r="N163" s="1770"/>
      <c r="O163" s="1770"/>
      <c r="P163" s="1770"/>
      <c r="Q163" s="1770"/>
      <c r="R163" s="1770"/>
      <c r="S163" s="1770"/>
      <c r="T163" s="1770"/>
      <c r="U163" s="1770"/>
      <c r="V163" s="1770"/>
      <c r="W163" s="1770"/>
      <c r="X163" s="1770"/>
      <c r="Y163" s="488"/>
      <c r="Z163" s="488"/>
    </row>
    <row r="164" spans="2:26" ht="14.25" customHeight="1">
      <c r="B164" s="79"/>
      <c r="C164" s="79"/>
      <c r="D164" s="79"/>
      <c r="E164" s="79"/>
      <c r="F164" s="79"/>
      <c r="G164" s="79"/>
      <c r="H164" s="79"/>
      <c r="I164" s="79"/>
      <c r="J164" s="79"/>
      <c r="K164" s="79"/>
      <c r="L164" s="79"/>
      <c r="M164" s="79"/>
      <c r="N164" s="79"/>
      <c r="O164" s="79"/>
      <c r="P164" s="489"/>
      <c r="Q164" s="489"/>
      <c r="R164" s="489"/>
      <c r="S164" s="489"/>
      <c r="T164" s="489"/>
      <c r="U164" s="489"/>
      <c r="V164" s="489"/>
      <c r="W164" s="489"/>
      <c r="X164" s="489"/>
      <c r="Y164" s="489"/>
      <c r="Z164" s="489"/>
    </row>
    <row r="165" spans="2:26" ht="24" customHeight="1">
      <c r="B165" s="485"/>
      <c r="C165" s="79"/>
      <c r="D165" s="79"/>
      <c r="E165" s="79"/>
      <c r="F165" s="79"/>
      <c r="G165" s="79"/>
      <c r="H165" s="79"/>
      <c r="I165" s="79"/>
      <c r="J165" s="79"/>
      <c r="K165" s="79"/>
      <c r="L165" s="79"/>
      <c r="M165" s="79"/>
      <c r="N165" s="79"/>
      <c r="O165" s="79"/>
      <c r="P165" s="490"/>
      <c r="Q165" s="490"/>
      <c r="R165" s="490"/>
      <c r="S165" s="490"/>
      <c r="T165" s="490"/>
      <c r="U165" s="490"/>
      <c r="V165" s="490"/>
      <c r="W165" s="490"/>
      <c r="X165" s="490"/>
      <c r="Y165" s="490"/>
      <c r="Z165" s="490"/>
    </row>
    <row r="166" spans="2:26" ht="39.75" customHeight="1">
      <c r="B166" s="1770"/>
      <c r="C166" s="1770"/>
      <c r="D166" s="1770"/>
      <c r="E166" s="1770"/>
      <c r="F166" s="1770"/>
      <c r="G166" s="1770"/>
      <c r="H166" s="1770"/>
      <c r="I166" s="1770"/>
      <c r="J166" s="1770"/>
      <c r="K166" s="1770"/>
      <c r="L166" s="1770"/>
      <c r="M166" s="1770"/>
      <c r="N166" s="1770"/>
      <c r="O166" s="1770"/>
      <c r="P166" s="1770"/>
      <c r="Q166" s="1770"/>
      <c r="R166" s="1770"/>
      <c r="S166" s="1770"/>
      <c r="T166" s="1770"/>
      <c r="U166" s="1770"/>
      <c r="V166" s="1770"/>
      <c r="W166" s="1770"/>
      <c r="X166" s="1770"/>
      <c r="Y166" s="490"/>
      <c r="Z166" s="490"/>
    </row>
    <row r="167" spans="2:26" ht="25.5" customHeight="1">
      <c r="B167" s="79"/>
      <c r="C167" s="79"/>
      <c r="D167" s="79"/>
      <c r="E167" s="79"/>
      <c r="F167" s="79"/>
      <c r="G167" s="79"/>
      <c r="H167" s="79"/>
      <c r="I167" s="79"/>
      <c r="J167" s="79"/>
      <c r="K167" s="79"/>
      <c r="L167" s="79"/>
      <c r="M167" s="79"/>
      <c r="N167" s="79"/>
      <c r="O167" s="79"/>
      <c r="P167" s="490"/>
      <c r="Q167" s="490"/>
      <c r="R167" s="490"/>
      <c r="S167" s="490"/>
      <c r="T167" s="490"/>
      <c r="U167" s="490"/>
      <c r="V167" s="490"/>
      <c r="W167" s="490"/>
      <c r="X167" s="490"/>
      <c r="Y167" s="490"/>
      <c r="Z167" s="490"/>
    </row>
    <row r="168" spans="2:26" ht="25.5" customHeight="1">
      <c r="B168" s="79"/>
      <c r="C168" s="79"/>
      <c r="D168" s="79"/>
      <c r="E168" s="79"/>
      <c r="F168" s="79"/>
      <c r="G168" s="79"/>
      <c r="H168" s="79"/>
      <c r="I168" s="79"/>
      <c r="J168" s="79"/>
      <c r="K168" s="79"/>
      <c r="L168" s="79"/>
      <c r="M168" s="79"/>
      <c r="N168" s="79"/>
      <c r="O168" s="79"/>
      <c r="P168" s="490"/>
      <c r="Q168" s="490"/>
      <c r="R168" s="490"/>
      <c r="S168" s="490"/>
      <c r="T168" s="490"/>
      <c r="U168" s="490"/>
      <c r="V168" s="490"/>
      <c r="W168" s="490"/>
      <c r="X168" s="490"/>
      <c r="Y168" s="490"/>
      <c r="Z168" s="490"/>
    </row>
    <row r="169" spans="2:26" ht="25.5" customHeight="1">
      <c r="B169" s="79"/>
      <c r="C169" s="79"/>
      <c r="D169" s="79"/>
      <c r="E169" s="79"/>
      <c r="F169" s="79"/>
      <c r="G169" s="79"/>
      <c r="H169" s="79"/>
      <c r="I169" s="79"/>
      <c r="J169" s="79"/>
      <c r="K169" s="79"/>
      <c r="L169" s="79"/>
      <c r="M169" s="79"/>
      <c r="N169" s="79"/>
      <c r="O169" s="79"/>
      <c r="P169" s="490"/>
      <c r="Q169" s="490"/>
      <c r="R169" s="490"/>
      <c r="S169" s="490"/>
      <c r="T169" s="490"/>
      <c r="U169" s="490"/>
      <c r="V169" s="490"/>
      <c r="W169" s="490"/>
      <c r="X169" s="490"/>
      <c r="Y169" s="490"/>
      <c r="Z169" s="490"/>
    </row>
    <row r="170" spans="2:26" ht="25.5" customHeight="1">
      <c r="B170" s="79"/>
      <c r="C170" s="79"/>
      <c r="D170" s="79"/>
      <c r="E170" s="79"/>
      <c r="F170" s="79"/>
      <c r="G170" s="79"/>
      <c r="H170" s="79"/>
      <c r="I170" s="79"/>
      <c r="J170" s="79"/>
      <c r="K170" s="79"/>
      <c r="L170" s="79"/>
      <c r="M170" s="79"/>
      <c r="N170" s="79"/>
      <c r="O170" s="79"/>
      <c r="P170" s="490"/>
      <c r="Q170" s="490"/>
      <c r="R170" s="490"/>
      <c r="S170" s="490"/>
      <c r="T170" s="490"/>
      <c r="U170" s="490"/>
      <c r="V170" s="490"/>
      <c r="W170" s="490"/>
      <c r="X170" s="490"/>
      <c r="Y170" s="490"/>
      <c r="Z170" s="490"/>
    </row>
    <row r="171" spans="2:26" ht="25.5" customHeight="1">
      <c r="B171" s="491"/>
      <c r="C171" s="1769"/>
      <c r="D171" s="1769"/>
      <c r="E171" s="1769"/>
      <c r="F171" s="1769"/>
      <c r="G171" s="1769"/>
      <c r="H171" s="1769"/>
      <c r="I171" s="1769"/>
      <c r="J171" s="1769"/>
      <c r="K171" s="1769"/>
      <c r="L171" s="1769"/>
      <c r="M171" s="1769"/>
      <c r="N171" s="1769"/>
      <c r="O171" s="1769"/>
      <c r="P171" s="1769"/>
      <c r="Q171" s="1769"/>
      <c r="R171" s="1769"/>
      <c r="S171" s="1769"/>
      <c r="T171" s="1769"/>
      <c r="U171" s="1769"/>
      <c r="V171" s="1769"/>
      <c r="W171" s="1769"/>
      <c r="X171" s="1769"/>
      <c r="Y171" s="1769"/>
      <c r="Z171" s="1769"/>
    </row>
    <row r="172" spans="2:26" ht="36" customHeight="1">
      <c r="B172" s="425"/>
      <c r="C172" s="1769"/>
      <c r="D172" s="1769"/>
      <c r="E172" s="1769"/>
      <c r="F172" s="1769"/>
      <c r="G172" s="1769"/>
      <c r="H172" s="1769"/>
      <c r="I172" s="1769"/>
      <c r="J172" s="1769"/>
      <c r="K172" s="1769"/>
      <c r="L172" s="1769"/>
      <c r="M172" s="1769"/>
      <c r="N172" s="1769"/>
      <c r="O172" s="1769"/>
      <c r="P172" s="1769"/>
      <c r="Q172" s="1769"/>
      <c r="R172" s="1769"/>
      <c r="S172" s="1769"/>
      <c r="T172" s="1769"/>
      <c r="U172" s="1769"/>
      <c r="V172" s="1769"/>
      <c r="W172" s="1769"/>
      <c r="X172" s="1769"/>
      <c r="Y172" s="1769"/>
      <c r="Z172" s="1769"/>
    </row>
  </sheetData>
  <mergeCells count="61">
    <mergeCell ref="X56:Z56"/>
    <mergeCell ref="X130:Z130"/>
    <mergeCell ref="B58:L58"/>
    <mergeCell ref="B74:Z74"/>
    <mergeCell ref="Q77:R77"/>
    <mergeCell ref="T77:U77"/>
    <mergeCell ref="B121:Z121"/>
    <mergeCell ref="B83:K83"/>
    <mergeCell ref="B113:C113"/>
    <mergeCell ref="B61:Z61"/>
    <mergeCell ref="B132:Z132"/>
    <mergeCell ref="B158:Z158"/>
    <mergeCell ref="B159:Z159"/>
    <mergeCell ref="B157:Z157"/>
    <mergeCell ref="B131:E131"/>
    <mergeCell ref="B90:Z90"/>
    <mergeCell ref="B65:X65"/>
    <mergeCell ref="B73:Z73"/>
    <mergeCell ref="T76:U76"/>
    <mergeCell ref="X5:Z5"/>
    <mergeCell ref="B13:Z13"/>
    <mergeCell ref="B15:Z15"/>
    <mergeCell ref="B17:P17"/>
    <mergeCell ref="B11:Z11"/>
    <mergeCell ref="B10:Z10"/>
    <mergeCell ref="B9:Z9"/>
    <mergeCell ref="B12:Z12"/>
    <mergeCell ref="C172:Z172"/>
    <mergeCell ref="B166:X166"/>
    <mergeCell ref="B163:X163"/>
    <mergeCell ref="B122:Z122"/>
    <mergeCell ref="B124:G124"/>
    <mergeCell ref="B125:Z125"/>
    <mergeCell ref="B126:Z126"/>
    <mergeCell ref="B136:Z136"/>
    <mergeCell ref="C171:Z171"/>
    <mergeCell ref="B137:Z137"/>
    <mergeCell ref="B18:Z18"/>
    <mergeCell ref="B19:Z19"/>
    <mergeCell ref="B64:Z64"/>
    <mergeCell ref="B20:Z20"/>
    <mergeCell ref="B21:Z21"/>
    <mergeCell ref="B23:P23"/>
    <mergeCell ref="B35:D35"/>
    <mergeCell ref="B59:Z59"/>
    <mergeCell ref="B60:Z60"/>
    <mergeCell ref="B62:Z62"/>
    <mergeCell ref="B82:K82"/>
    <mergeCell ref="B85:K85"/>
    <mergeCell ref="B63:Z63"/>
    <mergeCell ref="B146:Z146"/>
    <mergeCell ref="B114:Z114"/>
    <mergeCell ref="B156:Z156"/>
    <mergeCell ref="B89:C89"/>
    <mergeCell ref="B139:Z139"/>
    <mergeCell ref="B141:Z141"/>
    <mergeCell ref="B143:Z143"/>
    <mergeCell ref="B133:Z133"/>
    <mergeCell ref="B134:Z134"/>
    <mergeCell ref="B127:Z127"/>
    <mergeCell ref="B145:Z145"/>
  </mergeCells>
  <printOptions horizontalCentered="1"/>
  <pageMargins left="0" right="0" top="0.5905511811023623" bottom="0" header="0.5905511811023623" footer="0"/>
  <pageSetup fitToHeight="3" horizontalDpi="600" verticalDpi="600" orientation="portrait" paperSize="9" scale="51" r:id="rId1"/>
  <rowBreaks count="2" manualBreakCount="2">
    <brk id="55" max="25" man="1"/>
    <brk id="129" max="25" man="1"/>
  </rowBreaks>
</worksheet>
</file>

<file path=xl/worksheets/sheet5.xml><?xml version="1.0" encoding="utf-8"?>
<worksheet xmlns="http://schemas.openxmlformats.org/spreadsheetml/2006/main" xmlns:r="http://schemas.openxmlformats.org/officeDocument/2006/relationships">
  <dimension ref="A1:I71"/>
  <sheetViews>
    <sheetView showGridLines="0" view="pageBreakPreview" zoomScale="85" zoomScaleNormal="55" zoomScaleSheetLayoutView="85" workbookViewId="0" topLeftCell="A39">
      <selection activeCell="A59" sqref="A59"/>
    </sheetView>
  </sheetViews>
  <sheetFormatPr defaultColWidth="9.00390625" defaultRowHeight="14.25"/>
  <cols>
    <col min="1" max="1" width="3.875" style="0" customWidth="1"/>
    <col min="2" max="2" width="62.625" style="0" customWidth="1"/>
    <col min="3" max="3" width="10.25390625" style="0" customWidth="1"/>
    <col min="4" max="4" width="5.25390625" style="0" customWidth="1"/>
    <col min="5" max="5" width="13.625" style="0" customWidth="1"/>
    <col min="6" max="6" width="17.75390625" style="0" customWidth="1"/>
    <col min="7" max="7" width="12.75390625" style="0" customWidth="1"/>
    <col min="8" max="8" width="11.75390625" style="0" customWidth="1"/>
  </cols>
  <sheetData>
    <row r="1" spans="1:8" ht="15">
      <c r="A1" s="22" t="s">
        <v>688</v>
      </c>
      <c r="C1" s="118"/>
      <c r="D1" s="118"/>
      <c r="E1" s="118"/>
      <c r="F1" s="118"/>
      <c r="G1" s="1747" t="s">
        <v>352</v>
      </c>
      <c r="H1" s="1757"/>
    </row>
    <row r="2" spans="1:8" ht="15">
      <c r="A2" s="120"/>
      <c r="C2" s="118"/>
      <c r="D2" s="118"/>
      <c r="E2" s="118"/>
      <c r="F2" s="118"/>
      <c r="G2" s="118"/>
      <c r="H2" s="118"/>
    </row>
    <row r="3" spans="1:8" ht="15">
      <c r="A3" s="911" t="s">
        <v>1131</v>
      </c>
      <c r="C3" s="118"/>
      <c r="D3" s="118"/>
      <c r="E3" s="118"/>
      <c r="F3" s="118"/>
      <c r="G3" s="118"/>
      <c r="H3" s="118"/>
    </row>
    <row r="4" spans="1:8" ht="15">
      <c r="A4" s="911"/>
      <c r="C4" s="118"/>
      <c r="D4" s="118"/>
      <c r="E4" s="118"/>
      <c r="F4" s="118"/>
      <c r="G4" s="118"/>
      <c r="H4" s="118"/>
    </row>
    <row r="5" spans="1:8" ht="15">
      <c r="A5" s="912" t="s">
        <v>238</v>
      </c>
      <c r="C5" s="118"/>
      <c r="D5" s="118"/>
      <c r="E5" s="118"/>
      <c r="F5" s="118"/>
      <c r="G5" s="118"/>
      <c r="H5" s="118"/>
    </row>
    <row r="6" ht="13.5">
      <c r="A6" s="910"/>
    </row>
    <row r="7" ht="13.5">
      <c r="A7" s="910"/>
    </row>
    <row r="8" spans="1:8" ht="13.5">
      <c r="A8" s="912" t="s">
        <v>353</v>
      </c>
      <c r="C8" s="4"/>
      <c r="D8" s="4"/>
      <c r="E8" s="4"/>
      <c r="F8" s="4"/>
      <c r="G8" s="4"/>
      <c r="H8" s="4"/>
    </row>
    <row r="9" spans="2:8" ht="15">
      <c r="B9" s="28"/>
      <c r="C9" s="4"/>
      <c r="D9" s="4"/>
      <c r="E9" s="4"/>
      <c r="F9" s="31" t="s">
        <v>542</v>
      </c>
      <c r="G9" s="4"/>
      <c r="H9" s="4"/>
    </row>
    <row r="10" spans="2:8" ht="13.5">
      <c r="B10" s="9"/>
      <c r="C10" s="4"/>
      <c r="D10" s="4"/>
      <c r="E10" s="4"/>
      <c r="F10" s="180" t="s">
        <v>373</v>
      </c>
      <c r="G10" s="31">
        <v>2007</v>
      </c>
      <c r="H10" s="549">
        <v>2006</v>
      </c>
    </row>
    <row r="11" spans="1:8" ht="13.5">
      <c r="A11" s="913" t="s">
        <v>841</v>
      </c>
      <c r="B11" s="121"/>
      <c r="C11" s="33"/>
      <c r="D11" s="33"/>
      <c r="E11" s="33"/>
      <c r="F11" s="155" t="s">
        <v>374</v>
      </c>
      <c r="G11" s="34" t="s">
        <v>245</v>
      </c>
      <c r="H11" s="287" t="s">
        <v>245</v>
      </c>
    </row>
    <row r="12" ht="13.5">
      <c r="G12" s="124"/>
    </row>
    <row r="13" spans="1:7" ht="13.5">
      <c r="A13" t="s">
        <v>972</v>
      </c>
      <c r="G13" s="124"/>
    </row>
    <row r="14" ht="6" customHeight="1">
      <c r="G14" s="124"/>
    </row>
    <row r="15" spans="1:8" ht="13.5">
      <c r="A15" s="940" t="s">
        <v>235</v>
      </c>
      <c r="F15">
        <v>4</v>
      </c>
      <c r="G15" s="1394">
        <v>1215</v>
      </c>
      <c r="H15" s="1395">
        <v>1039</v>
      </c>
    </row>
    <row r="16" spans="1:8" ht="8.25" customHeight="1">
      <c r="A16" s="940"/>
      <c r="G16" s="1394"/>
      <c r="H16" s="1395"/>
    </row>
    <row r="17" spans="1:8" ht="13.5">
      <c r="A17" s="940" t="s">
        <v>308</v>
      </c>
      <c r="F17">
        <v>5</v>
      </c>
      <c r="G17" s="1394">
        <v>1317</v>
      </c>
      <c r="H17" s="1395">
        <v>1184</v>
      </c>
    </row>
    <row r="18" spans="1:8" ht="13.5">
      <c r="A18" s="121"/>
      <c r="B18" s="121"/>
      <c r="C18" s="121"/>
      <c r="D18" s="121"/>
      <c r="E18" s="121"/>
      <c r="F18" s="121"/>
      <c r="G18" s="1396"/>
      <c r="H18" s="1397"/>
    </row>
    <row r="19" spans="1:8" ht="13.5">
      <c r="A19" t="s">
        <v>354</v>
      </c>
      <c r="G19" s="1398">
        <v>2532</v>
      </c>
      <c r="H19" s="1395">
        <f>SUM(H15:H17)</f>
        <v>2223</v>
      </c>
    </row>
    <row r="20" spans="7:8" ht="12" customHeight="1">
      <c r="G20" s="1398"/>
      <c r="H20" s="1395"/>
    </row>
    <row r="21" spans="1:8" ht="13.5">
      <c r="A21" t="s">
        <v>355</v>
      </c>
      <c r="G21" s="1394">
        <v>-15</v>
      </c>
      <c r="H21" s="1395">
        <v>-15</v>
      </c>
    </row>
    <row r="22" spans="7:8" ht="13.5">
      <c r="G22" s="1398"/>
      <c r="H22" s="1395"/>
    </row>
    <row r="23" spans="1:8" ht="13.5">
      <c r="A23" t="s">
        <v>973</v>
      </c>
      <c r="G23" s="1394"/>
      <c r="H23" s="1395"/>
    </row>
    <row r="24" spans="7:8" ht="13.5">
      <c r="G24" s="1394"/>
      <c r="H24" s="1399"/>
    </row>
    <row r="25" spans="1:8" ht="13.5">
      <c r="A25" t="s">
        <v>455</v>
      </c>
      <c r="G25" s="1394">
        <v>72</v>
      </c>
      <c r="H25" s="1395">
        <v>50</v>
      </c>
    </row>
    <row r="26" spans="1:8" ht="13.5">
      <c r="A26" t="s">
        <v>456</v>
      </c>
      <c r="G26" s="1394">
        <v>13</v>
      </c>
      <c r="H26" s="1395">
        <v>18</v>
      </c>
    </row>
    <row r="27" spans="1:8" ht="13.5">
      <c r="A27" t="s">
        <v>357</v>
      </c>
      <c r="G27" s="1394">
        <v>-5</v>
      </c>
      <c r="H27" s="1395">
        <v>-8</v>
      </c>
    </row>
    <row r="28" spans="1:8" ht="13.5">
      <c r="A28" t="s">
        <v>356</v>
      </c>
      <c r="G28" s="1394">
        <v>254</v>
      </c>
      <c r="H28" s="1395">
        <v>204</v>
      </c>
    </row>
    <row r="29" spans="1:8" ht="13.5">
      <c r="A29" t="s">
        <v>358</v>
      </c>
      <c r="G29" s="1394"/>
      <c r="H29" s="1395"/>
    </row>
    <row r="30" spans="1:8" ht="13.5">
      <c r="A30" s="940" t="s">
        <v>898</v>
      </c>
      <c r="G30" s="1658">
        <v>45</v>
      </c>
      <c r="H30" s="1655">
        <v>8</v>
      </c>
    </row>
    <row r="31" spans="1:8" ht="13.5">
      <c r="A31" s="940" t="s">
        <v>899</v>
      </c>
      <c r="G31" s="1659">
        <v>-168</v>
      </c>
      <c r="H31" s="1656">
        <v>-177</v>
      </c>
    </row>
    <row r="32" spans="1:8" ht="13.5">
      <c r="A32" s="940" t="s">
        <v>900</v>
      </c>
      <c r="G32" s="1659"/>
      <c r="H32" s="1656"/>
    </row>
    <row r="33" spans="1:8" ht="13.5">
      <c r="A33" s="941" t="s">
        <v>901</v>
      </c>
      <c r="G33" s="1659">
        <v>-117</v>
      </c>
      <c r="H33" s="1656">
        <v>-83</v>
      </c>
    </row>
    <row r="34" spans="1:8" ht="13.5">
      <c r="A34" s="941" t="s">
        <v>652</v>
      </c>
      <c r="E34" s="122"/>
      <c r="G34" s="1659">
        <v>-38</v>
      </c>
      <c r="H34" s="1656">
        <v>-36</v>
      </c>
    </row>
    <row r="35" spans="1:8" ht="13.5">
      <c r="A35" s="940" t="s">
        <v>902</v>
      </c>
      <c r="G35" s="1660">
        <v>-11</v>
      </c>
      <c r="H35" s="1657">
        <v>-10</v>
      </c>
    </row>
    <row r="36" spans="7:8" ht="13.5">
      <c r="G36" s="1394"/>
      <c r="H36" s="1395"/>
    </row>
    <row r="37" spans="1:8" ht="12" customHeight="1">
      <c r="A37" t="s">
        <v>754</v>
      </c>
      <c r="G37" s="1394">
        <v>-289</v>
      </c>
      <c r="H37" s="1395">
        <f>SUM(H30:H35)</f>
        <v>-298</v>
      </c>
    </row>
    <row r="38" spans="1:8" ht="12" customHeight="1">
      <c r="A38" s="121"/>
      <c r="B38" s="121"/>
      <c r="C38" s="121"/>
      <c r="D38" s="121"/>
      <c r="E38" s="121"/>
      <c r="F38" s="121"/>
      <c r="G38" s="1396"/>
      <c r="H38" s="1397"/>
    </row>
    <row r="39" spans="1:8" ht="15" customHeight="1">
      <c r="A39" t="s">
        <v>897</v>
      </c>
      <c r="G39" s="1394">
        <v>45</v>
      </c>
      <c r="H39" s="1395">
        <v>-34</v>
      </c>
    </row>
    <row r="40" spans="1:8" ht="13.5">
      <c r="A40" t="s">
        <v>328</v>
      </c>
      <c r="G40" s="1394">
        <v>-20</v>
      </c>
      <c r="H40" s="1395">
        <v>-41</v>
      </c>
    </row>
    <row r="41" spans="7:8" ht="13.5">
      <c r="G41" s="1394"/>
      <c r="H41" s="1395"/>
    </row>
    <row r="42" spans="1:8" ht="14.25" thickBot="1">
      <c r="A42" s="123" t="s">
        <v>776</v>
      </c>
      <c r="B42" s="123"/>
      <c r="C42" s="123"/>
      <c r="D42" s="123"/>
      <c r="E42" s="123"/>
      <c r="F42" s="123"/>
      <c r="G42" s="1400">
        <v>2542</v>
      </c>
      <c r="H42" s="1401">
        <f>SUM(H19:H28)+H37+H40</f>
        <v>2133</v>
      </c>
    </row>
    <row r="43" ht="13.5">
      <c r="G43" s="124"/>
    </row>
    <row r="44" spans="1:7" ht="13.5">
      <c r="A44" s="548" t="s">
        <v>249</v>
      </c>
      <c r="G44" s="124"/>
    </row>
    <row r="45" spans="2:7" ht="13.5">
      <c r="B45" s="548"/>
      <c r="G45" s="124"/>
    </row>
    <row r="46" spans="1:8" ht="13.5">
      <c r="A46" s="947" t="s">
        <v>359</v>
      </c>
      <c r="B46" s="1748" t="s">
        <v>346</v>
      </c>
      <c r="C46" s="1748"/>
      <c r="D46" s="1748"/>
      <c r="E46" s="1748"/>
      <c r="F46" s="1748"/>
      <c r="G46" s="1748"/>
      <c r="H46" s="1748"/>
    </row>
    <row r="47" spans="1:8" ht="39" customHeight="1">
      <c r="A47" s="124"/>
      <c r="B47" s="1748" t="s">
        <v>296</v>
      </c>
      <c r="C47" s="1782"/>
      <c r="D47" s="1782"/>
      <c r="E47" s="1782"/>
      <c r="F47" s="1782"/>
      <c r="G47" s="1782"/>
      <c r="H47" s="1782"/>
    </row>
    <row r="48" spans="1:8" ht="9.75" customHeight="1">
      <c r="A48" s="124"/>
      <c r="B48" s="469"/>
      <c r="C48" s="115"/>
      <c r="D48" s="115"/>
      <c r="E48" s="115"/>
      <c r="F48" s="115"/>
      <c r="G48" s="115"/>
      <c r="H48" s="115"/>
    </row>
    <row r="49" spans="1:8" ht="12.75" customHeight="1">
      <c r="A49" s="947" t="s">
        <v>998</v>
      </c>
      <c r="B49" s="469" t="s">
        <v>347</v>
      </c>
      <c r="C49" s="115"/>
      <c r="D49" s="115"/>
      <c r="E49" s="115"/>
      <c r="F49" s="115"/>
      <c r="G49" s="115"/>
      <c r="H49" s="115"/>
    </row>
    <row r="50" spans="1:8" ht="11.25" customHeight="1">
      <c r="A50" s="947"/>
      <c r="B50" s="469"/>
      <c r="C50" s="115"/>
      <c r="D50" s="115"/>
      <c r="E50" s="115"/>
      <c r="F50" s="115"/>
      <c r="G50" s="115"/>
      <c r="H50" s="115"/>
    </row>
    <row r="51" spans="1:8" ht="27" customHeight="1">
      <c r="A51" s="124"/>
      <c r="B51" s="1749" t="s">
        <v>32</v>
      </c>
      <c r="C51" s="1782"/>
      <c r="D51" s="1782"/>
      <c r="E51" s="1782"/>
      <c r="F51" s="1782"/>
      <c r="G51" s="1782"/>
      <c r="H51" s="1782"/>
    </row>
    <row r="52" spans="1:8" ht="10.5" customHeight="1">
      <c r="A52" s="124"/>
      <c r="B52" s="930"/>
      <c r="C52" s="115"/>
      <c r="D52" s="115"/>
      <c r="E52" s="115"/>
      <c r="F52" s="115"/>
      <c r="G52" s="115"/>
      <c r="H52" s="115"/>
    </row>
    <row r="53" spans="1:9" ht="13.5">
      <c r="A53" s="947" t="s">
        <v>975</v>
      </c>
      <c r="B53" s="931" t="s">
        <v>360</v>
      </c>
      <c r="C53" s="932"/>
      <c r="D53" s="932"/>
      <c r="E53" s="932"/>
      <c r="F53" s="932"/>
      <c r="G53" s="932"/>
      <c r="H53" s="932"/>
      <c r="I53" s="126"/>
    </row>
    <row r="54" spans="1:9" ht="13.5">
      <c r="A54" s="124"/>
      <c r="B54" s="127"/>
      <c r="C54" s="127"/>
      <c r="D54" s="127"/>
      <c r="E54" s="127"/>
      <c r="F54" s="127"/>
      <c r="G54" s="128" t="s">
        <v>1132</v>
      </c>
      <c r="H54" s="459" t="s">
        <v>762</v>
      </c>
      <c r="I54" s="126"/>
    </row>
    <row r="55" spans="1:9" ht="13.5">
      <c r="A55" s="124"/>
      <c r="B55" s="125"/>
      <c r="C55" s="125"/>
      <c r="D55" s="125"/>
      <c r="E55" s="125"/>
      <c r="F55" s="125"/>
      <c r="G55" s="129" t="s">
        <v>245</v>
      </c>
      <c r="H55" s="1327" t="s">
        <v>245</v>
      </c>
      <c r="I55" s="126"/>
    </row>
    <row r="56" spans="1:9" ht="13.5">
      <c r="A56" s="124"/>
      <c r="B56" s="130" t="s">
        <v>634</v>
      </c>
      <c r="C56" s="127"/>
      <c r="D56" s="127"/>
      <c r="E56" s="127"/>
      <c r="F56" s="127"/>
      <c r="G56" s="1394">
        <v>86</v>
      </c>
      <c r="H56" s="1402">
        <v>58</v>
      </c>
      <c r="I56" s="126"/>
    </row>
    <row r="57" spans="1:9" ht="13.5">
      <c r="A57" s="124"/>
      <c r="B57" s="1750" t="s">
        <v>974</v>
      </c>
      <c r="C57" s="1785"/>
      <c r="D57" s="1785"/>
      <c r="E57" s="1785"/>
      <c r="F57" s="1785"/>
      <c r="G57" s="1403">
        <v>-4</v>
      </c>
      <c r="H57" s="1404">
        <v>-18</v>
      </c>
      <c r="I57" s="126"/>
    </row>
    <row r="58" spans="1:9" ht="13.5">
      <c r="A58" s="124"/>
      <c r="B58" s="1745" t="s">
        <v>457</v>
      </c>
      <c r="C58" s="1746"/>
      <c r="D58" s="1746"/>
      <c r="E58" s="1746"/>
      <c r="F58" s="1746"/>
      <c r="G58" s="1405">
        <v>-37</v>
      </c>
      <c r="H58" s="1406">
        <v>-32</v>
      </c>
      <c r="I58" s="126"/>
    </row>
    <row r="59" spans="1:9" ht="18" customHeight="1" thickBot="1">
      <c r="A59" s="124"/>
      <c r="B59" s="131" t="s">
        <v>219</v>
      </c>
      <c r="C59" s="132"/>
      <c r="D59" s="132"/>
      <c r="E59" s="132"/>
      <c r="F59" s="132"/>
      <c r="G59" s="1407">
        <f>SUM(G56:G58)</f>
        <v>45</v>
      </c>
      <c r="H59" s="1408">
        <f>SUM(H56:H58)</f>
        <v>8</v>
      </c>
      <c r="I59" s="126"/>
    </row>
    <row r="60" spans="1:8" ht="12" customHeight="1">
      <c r="A60" s="124"/>
      <c r="B60" s="1784"/>
      <c r="C60" s="1784"/>
      <c r="D60" s="1784"/>
      <c r="E60" s="1784"/>
      <c r="F60" s="1784"/>
      <c r="G60" s="1784"/>
      <c r="H60" s="1784"/>
    </row>
    <row r="61" spans="1:8" ht="69" customHeight="1">
      <c r="A61" s="124"/>
      <c r="B61" s="1782" t="s">
        <v>91</v>
      </c>
      <c r="C61" s="1782"/>
      <c r="D61" s="1782"/>
      <c r="E61" s="1782"/>
      <c r="F61" s="1782"/>
      <c r="G61" s="1782"/>
      <c r="H61" s="1782"/>
    </row>
    <row r="62" spans="1:8" ht="15" customHeight="1">
      <c r="A62" s="124"/>
      <c r="B62" s="19"/>
      <c r="C62" s="19"/>
      <c r="D62" s="19"/>
      <c r="E62" s="19"/>
      <c r="F62" s="19"/>
      <c r="G62" s="19"/>
      <c r="H62" s="19"/>
    </row>
    <row r="63" spans="1:2" ht="13.5">
      <c r="A63" s="947" t="s">
        <v>348</v>
      </c>
      <c r="B63" t="s">
        <v>295</v>
      </c>
    </row>
    <row r="64" spans="1:8" ht="13.5">
      <c r="A64" s="124"/>
      <c r="D64" s="124"/>
      <c r="G64" s="282">
        <v>2007</v>
      </c>
      <c r="H64" s="1328">
        <v>2006</v>
      </c>
    </row>
    <row r="65" spans="1:8" ht="13.5">
      <c r="A65" s="124"/>
      <c r="B65" s="524"/>
      <c r="C65" s="121"/>
      <c r="D65" s="542"/>
      <c r="E65" s="121"/>
      <c r="F65" s="121"/>
      <c r="G65" s="542" t="s">
        <v>245</v>
      </c>
      <c r="H65" s="1329" t="s">
        <v>245</v>
      </c>
    </row>
    <row r="66" spans="1:8" ht="13.5">
      <c r="A66" s="124"/>
      <c r="B66" t="s">
        <v>1097</v>
      </c>
      <c r="D66" s="24"/>
      <c r="G66" s="1409">
        <v>8</v>
      </c>
      <c r="H66" s="1410">
        <v>34</v>
      </c>
    </row>
    <row r="67" spans="1:8" ht="13.5">
      <c r="A67" s="124"/>
      <c r="B67" t="s">
        <v>264</v>
      </c>
      <c r="C67" s="122"/>
      <c r="D67" s="522"/>
      <c r="E67" s="122"/>
      <c r="F67" s="122"/>
      <c r="G67" s="1777">
        <v>0</v>
      </c>
      <c r="H67" s="1410">
        <v>2</v>
      </c>
    </row>
    <row r="68" spans="1:8" ht="13.5">
      <c r="A68" s="124"/>
      <c r="B68" s="122" t="s">
        <v>265</v>
      </c>
      <c r="C68" s="121"/>
      <c r="D68" s="880"/>
      <c r="E68" s="121"/>
      <c r="F68" s="121"/>
      <c r="G68" s="1411">
        <v>12</v>
      </c>
      <c r="H68" s="1412">
        <v>5</v>
      </c>
    </row>
    <row r="69" spans="1:8" ht="13.5">
      <c r="A69" s="124"/>
      <c r="B69" s="554"/>
      <c r="C69" s="217"/>
      <c r="D69" s="523"/>
      <c r="E69" s="217"/>
      <c r="F69" s="217"/>
      <c r="G69" s="1413">
        <f>SUM(G66:G68)</f>
        <v>20</v>
      </c>
      <c r="H69" s="1414">
        <f>SUM(H66:H68)</f>
        <v>41</v>
      </c>
    </row>
    <row r="70" spans="1:3" ht="6.75" customHeight="1">
      <c r="A70" s="124"/>
      <c r="C70" s="122"/>
    </row>
    <row r="71" spans="1:8" ht="37.5" customHeight="1">
      <c r="A71" s="124"/>
      <c r="B71" s="1782" t="s">
        <v>329</v>
      </c>
      <c r="C71" s="1782"/>
      <c r="D71" s="1782"/>
      <c r="E71" s="1782"/>
      <c r="F71" s="1782"/>
      <c r="G71" s="1782"/>
      <c r="H71" s="1782"/>
    </row>
  </sheetData>
  <mergeCells count="9">
    <mergeCell ref="B58:F58"/>
    <mergeCell ref="G1:H1"/>
    <mergeCell ref="B60:H60"/>
    <mergeCell ref="B71:H71"/>
    <mergeCell ref="B61:H61"/>
    <mergeCell ref="B46:H46"/>
    <mergeCell ref="B47:H47"/>
    <mergeCell ref="B51:H51"/>
    <mergeCell ref="B57:F57"/>
  </mergeCells>
  <printOptions/>
  <pageMargins left="0.7480314960629921" right="0.7480314960629921" top="0.984251968503937" bottom="0.984251968503937" header="0.5118110236220472" footer="0.5118110236220472"/>
  <pageSetup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dimension ref="A1:M467"/>
  <sheetViews>
    <sheetView showGridLines="0" view="pageBreakPreview" zoomScale="70" zoomScaleNormal="85" zoomScaleSheetLayoutView="70" workbookViewId="0" topLeftCell="A1">
      <selection activeCell="A59" sqref="A59"/>
    </sheetView>
  </sheetViews>
  <sheetFormatPr defaultColWidth="9.00390625" defaultRowHeight="14.25"/>
  <cols>
    <col min="1" max="1" width="3.375" style="120" customWidth="1"/>
    <col min="2" max="2" width="42.625" style="118" customWidth="1"/>
    <col min="3" max="3" width="16.75390625" style="118" customWidth="1"/>
    <col min="4" max="4" width="16.625" style="118" customWidth="1"/>
    <col min="5" max="5" width="16.75390625" style="118" customWidth="1"/>
    <col min="6" max="6" width="18.75390625" style="118" customWidth="1"/>
    <col min="7" max="7" width="16.75390625" style="118" customWidth="1"/>
    <col min="8" max="8" width="15.25390625" style="118" customWidth="1"/>
    <col min="9" max="9" width="15.875" style="118" customWidth="1"/>
    <col min="10" max="10" width="9.625" style="118" customWidth="1"/>
    <col min="11" max="11" width="9.125" style="118" customWidth="1"/>
    <col min="12" max="12" width="10.50390625" style="118" customWidth="1"/>
    <col min="13" max="16384" width="8.00390625" style="118" customWidth="1"/>
  </cols>
  <sheetData>
    <row r="1" spans="1:9" ht="15">
      <c r="A1" s="22" t="s">
        <v>16</v>
      </c>
      <c r="H1" s="1747" t="s">
        <v>220</v>
      </c>
      <c r="I1" s="1757"/>
    </row>
    <row r="2" spans="10:13" ht="15">
      <c r="J2" s="133"/>
      <c r="K2" s="133"/>
      <c r="L2" s="133"/>
      <c r="M2" s="133"/>
    </row>
    <row r="3" spans="1:13" ht="15">
      <c r="A3" s="911" t="s">
        <v>1131</v>
      </c>
      <c r="J3" s="134"/>
      <c r="K3" s="134"/>
      <c r="L3" s="134"/>
      <c r="M3" s="134"/>
    </row>
    <row r="4" spans="1:13" ht="15">
      <c r="A4" s="911"/>
      <c r="J4" s="134"/>
      <c r="K4" s="135"/>
      <c r="L4" s="134"/>
      <c r="M4" s="134"/>
    </row>
    <row r="5" spans="1:13" ht="15">
      <c r="A5" s="912" t="s">
        <v>238</v>
      </c>
      <c r="J5" s="133"/>
      <c r="K5" s="136"/>
      <c r="L5" s="136"/>
      <c r="M5" s="133"/>
    </row>
    <row r="6" spans="1:13" ht="15">
      <c r="A6" s="912"/>
      <c r="J6" s="133"/>
      <c r="K6" s="136"/>
      <c r="L6" s="136"/>
      <c r="M6" s="133"/>
    </row>
    <row r="7" spans="1:9" s="21" customFormat="1" ht="13.5" customHeight="1">
      <c r="A7" s="587"/>
      <c r="B7" s="591" t="s">
        <v>536</v>
      </c>
      <c r="C7" s="1753">
        <v>2007</v>
      </c>
      <c r="D7" s="1753"/>
      <c r="E7" s="1753"/>
      <c r="F7" s="587"/>
      <c r="G7" s="1754">
        <v>2006</v>
      </c>
      <c r="H7" s="1754"/>
      <c r="I7" s="1754"/>
    </row>
    <row r="8" spans="1:9" s="21" customFormat="1" ht="15">
      <c r="A8" s="25"/>
      <c r="B8" s="587"/>
      <c r="C8" s="841"/>
      <c r="E8" s="595" t="s">
        <v>241</v>
      </c>
      <c r="F8" s="587"/>
      <c r="G8" s="1334"/>
      <c r="I8" s="1335" t="s">
        <v>241</v>
      </c>
    </row>
    <row r="9" spans="1:9" s="21" customFormat="1" ht="30" customHeight="1">
      <c r="A9" s="25"/>
      <c r="B9" s="1715" t="s">
        <v>761</v>
      </c>
      <c r="C9" s="594" t="s">
        <v>442</v>
      </c>
      <c r="D9" s="595" t="s">
        <v>221</v>
      </c>
      <c r="E9" s="31" t="s">
        <v>330</v>
      </c>
      <c r="F9" s="587"/>
      <c r="G9" s="1334" t="s">
        <v>443</v>
      </c>
      <c r="H9" s="1335" t="s">
        <v>221</v>
      </c>
      <c r="I9" s="549" t="s">
        <v>444</v>
      </c>
    </row>
    <row r="10" spans="1:9" s="21" customFormat="1" ht="15">
      <c r="A10" s="25"/>
      <c r="B10" s="1746"/>
      <c r="C10" s="588" t="s">
        <v>245</v>
      </c>
      <c r="D10" s="588" t="s">
        <v>245</v>
      </c>
      <c r="E10" s="588" t="s">
        <v>245</v>
      </c>
      <c r="F10" s="590"/>
      <c r="G10" s="1336" t="s">
        <v>245</v>
      </c>
      <c r="H10" s="1336" t="s">
        <v>245</v>
      </c>
      <c r="I10" s="1336" t="s">
        <v>245</v>
      </c>
    </row>
    <row r="11" spans="1:9" s="21" customFormat="1" ht="7.5" customHeight="1">
      <c r="A11" s="25"/>
      <c r="B11" s="587"/>
      <c r="C11" s="597"/>
      <c r="D11" s="597"/>
      <c r="E11" s="597"/>
      <c r="F11" s="597"/>
      <c r="G11" s="597"/>
      <c r="H11" s="597"/>
      <c r="I11" s="597"/>
    </row>
    <row r="12" spans="1:9" s="21" customFormat="1" ht="15">
      <c r="A12" s="25"/>
      <c r="B12" s="586" t="s">
        <v>254</v>
      </c>
      <c r="C12" s="1415">
        <v>653</v>
      </c>
      <c r="D12" s="1415">
        <v>-173</v>
      </c>
      <c r="E12" s="1415">
        <v>480</v>
      </c>
      <c r="F12" s="1416"/>
      <c r="G12" s="1416">
        <v>514</v>
      </c>
      <c r="H12" s="1416">
        <v>-141</v>
      </c>
      <c r="I12" s="1416">
        <f>SUM(G12:H12)</f>
        <v>373</v>
      </c>
    </row>
    <row r="13" spans="1:9" s="21" customFormat="1" ht="15">
      <c r="A13" s="25"/>
      <c r="B13" s="587" t="s">
        <v>777</v>
      </c>
      <c r="C13" s="1415">
        <v>285</v>
      </c>
      <c r="D13" s="1415">
        <v>-100</v>
      </c>
      <c r="E13" s="1415">
        <v>185</v>
      </c>
      <c r="F13" s="1416"/>
      <c r="G13" s="1416">
        <v>259</v>
      </c>
      <c r="H13" s="1416">
        <v>-91</v>
      </c>
      <c r="I13" s="1416">
        <f>SUM(G13:H13)</f>
        <v>168</v>
      </c>
    </row>
    <row r="14" spans="1:9" s="21" customFormat="1" ht="15">
      <c r="A14" s="25"/>
      <c r="B14" s="587" t="s">
        <v>1097</v>
      </c>
      <c r="C14" s="1415">
        <v>277</v>
      </c>
      <c r="D14" s="1415">
        <v>-77</v>
      </c>
      <c r="E14" s="1415">
        <v>200</v>
      </c>
      <c r="F14" s="1416"/>
      <c r="G14" s="1416">
        <v>266</v>
      </c>
      <c r="H14" s="1416">
        <v>-80</v>
      </c>
      <c r="I14" s="1416">
        <v>186</v>
      </c>
    </row>
    <row r="15" spans="1:9" s="21" customFormat="1" ht="7.5" customHeight="1">
      <c r="A15" s="25"/>
      <c r="B15" s="587"/>
      <c r="C15" s="1417"/>
      <c r="D15" s="1417"/>
      <c r="E15" s="1417"/>
      <c r="F15" s="1416"/>
      <c r="G15" s="1416"/>
      <c r="H15" s="1416"/>
      <c r="I15" s="1416"/>
    </row>
    <row r="16" spans="1:9" s="21" customFormat="1" ht="7.5" customHeight="1">
      <c r="A16" s="25"/>
      <c r="B16" s="599"/>
      <c r="C16" s="1415"/>
      <c r="D16" s="1415"/>
      <c r="E16" s="1415"/>
      <c r="F16" s="1418"/>
      <c r="G16" s="1418"/>
      <c r="H16" s="1418"/>
      <c r="I16" s="1418"/>
    </row>
    <row r="17" spans="1:9" s="21" customFormat="1" ht="15">
      <c r="A17" s="25"/>
      <c r="B17" s="589"/>
      <c r="C17" s="1415">
        <f>SUM(C12:C14)</f>
        <v>1215</v>
      </c>
      <c r="D17" s="1415">
        <f>SUM(D12:D14)</f>
        <v>-350</v>
      </c>
      <c r="E17" s="1415">
        <f>SUM(E12:E14)</f>
        <v>865</v>
      </c>
      <c r="F17" s="1419"/>
      <c r="G17" s="1416">
        <f>SUM(G12:G14)</f>
        <v>1039</v>
      </c>
      <c r="H17" s="1416">
        <f>SUM(H12:H14)</f>
        <v>-312</v>
      </c>
      <c r="I17" s="1416">
        <f>SUM(I12:I14)</f>
        <v>727</v>
      </c>
    </row>
    <row r="18" spans="1:9" s="21" customFormat="1" ht="7.5" customHeight="1">
      <c r="A18" s="25"/>
      <c r="B18" s="601"/>
      <c r="C18" s="1417"/>
      <c r="D18" s="1417"/>
      <c r="E18" s="1417"/>
      <c r="F18" s="1420"/>
      <c r="G18" s="1420"/>
      <c r="H18" s="1420"/>
      <c r="I18" s="1420"/>
    </row>
    <row r="19" spans="1:13" s="21" customFormat="1" ht="9" customHeight="1">
      <c r="A19" s="25"/>
      <c r="B19" s="589"/>
      <c r="C19" s="600"/>
      <c r="D19" s="600"/>
      <c r="E19" s="600"/>
      <c r="F19" s="600"/>
      <c r="G19" s="600"/>
      <c r="H19" s="600"/>
      <c r="I19" s="600"/>
      <c r="J19" s="148"/>
      <c r="K19" s="148"/>
      <c r="L19" s="148"/>
      <c r="M19" s="149"/>
    </row>
    <row r="20" spans="1:13" s="21" customFormat="1" ht="18" customHeight="1">
      <c r="A20" s="25"/>
      <c r="B20" s="591" t="s">
        <v>778</v>
      </c>
      <c r="C20" s="603"/>
      <c r="D20" s="603"/>
      <c r="E20" s="604"/>
      <c r="F20" s="604"/>
      <c r="G20" s="605"/>
      <c r="H20" s="605"/>
      <c r="I20" s="605"/>
      <c r="J20" s="149"/>
      <c r="K20" s="149"/>
      <c r="L20" s="149"/>
      <c r="M20" s="149"/>
    </row>
    <row r="21" spans="1:9" s="21" customFormat="1" ht="51" customHeight="1">
      <c r="A21" s="25"/>
      <c r="B21" s="606" t="s">
        <v>1132</v>
      </c>
      <c r="C21" s="1755" t="s">
        <v>763</v>
      </c>
      <c r="D21" s="1755"/>
      <c r="E21" s="607" t="s">
        <v>962</v>
      </c>
      <c r="F21" s="608" t="s">
        <v>97</v>
      </c>
      <c r="G21" s="609" t="s">
        <v>842</v>
      </c>
      <c r="H21" s="1756" t="s">
        <v>764</v>
      </c>
      <c r="I21" s="1724"/>
    </row>
    <row r="22" spans="1:9" s="21" customFormat="1" ht="15">
      <c r="A22" s="25"/>
      <c r="B22" s="130"/>
      <c r="C22" s="1079" t="s">
        <v>765</v>
      </c>
      <c r="D22" s="1079" t="s">
        <v>766</v>
      </c>
      <c r="E22" s="1079" t="s">
        <v>767</v>
      </c>
      <c r="F22" s="1778" t="s">
        <v>768</v>
      </c>
      <c r="G22" s="1778"/>
      <c r="H22" s="1778" t="s">
        <v>767</v>
      </c>
      <c r="I22" s="1778" t="s">
        <v>768</v>
      </c>
    </row>
    <row r="23" spans="1:9" s="21" customFormat="1" ht="15">
      <c r="A23" s="25"/>
      <c r="B23" s="610"/>
      <c r="C23" s="129" t="s">
        <v>245</v>
      </c>
      <c r="D23" s="129" t="s">
        <v>245</v>
      </c>
      <c r="E23" s="129" t="s">
        <v>245</v>
      </c>
      <c r="F23" s="129" t="s">
        <v>245</v>
      </c>
      <c r="G23" s="129" t="s">
        <v>245</v>
      </c>
      <c r="H23" s="129" t="s">
        <v>769</v>
      </c>
      <c r="I23" s="129" t="s">
        <v>769</v>
      </c>
    </row>
    <row r="24" spans="1:11" s="1" customFormat="1" ht="18.75" customHeight="1">
      <c r="A24" s="25"/>
      <c r="B24" s="611" t="s">
        <v>389</v>
      </c>
      <c r="C24" s="1415">
        <v>1820</v>
      </c>
      <c r="D24" s="1415">
        <v>1124</v>
      </c>
      <c r="E24" s="1415">
        <v>1306</v>
      </c>
      <c r="F24" s="1415">
        <v>7007</v>
      </c>
      <c r="G24" s="1415">
        <v>653</v>
      </c>
      <c r="H24" s="638">
        <v>50</v>
      </c>
      <c r="I24" s="638">
        <v>9.3</v>
      </c>
      <c r="J24" s="1359"/>
      <c r="K24" s="1359"/>
    </row>
    <row r="25" spans="1:11" s="1" customFormat="1" ht="16.5" customHeight="1">
      <c r="A25" s="25"/>
      <c r="B25" s="130" t="s">
        <v>987</v>
      </c>
      <c r="C25" s="1415">
        <v>6515</v>
      </c>
      <c r="D25" s="1415">
        <v>19</v>
      </c>
      <c r="E25" s="1415">
        <v>671</v>
      </c>
      <c r="F25" s="1415">
        <v>6666</v>
      </c>
      <c r="G25" s="1415">
        <v>285</v>
      </c>
      <c r="H25" s="638">
        <v>42</v>
      </c>
      <c r="I25" s="638">
        <v>4.3</v>
      </c>
      <c r="J25" s="1203"/>
      <c r="K25" s="1203"/>
    </row>
    <row r="26" spans="1:9" s="1" customFormat="1" ht="15">
      <c r="A26" s="25"/>
      <c r="B26" s="130" t="s">
        <v>93</v>
      </c>
      <c r="C26" s="1415">
        <v>6632</v>
      </c>
      <c r="D26" s="1415">
        <v>234</v>
      </c>
      <c r="E26" s="1415">
        <v>897</v>
      </c>
      <c r="F26" s="1415">
        <v>7629</v>
      </c>
      <c r="G26" s="1415">
        <v>277</v>
      </c>
      <c r="H26" s="638">
        <v>31</v>
      </c>
      <c r="I26" s="638">
        <v>3.6</v>
      </c>
    </row>
    <row r="27" spans="1:11" s="1" customFormat="1" ht="15" customHeight="1" thickBot="1">
      <c r="A27" s="25"/>
      <c r="B27" s="131" t="s">
        <v>1070</v>
      </c>
      <c r="C27" s="1421">
        <f>SUM(C24:C26)</f>
        <v>14967</v>
      </c>
      <c r="D27" s="1421">
        <v>1377</v>
      </c>
      <c r="E27" s="1421">
        <f>SUM(E24:E26)</f>
        <v>2874</v>
      </c>
      <c r="F27" s="1421">
        <f>SUM(F24:F26)</f>
        <v>21302</v>
      </c>
      <c r="G27" s="1421">
        <f>SUM(G24:G26)</f>
        <v>1215</v>
      </c>
      <c r="H27" s="1360">
        <v>42</v>
      </c>
      <c r="I27" s="1361">
        <v>5.7</v>
      </c>
      <c r="J27" s="1203"/>
      <c r="K27" s="1203"/>
    </row>
    <row r="28" spans="1:9" s="21" customFormat="1" ht="12" customHeight="1">
      <c r="A28" s="25"/>
      <c r="B28" s="612"/>
      <c r="C28" s="604"/>
      <c r="D28" s="604"/>
      <c r="E28" s="605"/>
      <c r="F28" s="605"/>
      <c r="G28" s="605"/>
      <c r="H28" s="605"/>
      <c r="I28" s="605"/>
    </row>
    <row r="29" spans="1:9" s="21" customFormat="1" ht="48" customHeight="1">
      <c r="A29" s="120"/>
      <c r="B29" s="1330" t="s">
        <v>762</v>
      </c>
      <c r="C29" s="1725" t="s">
        <v>99</v>
      </c>
      <c r="D29" s="1725"/>
      <c r="E29" s="1331" t="s">
        <v>962</v>
      </c>
      <c r="F29" s="1332" t="s">
        <v>97</v>
      </c>
      <c r="G29" s="1333" t="s">
        <v>842</v>
      </c>
      <c r="H29" s="1726" t="s">
        <v>98</v>
      </c>
      <c r="I29" s="1726"/>
    </row>
    <row r="30" spans="1:9" s="21" customFormat="1" ht="19.5" customHeight="1">
      <c r="A30" s="120"/>
      <c r="B30" s="130"/>
      <c r="C30" s="1080" t="s">
        <v>765</v>
      </c>
      <c r="D30" s="1080" t="s">
        <v>766</v>
      </c>
      <c r="E30" s="1080" t="s">
        <v>767</v>
      </c>
      <c r="F30" s="1078" t="s">
        <v>768</v>
      </c>
      <c r="G30" s="1078"/>
      <c r="H30" s="1078" t="s">
        <v>767</v>
      </c>
      <c r="I30" s="1078" t="s">
        <v>768</v>
      </c>
    </row>
    <row r="31" spans="1:9" s="21" customFormat="1" ht="18" customHeight="1">
      <c r="A31" s="120"/>
      <c r="B31" s="461"/>
      <c r="C31" s="1078" t="s">
        <v>245</v>
      </c>
      <c r="D31" s="1078" t="s">
        <v>245</v>
      </c>
      <c r="E31" s="1078" t="s">
        <v>245</v>
      </c>
      <c r="F31" s="1078" t="s">
        <v>245</v>
      </c>
      <c r="G31" s="1078" t="s">
        <v>245</v>
      </c>
      <c r="H31" s="1078" t="s">
        <v>769</v>
      </c>
      <c r="I31" s="1078" t="s">
        <v>769</v>
      </c>
    </row>
    <row r="32" spans="1:9" s="21" customFormat="1" ht="18" customHeight="1">
      <c r="A32" s="25"/>
      <c r="B32" s="611" t="s">
        <v>566</v>
      </c>
      <c r="C32" s="1422">
        <v>1072</v>
      </c>
      <c r="D32" s="1422">
        <v>849</v>
      </c>
      <c r="E32" s="1422">
        <v>956</v>
      </c>
      <c r="F32" s="1422">
        <v>5132</v>
      </c>
      <c r="G32" s="1422">
        <v>514</v>
      </c>
      <c r="H32" s="857">
        <v>54</v>
      </c>
      <c r="I32" s="858">
        <v>10</v>
      </c>
    </row>
    <row r="33" spans="1:9" s="21" customFormat="1" ht="18" customHeight="1">
      <c r="A33" s="25"/>
      <c r="B33" s="130" t="s">
        <v>865</v>
      </c>
      <c r="C33" s="1423">
        <v>5964</v>
      </c>
      <c r="D33" s="1423">
        <v>17</v>
      </c>
      <c r="E33" s="1423">
        <v>614</v>
      </c>
      <c r="F33" s="1423">
        <v>6103</v>
      </c>
      <c r="G33" s="1423">
        <v>259</v>
      </c>
      <c r="H33" s="558">
        <v>42</v>
      </c>
      <c r="I33" s="615">
        <v>4.2</v>
      </c>
    </row>
    <row r="34" spans="1:9" s="21" customFormat="1" ht="18" customHeight="1">
      <c r="A34" s="25"/>
      <c r="B34" s="130" t="s">
        <v>222</v>
      </c>
      <c r="C34" s="1424">
        <v>6991</v>
      </c>
      <c r="D34" s="1424">
        <v>201</v>
      </c>
      <c r="E34" s="1425">
        <v>900</v>
      </c>
      <c r="F34" s="1424">
        <v>7712</v>
      </c>
      <c r="G34" s="1424">
        <v>266</v>
      </c>
      <c r="H34" s="558">
        <v>30</v>
      </c>
      <c r="I34" s="615">
        <v>3.4</v>
      </c>
    </row>
    <row r="35" spans="1:9" s="21" customFormat="1" ht="18" customHeight="1" thickBot="1">
      <c r="A35" s="25"/>
      <c r="B35" s="131" t="s">
        <v>1070</v>
      </c>
      <c r="C35" s="1426">
        <f>SUM(C32:C34)</f>
        <v>14027</v>
      </c>
      <c r="D35" s="1426">
        <f>SUM(D32:D34)</f>
        <v>1067</v>
      </c>
      <c r="E35" s="1426">
        <f>SUM(E32:E34)</f>
        <v>2470</v>
      </c>
      <c r="F35" s="1426">
        <f>SUM(F32:F34)</f>
        <v>18947</v>
      </c>
      <c r="G35" s="1426">
        <f>SUM(G32:G34)</f>
        <v>1039</v>
      </c>
      <c r="H35" s="558">
        <v>42</v>
      </c>
      <c r="I35" s="615">
        <v>5.5</v>
      </c>
    </row>
    <row r="36" spans="1:9" s="21" customFormat="1" ht="16.5" customHeight="1">
      <c r="A36" s="25"/>
      <c r="B36" s="611"/>
      <c r="C36" s="613"/>
      <c r="D36" s="558"/>
      <c r="E36" s="613"/>
      <c r="F36" s="558"/>
      <c r="G36" s="558"/>
      <c r="H36" s="614"/>
      <c r="I36" s="615"/>
    </row>
    <row r="37" spans="1:9" s="21" customFormat="1" ht="16.5" customHeight="1">
      <c r="A37" s="945" t="s">
        <v>249</v>
      </c>
      <c r="C37" s="613"/>
      <c r="D37" s="558"/>
      <c r="E37" s="613"/>
      <c r="F37" s="558"/>
      <c r="G37" s="558"/>
      <c r="H37" s="1720" t="s">
        <v>429</v>
      </c>
      <c r="I37" s="1721"/>
    </row>
    <row r="38" spans="1:9" s="21" customFormat="1" ht="9" customHeight="1">
      <c r="A38" s="25"/>
      <c r="B38" s="611"/>
      <c r="C38" s="613"/>
      <c r="D38" s="558"/>
      <c r="E38" s="613"/>
      <c r="F38" s="558"/>
      <c r="G38" s="558"/>
      <c r="H38" s="614"/>
      <c r="I38" s="615"/>
    </row>
    <row r="39" spans="1:9" s="21" customFormat="1" ht="13.5">
      <c r="A39" s="8" t="s">
        <v>1071</v>
      </c>
      <c r="B39" s="611"/>
      <c r="C39" s="613"/>
      <c r="D39" s="558"/>
      <c r="E39" s="613"/>
      <c r="F39" s="587"/>
      <c r="G39" s="616"/>
      <c r="H39" s="617" t="s">
        <v>1132</v>
      </c>
      <c r="I39" s="1337" t="s">
        <v>762</v>
      </c>
    </row>
    <row r="40" spans="1:9" s="21" customFormat="1" ht="15">
      <c r="A40" s="25"/>
      <c r="B40" s="1716" t="s">
        <v>254</v>
      </c>
      <c r="C40" s="1717"/>
      <c r="D40" s="1717"/>
      <c r="E40" s="618"/>
      <c r="F40" s="590"/>
      <c r="G40" s="619"/>
      <c r="H40" s="620" t="s">
        <v>769</v>
      </c>
      <c r="I40" s="1338" t="s">
        <v>769</v>
      </c>
    </row>
    <row r="41" spans="1:9" s="21" customFormat="1" ht="18" customHeight="1">
      <c r="A41" s="8"/>
      <c r="B41" s="611" t="s">
        <v>1072</v>
      </c>
      <c r="C41" s="604"/>
      <c r="D41" s="604"/>
      <c r="E41" s="605"/>
      <c r="F41" s="587"/>
      <c r="G41" s="621"/>
      <c r="H41" s="1415">
        <v>73</v>
      </c>
      <c r="I41" s="1427">
        <v>69</v>
      </c>
    </row>
    <row r="42" spans="1:9" s="21" customFormat="1" ht="18" customHeight="1">
      <c r="A42" s="8"/>
      <c r="B42" s="611" t="s">
        <v>1073</v>
      </c>
      <c r="C42" s="604"/>
      <c r="D42" s="604"/>
      <c r="E42" s="605"/>
      <c r="F42" s="587"/>
      <c r="G42" s="621"/>
      <c r="H42" s="1415">
        <v>37</v>
      </c>
      <c r="I42" s="1427">
        <v>35</v>
      </c>
    </row>
    <row r="43" spans="1:9" s="21" customFormat="1" ht="18" customHeight="1">
      <c r="A43" s="8"/>
      <c r="B43" s="611" t="s">
        <v>1074</v>
      </c>
      <c r="C43" s="604"/>
      <c r="D43" s="604"/>
      <c r="E43" s="605"/>
      <c r="F43" s="587"/>
      <c r="G43" s="621"/>
      <c r="H43" s="1415">
        <v>58</v>
      </c>
      <c r="I43" s="1427">
        <v>55</v>
      </c>
    </row>
    <row r="44" spans="1:9" s="21" customFormat="1" ht="18" customHeight="1">
      <c r="A44" s="8"/>
      <c r="B44" s="611" t="s">
        <v>1075</v>
      </c>
      <c r="C44" s="604"/>
      <c r="D44" s="604"/>
      <c r="E44" s="605"/>
      <c r="F44" s="587"/>
      <c r="G44" s="621"/>
      <c r="H44" s="1415">
        <v>12</v>
      </c>
      <c r="I44" s="1427">
        <v>23</v>
      </c>
    </row>
    <row r="45" spans="1:9" s="21" customFormat="1" ht="18" customHeight="1">
      <c r="A45" s="8"/>
      <c r="B45" s="611" t="s">
        <v>893</v>
      </c>
      <c r="C45" s="604"/>
      <c r="D45" s="604"/>
      <c r="E45" s="605"/>
      <c r="F45" s="589"/>
      <c r="G45" s="621"/>
      <c r="H45" s="1428">
        <v>50</v>
      </c>
      <c r="I45" s="1427">
        <v>43</v>
      </c>
    </row>
    <row r="46" spans="1:9" s="21" customFormat="1" ht="20.25" customHeight="1">
      <c r="A46" s="8"/>
      <c r="B46" s="611" t="s">
        <v>1076</v>
      </c>
      <c r="C46" s="604"/>
      <c r="D46" s="604"/>
      <c r="E46" s="605"/>
      <c r="F46" s="589"/>
      <c r="G46" s="621"/>
      <c r="H46" s="1428">
        <v>61</v>
      </c>
      <c r="I46" s="1427">
        <v>72</v>
      </c>
    </row>
    <row r="47" spans="1:9" s="21" customFormat="1" ht="20.25" customHeight="1">
      <c r="A47" s="8"/>
      <c r="B47" s="461" t="s">
        <v>223</v>
      </c>
      <c r="C47" s="1083"/>
      <c r="D47" s="1083"/>
      <c r="E47" s="1084"/>
      <c r="F47" s="590"/>
      <c r="G47" s="1085"/>
      <c r="H47" s="1417">
        <v>50</v>
      </c>
      <c r="I47" s="1429">
        <v>54</v>
      </c>
    </row>
    <row r="48" spans="1:9" s="21" customFormat="1" ht="30" customHeight="1">
      <c r="A48" s="25"/>
      <c r="B48" s="611"/>
      <c r="C48" s="604"/>
      <c r="D48" s="604"/>
      <c r="E48" s="605"/>
      <c r="F48" s="605"/>
      <c r="G48" s="622"/>
      <c r="H48" s="623" t="s">
        <v>1132</v>
      </c>
      <c r="I48" s="624" t="s">
        <v>762</v>
      </c>
    </row>
    <row r="49" spans="1:9" s="21" customFormat="1" ht="13.5" customHeight="1">
      <c r="A49" s="8" t="s">
        <v>1077</v>
      </c>
      <c r="B49" s="596" t="s">
        <v>15</v>
      </c>
      <c r="C49" s="602"/>
      <c r="D49" s="602"/>
      <c r="E49" s="625"/>
      <c r="F49" s="625"/>
      <c r="G49" s="602"/>
      <c r="H49" s="626" t="s">
        <v>245</v>
      </c>
      <c r="I49" s="627" t="s">
        <v>245</v>
      </c>
    </row>
    <row r="50" spans="1:9" s="21" customFormat="1" ht="18" customHeight="1">
      <c r="A50" s="141"/>
      <c r="B50" s="587" t="s">
        <v>342</v>
      </c>
      <c r="C50" s="598"/>
      <c r="D50" s="598"/>
      <c r="E50" s="628"/>
      <c r="F50" s="628"/>
      <c r="G50" s="598"/>
      <c r="H50" s="1415">
        <v>197</v>
      </c>
      <c r="I50" s="1430">
        <v>182</v>
      </c>
    </row>
    <row r="51" spans="1:9" s="21" customFormat="1" ht="18" customHeight="1">
      <c r="A51" s="141"/>
      <c r="B51" s="587" t="s">
        <v>430</v>
      </c>
      <c r="C51" s="598"/>
      <c r="D51" s="598"/>
      <c r="E51" s="628"/>
      <c r="F51" s="628"/>
      <c r="G51" s="598"/>
      <c r="H51" s="1415">
        <v>-12</v>
      </c>
      <c r="I51" s="1430">
        <v>-14</v>
      </c>
    </row>
    <row r="52" spans="1:9" s="21" customFormat="1" ht="18" customHeight="1">
      <c r="A52" s="141"/>
      <c r="B52" s="629" t="s">
        <v>343</v>
      </c>
      <c r="C52" s="630"/>
      <c r="D52" s="630"/>
      <c r="E52" s="631"/>
      <c r="F52" s="631"/>
      <c r="G52" s="630"/>
      <c r="H52" s="1431">
        <f>SUM(H50:H51)</f>
        <v>185</v>
      </c>
      <c r="I52" s="1432">
        <f>SUM(I50:I51)</f>
        <v>168</v>
      </c>
    </row>
    <row r="53" spans="1:9" s="21" customFormat="1" ht="18" customHeight="1">
      <c r="A53" s="141"/>
      <c r="B53" s="587"/>
      <c r="C53" s="598"/>
      <c r="D53" s="598"/>
      <c r="E53" s="600"/>
      <c r="F53" s="598"/>
      <c r="G53" s="598"/>
      <c r="H53" s="598"/>
      <c r="I53" s="600"/>
    </row>
    <row r="54" spans="1:9" s="21" customFormat="1" ht="13.5">
      <c r="A54" s="8" t="s">
        <v>727</v>
      </c>
      <c r="B54" s="1713" t="s">
        <v>94</v>
      </c>
      <c r="C54" s="1714"/>
      <c r="D54" s="1714"/>
      <c r="E54" s="1714"/>
      <c r="F54" s="1714"/>
      <c r="G54" s="1714"/>
      <c r="H54" s="1714"/>
      <c r="I54" s="1714"/>
    </row>
    <row r="55" spans="1:9" s="501" customFormat="1" ht="18" customHeight="1">
      <c r="A55" s="948"/>
      <c r="B55" s="1718" t="s">
        <v>95</v>
      </c>
      <c r="C55" s="1719"/>
      <c r="D55" s="1719"/>
      <c r="E55" s="1719"/>
      <c r="F55" s="1719"/>
      <c r="G55" s="1719"/>
      <c r="H55" s="1719"/>
      <c r="I55" s="1719"/>
    </row>
    <row r="56" spans="1:9" s="21" customFormat="1" ht="13.5" customHeight="1">
      <c r="A56" s="8"/>
      <c r="B56" s="593"/>
      <c r="C56" s="469"/>
      <c r="D56" s="469"/>
      <c r="E56" s="469"/>
      <c r="F56" s="587"/>
      <c r="G56" s="622"/>
      <c r="H56" s="623" t="s">
        <v>1132</v>
      </c>
      <c r="I56" s="624" t="s">
        <v>762</v>
      </c>
    </row>
    <row r="57" spans="1:9" s="21" customFormat="1" ht="13.5">
      <c r="A57" s="8"/>
      <c r="B57" s="636"/>
      <c r="C57" s="637"/>
      <c r="D57" s="637"/>
      <c r="E57" s="848"/>
      <c r="F57" s="848"/>
      <c r="G57" s="637"/>
      <c r="H57" s="849" t="s">
        <v>245</v>
      </c>
      <c r="I57" s="850" t="s">
        <v>245</v>
      </c>
    </row>
    <row r="58" spans="1:9" s="21" customFormat="1" ht="18" customHeight="1">
      <c r="A58" s="8"/>
      <c r="B58" s="853" t="s">
        <v>254</v>
      </c>
      <c r="C58" s="854"/>
      <c r="D58" s="854"/>
      <c r="E58" s="855"/>
      <c r="F58" s="855"/>
      <c r="G58" s="854"/>
      <c r="H58" s="1433">
        <v>44</v>
      </c>
      <c r="I58" s="1434">
        <v>23</v>
      </c>
    </row>
    <row r="59" spans="1:9" s="21" customFormat="1" ht="18" customHeight="1">
      <c r="A59" s="8"/>
      <c r="B59" s="611" t="s">
        <v>987</v>
      </c>
      <c r="C59" s="637"/>
      <c r="D59" s="637"/>
      <c r="E59" s="851"/>
      <c r="F59" s="851"/>
      <c r="G59" s="637"/>
      <c r="H59" s="1428">
        <v>1</v>
      </c>
      <c r="I59" s="1435">
        <v>2</v>
      </c>
    </row>
    <row r="60" spans="1:9" s="21" customFormat="1" ht="18" customHeight="1">
      <c r="A60" s="8"/>
      <c r="B60" s="611" t="s">
        <v>1097</v>
      </c>
      <c r="C60" s="637"/>
      <c r="D60" s="637"/>
      <c r="E60" s="852"/>
      <c r="F60" s="637"/>
      <c r="G60" s="637"/>
      <c r="H60" s="1428">
        <v>11</v>
      </c>
      <c r="I60" s="1435">
        <v>9</v>
      </c>
    </row>
    <row r="61" spans="1:9" s="21" customFormat="1" ht="18" customHeight="1">
      <c r="A61" s="8"/>
      <c r="B61" s="859"/>
      <c r="C61" s="860"/>
      <c r="D61" s="860"/>
      <c r="E61" s="861"/>
      <c r="F61" s="861"/>
      <c r="G61" s="860"/>
      <c r="H61" s="1431">
        <v>56</v>
      </c>
      <c r="I61" s="1436">
        <f>SUM(I58:I60)</f>
        <v>34</v>
      </c>
    </row>
    <row r="62" spans="1:9" s="21" customFormat="1" ht="18" customHeight="1">
      <c r="A62" s="8"/>
      <c r="B62" s="632"/>
      <c r="C62" s="633"/>
      <c r="D62" s="605"/>
      <c r="E62" s="633"/>
      <c r="F62" s="605"/>
      <c r="G62" s="605"/>
      <c r="H62" s="634"/>
      <c r="I62" s="635"/>
    </row>
    <row r="63" spans="1:9" s="21" customFormat="1" ht="50.25" customHeight="1">
      <c r="A63" s="949" t="s">
        <v>1078</v>
      </c>
      <c r="B63" s="1727" t="s">
        <v>344</v>
      </c>
      <c r="C63" s="1728"/>
      <c r="D63" s="1728"/>
      <c r="E63" s="1728"/>
      <c r="F63" s="1728"/>
      <c r="G63" s="1728"/>
      <c r="H63" s="1728"/>
      <c r="I63" s="1728"/>
    </row>
    <row r="64" spans="1:9" s="21" customFormat="1" ht="54.75" customHeight="1">
      <c r="A64" s="949" t="s">
        <v>1079</v>
      </c>
      <c r="B64" s="1727" t="s">
        <v>431</v>
      </c>
      <c r="C64" s="1728"/>
      <c r="D64" s="1728"/>
      <c r="E64" s="1728"/>
      <c r="F64" s="1728"/>
      <c r="G64" s="1728"/>
      <c r="H64" s="1728"/>
      <c r="I64" s="1728"/>
    </row>
    <row r="65" spans="1:9" s="21" customFormat="1" ht="20.25" customHeight="1">
      <c r="A65" s="8"/>
      <c r="B65" s="1727" t="s">
        <v>411</v>
      </c>
      <c r="C65" s="1727"/>
      <c r="D65" s="1727"/>
      <c r="E65" s="1727"/>
      <c r="F65" s="1727"/>
      <c r="G65" s="1727"/>
      <c r="H65" s="1727"/>
      <c r="I65" s="1727"/>
    </row>
    <row r="66" spans="1:9" s="21" customFormat="1" ht="38.25" customHeight="1">
      <c r="A66" s="8"/>
      <c r="B66" s="1729" t="s">
        <v>883</v>
      </c>
      <c r="C66" s="1730"/>
      <c r="D66" s="1730"/>
      <c r="E66" s="1730"/>
      <c r="F66" s="1730"/>
      <c r="G66" s="1730"/>
      <c r="H66" s="1730"/>
      <c r="I66" s="1730"/>
    </row>
    <row r="67" spans="1:9" s="21" customFormat="1" ht="28.5" customHeight="1">
      <c r="A67" s="141"/>
      <c r="B67" s="1727" t="s">
        <v>96</v>
      </c>
      <c r="C67" s="1727"/>
      <c r="D67" s="1727"/>
      <c r="E67" s="1727"/>
      <c r="F67" s="1727"/>
      <c r="G67" s="1727"/>
      <c r="H67" s="1727"/>
      <c r="I67" s="592"/>
    </row>
    <row r="68" spans="1:13" s="21" customFormat="1" ht="18" customHeight="1">
      <c r="A68" s="949" t="s">
        <v>1068</v>
      </c>
      <c r="B68" s="1727" t="s">
        <v>1082</v>
      </c>
      <c r="C68" s="1728"/>
      <c r="D68" s="1728"/>
      <c r="E68" s="1728"/>
      <c r="F68" s="1728"/>
      <c r="G68" s="1728"/>
      <c r="H68" s="1728"/>
      <c r="I68" s="1728"/>
      <c r="J68" s="161"/>
      <c r="K68" s="161"/>
      <c r="L68" s="161"/>
      <c r="M68" s="161"/>
    </row>
    <row r="69" spans="1:13" s="21" customFormat="1" ht="8.25" customHeight="1">
      <c r="A69" s="8"/>
      <c r="B69" s="636"/>
      <c r="C69" s="636"/>
      <c r="D69" s="636"/>
      <c r="E69" s="636"/>
      <c r="F69" s="636"/>
      <c r="G69" s="637"/>
      <c r="H69" s="637"/>
      <c r="I69" s="637"/>
      <c r="J69" s="163"/>
      <c r="K69" s="163"/>
      <c r="L69" s="164"/>
      <c r="M69" s="165"/>
    </row>
    <row r="70" spans="1:13" s="21" customFormat="1" ht="77.25" customHeight="1">
      <c r="A70" s="8"/>
      <c r="B70" s="1727" t="s">
        <v>169</v>
      </c>
      <c r="C70" s="1728"/>
      <c r="D70" s="1728"/>
      <c r="E70" s="1728"/>
      <c r="F70" s="1728"/>
      <c r="G70" s="1728"/>
      <c r="H70" s="1728"/>
      <c r="I70" s="1728"/>
      <c r="J70" s="161"/>
      <c r="K70" s="161"/>
      <c r="L70" s="161"/>
      <c r="M70" s="161"/>
    </row>
    <row r="71" spans="1:9" s="21" customFormat="1" ht="42" customHeight="1">
      <c r="A71" s="949" t="s">
        <v>458</v>
      </c>
      <c r="B71" s="1751" t="s">
        <v>141</v>
      </c>
      <c r="C71" s="1752"/>
      <c r="D71" s="1752"/>
      <c r="E71" s="1752"/>
      <c r="F71" s="1752"/>
      <c r="G71" s="1752"/>
      <c r="H71" s="1752"/>
      <c r="I71" s="1752"/>
    </row>
    <row r="72" spans="1:9" s="21" customFormat="1" ht="8.25" customHeight="1">
      <c r="A72" s="160"/>
      <c r="B72" s="1751"/>
      <c r="C72" s="1751"/>
      <c r="D72" s="1751"/>
      <c r="E72" s="1751"/>
      <c r="F72" s="1751"/>
      <c r="G72" s="1751"/>
      <c r="H72" s="1751"/>
      <c r="I72" s="1751"/>
    </row>
    <row r="73" spans="1:9" s="21" customFormat="1" ht="27" customHeight="1">
      <c r="A73" s="949" t="s">
        <v>92</v>
      </c>
      <c r="B73" s="1751" t="s">
        <v>170</v>
      </c>
      <c r="C73" s="1752"/>
      <c r="D73" s="1752"/>
      <c r="E73" s="1752"/>
      <c r="F73" s="1752"/>
      <c r="G73" s="1752"/>
      <c r="H73" s="1752"/>
      <c r="I73" s="1752"/>
    </row>
    <row r="74" spans="1:9" s="21" customFormat="1" ht="18" customHeight="1">
      <c r="A74" s="25"/>
      <c r="B74" s="166"/>
      <c r="C74" s="19"/>
      <c r="D74" s="19"/>
      <c r="E74" s="19"/>
      <c r="F74" s="19"/>
      <c r="G74" s="19"/>
      <c r="H74" s="167"/>
      <c r="I74" s="168"/>
    </row>
    <row r="75" spans="1:9" s="21" customFormat="1" ht="18" customHeight="1">
      <c r="A75" s="25"/>
      <c r="B75" s="166"/>
      <c r="C75" s="19"/>
      <c r="D75" s="19"/>
      <c r="E75" s="19"/>
      <c r="F75" s="19"/>
      <c r="G75" s="19"/>
      <c r="H75" s="167"/>
      <c r="I75" s="168"/>
    </row>
    <row r="76" spans="1:9" s="21" customFormat="1" ht="18" customHeight="1">
      <c r="A76" s="25"/>
      <c r="B76" s="166"/>
      <c r="C76" s="19"/>
      <c r="D76" s="19"/>
      <c r="E76" s="19"/>
      <c r="F76" s="19"/>
      <c r="G76" s="19"/>
      <c r="H76" s="167"/>
      <c r="I76" s="168"/>
    </row>
    <row r="77" spans="1:9" s="21" customFormat="1" ht="18" customHeight="1">
      <c r="A77" s="25"/>
      <c r="B77" s="166"/>
      <c r="C77" s="19"/>
      <c r="D77" s="19"/>
      <c r="E77" s="19"/>
      <c r="F77" s="19"/>
      <c r="G77" s="19"/>
      <c r="H77" s="167"/>
      <c r="I77" s="168"/>
    </row>
    <row r="78" spans="1:9" s="21" customFormat="1" ht="18" customHeight="1">
      <c r="A78" s="25"/>
      <c r="B78" s="166"/>
      <c r="C78" s="19"/>
      <c r="D78" s="19"/>
      <c r="E78" s="19"/>
      <c r="F78" s="19"/>
      <c r="G78" s="19"/>
      <c r="H78" s="167"/>
      <c r="I78" s="168"/>
    </row>
    <row r="79" spans="1:9" s="21" customFormat="1" ht="18" customHeight="1">
      <c r="A79" s="25"/>
      <c r="B79" s="166"/>
      <c r="C79" s="19"/>
      <c r="D79" s="19"/>
      <c r="E79" s="19"/>
      <c r="F79" s="19"/>
      <c r="G79" s="19"/>
      <c r="H79" s="167"/>
      <c r="I79" s="168"/>
    </row>
    <row r="80" spans="1:9" s="21" customFormat="1" ht="18" customHeight="1">
      <c r="A80" s="25"/>
      <c r="B80" s="166"/>
      <c r="C80" s="19"/>
      <c r="D80" s="19"/>
      <c r="E80" s="19"/>
      <c r="F80" s="19"/>
      <c r="G80" s="19"/>
      <c r="H80" s="167"/>
      <c r="I80" s="168"/>
    </row>
    <row r="81" spans="1:9" s="21" customFormat="1" ht="18" customHeight="1">
      <c r="A81" s="25"/>
      <c r="B81" s="166"/>
      <c r="C81" s="19"/>
      <c r="D81" s="19"/>
      <c r="E81" s="19"/>
      <c r="F81" s="19"/>
      <c r="G81" s="19"/>
      <c r="H81" s="167"/>
      <c r="I81" s="168"/>
    </row>
    <row r="82" spans="1:9" s="21" customFormat="1" ht="18" customHeight="1">
      <c r="A82" s="25"/>
      <c r="B82" s="166"/>
      <c r="C82" s="19"/>
      <c r="D82" s="19"/>
      <c r="E82" s="19"/>
      <c r="F82" s="19"/>
      <c r="G82" s="19"/>
      <c r="H82" s="167"/>
      <c r="I82" s="168"/>
    </row>
    <row r="83" spans="1:9" s="21" customFormat="1" ht="18" customHeight="1">
      <c r="A83" s="25"/>
      <c r="B83" s="166"/>
      <c r="C83" s="19"/>
      <c r="D83" s="19"/>
      <c r="E83" s="19"/>
      <c r="F83" s="19"/>
      <c r="G83" s="19"/>
      <c r="H83" s="167"/>
      <c r="I83" s="168"/>
    </row>
    <row r="84" spans="1:9" s="21" customFormat="1" ht="18" customHeight="1">
      <c r="A84" s="25"/>
      <c r="B84" s="166"/>
      <c r="C84" s="19"/>
      <c r="D84" s="19"/>
      <c r="E84" s="19"/>
      <c r="F84" s="19"/>
      <c r="G84" s="19"/>
      <c r="H84" s="167"/>
      <c r="I84" s="168"/>
    </row>
    <row r="85" spans="1:9" s="21" customFormat="1" ht="18" customHeight="1">
      <c r="A85" s="25"/>
      <c r="B85" s="166"/>
      <c r="C85" s="19"/>
      <c r="D85" s="19"/>
      <c r="E85" s="19"/>
      <c r="F85" s="19"/>
      <c r="G85" s="19"/>
      <c r="H85" s="167"/>
      <c r="I85" s="168"/>
    </row>
    <row r="86" spans="1:9" s="21" customFormat="1" ht="18" customHeight="1">
      <c r="A86" s="25"/>
      <c r="B86" s="166"/>
      <c r="C86" s="19"/>
      <c r="D86" s="19"/>
      <c r="E86" s="19"/>
      <c r="F86" s="19"/>
      <c r="G86" s="19"/>
      <c r="H86" s="167"/>
      <c r="I86" s="168"/>
    </row>
    <row r="87" spans="1:9" s="21" customFormat="1" ht="18" customHeight="1">
      <c r="A87" s="25"/>
      <c r="B87" s="166"/>
      <c r="C87" s="19"/>
      <c r="D87" s="19"/>
      <c r="E87" s="19"/>
      <c r="F87" s="19"/>
      <c r="G87" s="19"/>
      <c r="H87" s="167"/>
      <c r="I87" s="168"/>
    </row>
    <row r="88" spans="1:9" s="21" customFormat="1" ht="18" customHeight="1">
      <c r="A88" s="25"/>
      <c r="B88" s="166"/>
      <c r="C88" s="19"/>
      <c r="D88" s="19"/>
      <c r="E88" s="19"/>
      <c r="F88" s="19"/>
      <c r="G88" s="19"/>
      <c r="H88" s="167"/>
      <c r="I88" s="168"/>
    </row>
    <row r="89" spans="1:9" s="21" customFormat="1" ht="18" customHeight="1">
      <c r="A89" s="25"/>
      <c r="B89" s="166"/>
      <c r="C89" s="19"/>
      <c r="D89" s="19"/>
      <c r="E89" s="19"/>
      <c r="F89" s="19"/>
      <c r="G89" s="19"/>
      <c r="H89" s="167"/>
      <c r="I89" s="168"/>
    </row>
    <row r="90" spans="1:9" s="21" customFormat="1" ht="18" customHeight="1">
      <c r="A90" s="25"/>
      <c r="B90" s="166"/>
      <c r="C90" s="19"/>
      <c r="D90" s="19"/>
      <c r="E90" s="19"/>
      <c r="F90" s="19"/>
      <c r="G90" s="19"/>
      <c r="H90" s="167"/>
      <c r="I90" s="168"/>
    </row>
    <row r="91" spans="1:9" s="21" customFormat="1" ht="18" customHeight="1">
      <c r="A91" s="25"/>
      <c r="B91" s="166"/>
      <c r="C91" s="19"/>
      <c r="D91" s="19"/>
      <c r="E91" s="19"/>
      <c r="F91" s="19"/>
      <c r="G91" s="19"/>
      <c r="H91" s="167"/>
      <c r="I91" s="168"/>
    </row>
    <row r="92" spans="1:9" s="21" customFormat="1" ht="18" customHeight="1">
      <c r="A92" s="25"/>
      <c r="B92" s="166"/>
      <c r="C92" s="19"/>
      <c r="D92" s="19"/>
      <c r="E92" s="19"/>
      <c r="F92" s="19"/>
      <c r="G92" s="19"/>
      <c r="H92" s="167"/>
      <c r="I92" s="168"/>
    </row>
    <row r="93" spans="1:9" s="21" customFormat="1" ht="18" customHeight="1">
      <c r="A93" s="25"/>
      <c r="B93" s="166"/>
      <c r="C93" s="19"/>
      <c r="D93" s="19"/>
      <c r="E93" s="19"/>
      <c r="F93" s="19"/>
      <c r="G93" s="19"/>
      <c r="H93" s="167"/>
      <c r="I93" s="168"/>
    </row>
    <row r="94" spans="1:9" s="21" customFormat="1" ht="18" customHeight="1">
      <c r="A94" s="25"/>
      <c r="B94" s="166"/>
      <c r="C94" s="19"/>
      <c r="D94" s="19"/>
      <c r="E94" s="19"/>
      <c r="F94" s="19"/>
      <c r="G94" s="19"/>
      <c r="H94" s="167"/>
      <c r="I94" s="168"/>
    </row>
    <row r="95" spans="1:9" s="21" customFormat="1" ht="18" customHeight="1">
      <c r="A95" s="25"/>
      <c r="B95" s="166"/>
      <c r="C95" s="19"/>
      <c r="D95" s="19"/>
      <c r="E95" s="19"/>
      <c r="F95" s="19"/>
      <c r="G95" s="19"/>
      <c r="H95" s="167"/>
      <c r="I95" s="168"/>
    </row>
    <row r="96" spans="1:9" s="21" customFormat="1" ht="18" customHeight="1">
      <c r="A96" s="25"/>
      <c r="B96" s="166"/>
      <c r="C96" s="19"/>
      <c r="D96" s="19"/>
      <c r="E96" s="19"/>
      <c r="F96" s="19"/>
      <c r="G96" s="19"/>
      <c r="H96" s="167"/>
      <c r="I96" s="168"/>
    </row>
    <row r="97" spans="1:9" s="21" customFormat="1" ht="18" customHeight="1">
      <c r="A97" s="25"/>
      <c r="B97" s="166"/>
      <c r="C97" s="19"/>
      <c r="D97" s="19"/>
      <c r="E97" s="19"/>
      <c r="F97" s="19"/>
      <c r="G97" s="19"/>
      <c r="H97" s="167"/>
      <c r="I97" s="168"/>
    </row>
    <row r="98" spans="1:9" s="21" customFormat="1" ht="18" customHeight="1">
      <c r="A98" s="25"/>
      <c r="B98" s="166"/>
      <c r="C98" s="19"/>
      <c r="D98" s="19"/>
      <c r="E98" s="19"/>
      <c r="F98" s="19"/>
      <c r="G98" s="19"/>
      <c r="H98" s="167"/>
      <c r="I98" s="168"/>
    </row>
    <row r="99" spans="1:9" s="21" customFormat="1" ht="18" customHeight="1">
      <c r="A99" s="25"/>
      <c r="B99" s="166"/>
      <c r="C99" s="19"/>
      <c r="D99" s="19"/>
      <c r="E99" s="19"/>
      <c r="F99" s="19"/>
      <c r="G99" s="19"/>
      <c r="H99" s="167"/>
      <c r="I99" s="168"/>
    </row>
    <row r="100" spans="1:9" s="21" customFormat="1" ht="18" customHeight="1">
      <c r="A100" s="25"/>
      <c r="B100" s="166"/>
      <c r="C100" s="19"/>
      <c r="D100" s="19"/>
      <c r="E100" s="19"/>
      <c r="F100" s="19"/>
      <c r="G100" s="19"/>
      <c r="H100" s="167"/>
      <c r="I100" s="168"/>
    </row>
    <row r="101" spans="1:9" s="21" customFormat="1" ht="18" customHeight="1">
      <c r="A101" s="25"/>
      <c r="B101" s="166"/>
      <c r="C101" s="19"/>
      <c r="D101" s="19"/>
      <c r="E101" s="19"/>
      <c r="F101" s="19"/>
      <c r="G101" s="19"/>
      <c r="H101" s="167"/>
      <c r="I101" s="168"/>
    </row>
    <row r="102" spans="1:9" s="21" customFormat="1" ht="18" customHeight="1">
      <c r="A102" s="25"/>
      <c r="B102" s="166"/>
      <c r="C102" s="19"/>
      <c r="D102" s="19"/>
      <c r="E102" s="19"/>
      <c r="F102" s="19"/>
      <c r="G102" s="19"/>
      <c r="H102" s="167"/>
      <c r="I102" s="168"/>
    </row>
    <row r="103" spans="1:9" s="21" customFormat="1" ht="18" customHeight="1">
      <c r="A103" s="25"/>
      <c r="B103" s="166"/>
      <c r="C103" s="19"/>
      <c r="D103" s="19"/>
      <c r="E103" s="19"/>
      <c r="F103" s="19"/>
      <c r="G103" s="19"/>
      <c r="H103" s="167"/>
      <c r="I103" s="168"/>
    </row>
    <row r="104" spans="1:9" s="21" customFormat="1" ht="18" customHeight="1">
      <c r="A104" s="25"/>
      <c r="B104" s="166"/>
      <c r="C104" s="19"/>
      <c r="D104" s="19"/>
      <c r="E104" s="19"/>
      <c r="F104" s="19"/>
      <c r="G104" s="19"/>
      <c r="H104" s="167"/>
      <c r="I104" s="168"/>
    </row>
    <row r="105" spans="1:9" s="21" customFormat="1" ht="18" customHeight="1">
      <c r="A105" s="25"/>
      <c r="B105" s="166"/>
      <c r="C105" s="19"/>
      <c r="D105" s="19"/>
      <c r="E105" s="19"/>
      <c r="F105" s="19"/>
      <c r="G105" s="19"/>
      <c r="H105" s="167"/>
      <c r="I105" s="168"/>
    </row>
    <row r="106" spans="1:9" s="21" customFormat="1" ht="18" customHeight="1">
      <c r="A106" s="25"/>
      <c r="B106" s="166"/>
      <c r="C106" s="19"/>
      <c r="D106" s="19"/>
      <c r="E106" s="19"/>
      <c r="F106" s="19"/>
      <c r="G106" s="19"/>
      <c r="H106" s="167"/>
      <c r="I106" s="168"/>
    </row>
    <row r="107" spans="1:9" s="21" customFormat="1" ht="18" customHeight="1">
      <c r="A107" s="25"/>
      <c r="B107" s="166"/>
      <c r="C107" s="19"/>
      <c r="D107" s="19"/>
      <c r="E107" s="19"/>
      <c r="F107" s="19"/>
      <c r="G107" s="19"/>
      <c r="H107" s="167"/>
      <c r="I107" s="168"/>
    </row>
    <row r="108" spans="1:9" s="21" customFormat="1" ht="18" customHeight="1">
      <c r="A108" s="25"/>
      <c r="B108" s="166"/>
      <c r="C108" s="19"/>
      <c r="D108" s="19"/>
      <c r="E108" s="19"/>
      <c r="F108" s="19"/>
      <c r="G108" s="19"/>
      <c r="H108" s="167"/>
      <c r="I108" s="168"/>
    </row>
    <row r="109" spans="1:9" s="21" customFormat="1" ht="18" customHeight="1">
      <c r="A109" s="25"/>
      <c r="B109" s="166"/>
      <c r="C109" s="19"/>
      <c r="D109" s="19"/>
      <c r="E109" s="19"/>
      <c r="F109" s="19"/>
      <c r="G109" s="19"/>
      <c r="H109" s="167"/>
      <c r="I109" s="168"/>
    </row>
    <row r="110" spans="1:9" s="21" customFormat="1" ht="18" customHeight="1">
      <c r="A110" s="25"/>
      <c r="B110" s="166"/>
      <c r="C110" s="19"/>
      <c r="D110" s="19"/>
      <c r="E110" s="19"/>
      <c r="F110" s="19"/>
      <c r="G110" s="19"/>
      <c r="H110" s="167"/>
      <c r="I110" s="168"/>
    </row>
    <row r="111" spans="1:9" s="21" customFormat="1" ht="18" customHeight="1">
      <c r="A111" s="25"/>
      <c r="B111" s="166"/>
      <c r="C111" s="19"/>
      <c r="D111" s="19"/>
      <c r="E111" s="19"/>
      <c r="F111" s="19"/>
      <c r="G111" s="19"/>
      <c r="H111" s="167"/>
      <c r="I111" s="168"/>
    </row>
    <row r="112" spans="1:9" s="21" customFormat="1" ht="18" customHeight="1">
      <c r="A112" s="25"/>
      <c r="B112" s="166"/>
      <c r="C112" s="19"/>
      <c r="D112" s="19"/>
      <c r="E112" s="19"/>
      <c r="F112" s="19"/>
      <c r="G112" s="19"/>
      <c r="H112" s="167"/>
      <c r="I112" s="168"/>
    </row>
    <row r="113" spans="1:9" s="21" customFormat="1" ht="18" customHeight="1">
      <c r="A113" s="25"/>
      <c r="B113" s="166"/>
      <c r="C113" s="19"/>
      <c r="D113" s="19"/>
      <c r="E113" s="19"/>
      <c r="F113" s="19"/>
      <c r="G113" s="19"/>
      <c r="H113" s="167"/>
      <c r="I113" s="168"/>
    </row>
    <row r="114" spans="1:9" s="21" customFormat="1" ht="18" customHeight="1">
      <c r="A114" s="25"/>
      <c r="B114" s="166"/>
      <c r="C114" s="19"/>
      <c r="D114" s="19"/>
      <c r="E114" s="19"/>
      <c r="F114" s="19"/>
      <c r="G114" s="19"/>
      <c r="H114" s="167"/>
      <c r="I114" s="168"/>
    </row>
    <row r="115" s="21" customFormat="1" ht="15" customHeight="1">
      <c r="A115" s="25"/>
    </row>
    <row r="116" s="21" customFormat="1" ht="15">
      <c r="A116" s="25"/>
    </row>
    <row r="117" s="21" customFormat="1" ht="14.25" customHeight="1">
      <c r="A117" s="25"/>
    </row>
    <row r="118" s="21" customFormat="1" ht="15">
      <c r="A118" s="25"/>
    </row>
    <row r="119" s="21" customFormat="1" ht="15">
      <c r="A119" s="25"/>
    </row>
    <row r="120" spans="1:11" s="21" customFormat="1" ht="15">
      <c r="A120" s="25"/>
      <c r="B120" s="169"/>
      <c r="C120" s="151"/>
      <c r="D120" s="151"/>
      <c r="E120" s="152"/>
      <c r="F120" s="152"/>
      <c r="G120" s="153"/>
      <c r="H120" s="153"/>
      <c r="I120" s="153"/>
      <c r="J120" s="153"/>
      <c r="K120" s="153"/>
    </row>
    <row r="121" ht="15">
      <c r="A121" s="25"/>
    </row>
    <row r="122" ht="15">
      <c r="A122" s="25"/>
    </row>
    <row r="123" ht="15">
      <c r="A123" s="25"/>
    </row>
    <row r="124" ht="15">
      <c r="A124" s="25"/>
    </row>
    <row r="125" ht="15">
      <c r="A125" s="25"/>
    </row>
    <row r="126" ht="15">
      <c r="A126" s="25"/>
    </row>
    <row r="127" ht="15">
      <c r="A127" s="25"/>
    </row>
    <row r="128" ht="15">
      <c r="A128" s="25"/>
    </row>
    <row r="129" ht="15">
      <c r="A129" s="25"/>
    </row>
    <row r="130" ht="15">
      <c r="A130" s="25"/>
    </row>
    <row r="131" ht="15">
      <c r="A131" s="25"/>
    </row>
    <row r="132" ht="15">
      <c r="A132" s="25"/>
    </row>
    <row r="133" ht="15">
      <c r="A133" s="25"/>
    </row>
    <row r="134" ht="15">
      <c r="A134" s="25"/>
    </row>
    <row r="135" ht="15">
      <c r="A135" s="25"/>
    </row>
    <row r="136" ht="15">
      <c r="A136" s="25"/>
    </row>
    <row r="137" ht="15">
      <c r="A137" s="25"/>
    </row>
    <row r="138" ht="15">
      <c r="A138" s="25"/>
    </row>
    <row r="139" ht="15">
      <c r="A139" s="25"/>
    </row>
    <row r="140" ht="15">
      <c r="A140" s="25"/>
    </row>
    <row r="141" ht="15">
      <c r="A141" s="25"/>
    </row>
    <row r="142" ht="15">
      <c r="A142" s="25"/>
    </row>
    <row r="143" ht="15">
      <c r="A143" s="25"/>
    </row>
    <row r="144" ht="15">
      <c r="A144" s="25"/>
    </row>
    <row r="145" ht="15">
      <c r="A145" s="25"/>
    </row>
    <row r="146" ht="15">
      <c r="A146" s="25"/>
    </row>
    <row r="147" ht="15">
      <c r="A147" s="25"/>
    </row>
    <row r="148" ht="15">
      <c r="A148" s="25"/>
    </row>
    <row r="149" ht="15">
      <c r="A149" s="25"/>
    </row>
    <row r="150" ht="15">
      <c r="A150" s="25"/>
    </row>
    <row r="151" ht="15">
      <c r="A151" s="25"/>
    </row>
    <row r="152" ht="15">
      <c r="A152" s="25"/>
    </row>
    <row r="153" ht="15">
      <c r="A153" s="25"/>
    </row>
    <row r="154" ht="15">
      <c r="A154" s="25"/>
    </row>
    <row r="155" ht="15">
      <c r="A155" s="25"/>
    </row>
    <row r="156" ht="15">
      <c r="A156" s="25"/>
    </row>
    <row r="157" ht="15">
      <c r="A157" s="25"/>
    </row>
    <row r="158" ht="15">
      <c r="A158" s="25"/>
    </row>
    <row r="159" ht="15">
      <c r="A159" s="25"/>
    </row>
    <row r="160" ht="15">
      <c r="A160" s="25"/>
    </row>
    <row r="161" ht="15">
      <c r="A161" s="25"/>
    </row>
    <row r="162" ht="15">
      <c r="A162" s="25"/>
    </row>
    <row r="163" ht="15">
      <c r="A163" s="25"/>
    </row>
    <row r="164" ht="15">
      <c r="A164" s="25"/>
    </row>
    <row r="165" ht="15">
      <c r="A165" s="25"/>
    </row>
    <row r="166" ht="15">
      <c r="A166" s="25"/>
    </row>
    <row r="167" ht="15">
      <c r="A167" s="25"/>
    </row>
    <row r="168" ht="15">
      <c r="A168" s="25"/>
    </row>
    <row r="169" ht="15">
      <c r="A169" s="25"/>
    </row>
    <row r="170" ht="15">
      <c r="A170" s="25"/>
    </row>
    <row r="171" ht="15">
      <c r="A171" s="25"/>
    </row>
    <row r="172" ht="15">
      <c r="A172" s="25"/>
    </row>
    <row r="173" ht="15">
      <c r="A173" s="25"/>
    </row>
    <row r="174" ht="15">
      <c r="A174" s="25"/>
    </row>
    <row r="175" ht="15">
      <c r="A175" s="25"/>
    </row>
    <row r="176" ht="15">
      <c r="A176" s="25"/>
    </row>
    <row r="177" ht="15">
      <c r="A177" s="25"/>
    </row>
    <row r="178" ht="15">
      <c r="A178" s="25"/>
    </row>
    <row r="179" ht="15">
      <c r="A179" s="25"/>
    </row>
    <row r="180" ht="15">
      <c r="A180" s="25"/>
    </row>
    <row r="181" ht="15">
      <c r="A181" s="25"/>
    </row>
    <row r="182" ht="15">
      <c r="A182" s="25"/>
    </row>
    <row r="183" ht="15">
      <c r="A183" s="25"/>
    </row>
    <row r="184" ht="15">
      <c r="A184" s="25"/>
    </row>
    <row r="185" ht="15">
      <c r="A185" s="25"/>
    </row>
    <row r="186" ht="15">
      <c r="A186" s="25"/>
    </row>
    <row r="187" ht="15">
      <c r="A187" s="25"/>
    </row>
    <row r="188" ht="15">
      <c r="A188" s="25"/>
    </row>
    <row r="189" ht="15">
      <c r="A189" s="25"/>
    </row>
    <row r="190" ht="15">
      <c r="A190" s="25"/>
    </row>
    <row r="191" ht="15">
      <c r="A191" s="25"/>
    </row>
    <row r="192" ht="15">
      <c r="A192" s="25"/>
    </row>
    <row r="193" ht="15">
      <c r="A193" s="25"/>
    </row>
    <row r="194" ht="15">
      <c r="A194" s="25"/>
    </row>
    <row r="195" ht="15">
      <c r="A195" s="25"/>
    </row>
    <row r="196" ht="15">
      <c r="A196" s="25"/>
    </row>
    <row r="197" ht="15">
      <c r="A197" s="25"/>
    </row>
    <row r="198" ht="15">
      <c r="A198" s="25"/>
    </row>
    <row r="199" ht="15">
      <c r="A199" s="25"/>
    </row>
    <row r="200" ht="15">
      <c r="A200" s="25"/>
    </row>
    <row r="201" ht="15">
      <c r="A201" s="25"/>
    </row>
    <row r="202" ht="15">
      <c r="A202" s="25"/>
    </row>
    <row r="203" ht="15">
      <c r="A203" s="25"/>
    </row>
    <row r="204" ht="15">
      <c r="A204" s="25"/>
    </row>
    <row r="205" ht="15">
      <c r="A205" s="25"/>
    </row>
    <row r="206" ht="15">
      <c r="A206" s="25"/>
    </row>
    <row r="207" ht="15">
      <c r="A207" s="25"/>
    </row>
    <row r="208" ht="15">
      <c r="A208" s="25"/>
    </row>
    <row r="209" ht="15">
      <c r="A209" s="25"/>
    </row>
    <row r="210" ht="15">
      <c r="A210" s="25"/>
    </row>
    <row r="211" ht="15">
      <c r="A211" s="25"/>
    </row>
    <row r="212" ht="15">
      <c r="A212" s="25"/>
    </row>
    <row r="213" ht="15">
      <c r="A213" s="25"/>
    </row>
    <row r="214" ht="15">
      <c r="A214" s="25"/>
    </row>
    <row r="215" ht="15">
      <c r="A215" s="25"/>
    </row>
    <row r="216" ht="15">
      <c r="A216" s="25"/>
    </row>
    <row r="217" ht="15">
      <c r="A217" s="25"/>
    </row>
    <row r="218" ht="15">
      <c r="A218" s="25"/>
    </row>
    <row r="219" ht="15">
      <c r="A219" s="25"/>
    </row>
    <row r="220" ht="15">
      <c r="A220" s="25"/>
    </row>
    <row r="221" ht="15">
      <c r="A221" s="25"/>
    </row>
    <row r="222" ht="15">
      <c r="A222" s="25"/>
    </row>
    <row r="223" ht="15">
      <c r="A223" s="25"/>
    </row>
    <row r="224" ht="15">
      <c r="A224" s="25"/>
    </row>
    <row r="225" ht="15">
      <c r="A225" s="25"/>
    </row>
    <row r="226" ht="15">
      <c r="A226" s="25"/>
    </row>
    <row r="227" ht="15">
      <c r="A227" s="25"/>
    </row>
    <row r="228" ht="15">
      <c r="A228" s="25"/>
    </row>
    <row r="229" ht="15">
      <c r="A229" s="25"/>
    </row>
    <row r="230" ht="15">
      <c r="A230" s="25"/>
    </row>
    <row r="231" ht="15">
      <c r="A231" s="25"/>
    </row>
    <row r="232" ht="15">
      <c r="A232" s="25"/>
    </row>
    <row r="233" ht="15">
      <c r="A233" s="25"/>
    </row>
    <row r="234" ht="15">
      <c r="A234" s="25"/>
    </row>
    <row r="235" ht="15">
      <c r="A235" s="25"/>
    </row>
    <row r="236" ht="15">
      <c r="A236" s="25"/>
    </row>
    <row r="237" ht="15">
      <c r="A237" s="25"/>
    </row>
    <row r="238" ht="15">
      <c r="A238" s="25"/>
    </row>
    <row r="239" ht="15">
      <c r="A239" s="25"/>
    </row>
    <row r="240" ht="15">
      <c r="A240" s="25"/>
    </row>
    <row r="241" ht="15">
      <c r="A241" s="25"/>
    </row>
    <row r="242" ht="15">
      <c r="A242" s="25"/>
    </row>
    <row r="243" ht="15">
      <c r="A243" s="25"/>
    </row>
    <row r="244" ht="15">
      <c r="A244" s="25"/>
    </row>
    <row r="245" ht="15">
      <c r="A245" s="25"/>
    </row>
    <row r="246" ht="15">
      <c r="A246" s="25"/>
    </row>
    <row r="247" ht="15">
      <c r="A247" s="25"/>
    </row>
    <row r="248" ht="15">
      <c r="A248" s="25"/>
    </row>
    <row r="249" ht="15">
      <c r="A249" s="25"/>
    </row>
    <row r="250" ht="15">
      <c r="A250" s="25"/>
    </row>
    <row r="251" ht="15">
      <c r="A251" s="25"/>
    </row>
    <row r="252" ht="15">
      <c r="A252" s="25"/>
    </row>
    <row r="253" ht="15">
      <c r="A253" s="25"/>
    </row>
    <row r="254" ht="15">
      <c r="A254" s="25"/>
    </row>
    <row r="255" ht="15">
      <c r="A255" s="25"/>
    </row>
    <row r="256" ht="15">
      <c r="A256" s="25"/>
    </row>
    <row r="257" ht="15">
      <c r="A257" s="25"/>
    </row>
    <row r="258" ht="15">
      <c r="A258" s="25"/>
    </row>
    <row r="259" ht="15">
      <c r="A259" s="25"/>
    </row>
    <row r="260" ht="15">
      <c r="A260" s="25"/>
    </row>
    <row r="261" ht="15">
      <c r="A261" s="25"/>
    </row>
    <row r="262" ht="15">
      <c r="A262" s="25"/>
    </row>
    <row r="263" ht="15">
      <c r="A263" s="25"/>
    </row>
    <row r="264" ht="15">
      <c r="A264" s="25"/>
    </row>
    <row r="265" ht="15">
      <c r="A265" s="25"/>
    </row>
    <row r="266" ht="15">
      <c r="A266" s="25"/>
    </row>
    <row r="267" ht="15">
      <c r="A267" s="25"/>
    </row>
    <row r="268" ht="15">
      <c r="A268" s="25"/>
    </row>
    <row r="269" ht="15">
      <c r="A269" s="25"/>
    </row>
    <row r="270" ht="15">
      <c r="A270" s="25"/>
    </row>
    <row r="271" ht="15">
      <c r="A271" s="25"/>
    </row>
    <row r="272" ht="15">
      <c r="A272" s="25"/>
    </row>
    <row r="273" ht="15">
      <c r="A273" s="25"/>
    </row>
    <row r="274" ht="15">
      <c r="A274" s="25"/>
    </row>
    <row r="275" ht="15">
      <c r="A275" s="25"/>
    </row>
    <row r="276" ht="15">
      <c r="A276" s="25"/>
    </row>
    <row r="277" ht="15">
      <c r="A277" s="25"/>
    </row>
    <row r="278" ht="15">
      <c r="A278" s="25"/>
    </row>
    <row r="279" ht="15">
      <c r="A279" s="25"/>
    </row>
    <row r="280" ht="15">
      <c r="A280" s="25"/>
    </row>
    <row r="281" ht="15">
      <c r="A281" s="25"/>
    </row>
    <row r="282" ht="15">
      <c r="A282" s="25"/>
    </row>
    <row r="283" ht="15">
      <c r="A283" s="25"/>
    </row>
    <row r="284" ht="15">
      <c r="A284" s="25"/>
    </row>
    <row r="285" ht="15">
      <c r="A285" s="25"/>
    </row>
    <row r="286" ht="15">
      <c r="A286" s="25"/>
    </row>
    <row r="287" ht="15">
      <c r="A287" s="25"/>
    </row>
    <row r="288" ht="15">
      <c r="A288" s="25"/>
    </row>
    <row r="289" ht="15">
      <c r="A289" s="25"/>
    </row>
    <row r="290" ht="15">
      <c r="A290" s="25"/>
    </row>
    <row r="291" ht="15">
      <c r="A291" s="25"/>
    </row>
    <row r="292" ht="15">
      <c r="A292" s="25"/>
    </row>
    <row r="293" ht="15">
      <c r="A293" s="25"/>
    </row>
    <row r="294" ht="15">
      <c r="A294" s="25"/>
    </row>
    <row r="295" ht="15">
      <c r="A295" s="25"/>
    </row>
    <row r="296" ht="15">
      <c r="A296" s="25"/>
    </row>
    <row r="297" ht="15">
      <c r="A297" s="25"/>
    </row>
    <row r="298" ht="15">
      <c r="A298" s="25"/>
    </row>
    <row r="299" ht="15">
      <c r="A299" s="25"/>
    </row>
    <row r="300" ht="15">
      <c r="A300" s="25"/>
    </row>
    <row r="301" ht="15">
      <c r="A301" s="25"/>
    </row>
    <row r="302" ht="15">
      <c r="A302" s="25"/>
    </row>
    <row r="303" ht="15">
      <c r="A303" s="25"/>
    </row>
    <row r="304" ht="15">
      <c r="A304" s="25"/>
    </row>
    <row r="305" ht="15">
      <c r="A305" s="25"/>
    </row>
    <row r="306" ht="15">
      <c r="A306" s="25"/>
    </row>
    <row r="307" ht="15">
      <c r="A307" s="25"/>
    </row>
    <row r="308" ht="15">
      <c r="A308" s="25"/>
    </row>
    <row r="309" ht="15">
      <c r="A309" s="25"/>
    </row>
    <row r="310" ht="15">
      <c r="A310" s="25"/>
    </row>
    <row r="311" ht="15">
      <c r="A311" s="25"/>
    </row>
    <row r="312" ht="15">
      <c r="A312" s="25"/>
    </row>
    <row r="313" ht="15">
      <c r="A313" s="25"/>
    </row>
    <row r="314" ht="15">
      <c r="A314" s="25"/>
    </row>
    <row r="315" ht="15">
      <c r="A315" s="25"/>
    </row>
    <row r="316" ht="15">
      <c r="A316" s="25"/>
    </row>
    <row r="317" ht="15">
      <c r="A317" s="25"/>
    </row>
    <row r="318" ht="15">
      <c r="A318" s="25"/>
    </row>
    <row r="319" ht="15">
      <c r="A319" s="25"/>
    </row>
    <row r="320" ht="15">
      <c r="A320" s="25"/>
    </row>
    <row r="321" ht="15">
      <c r="A321" s="25"/>
    </row>
    <row r="322" ht="15">
      <c r="A322" s="25"/>
    </row>
    <row r="323" ht="15">
      <c r="A323" s="25"/>
    </row>
    <row r="324" ht="15">
      <c r="A324" s="25"/>
    </row>
    <row r="325" ht="15">
      <c r="A325" s="25"/>
    </row>
    <row r="326" ht="15">
      <c r="A326" s="25"/>
    </row>
    <row r="327" ht="15">
      <c r="A327" s="25"/>
    </row>
    <row r="328" ht="15">
      <c r="A328" s="25"/>
    </row>
    <row r="329" ht="15">
      <c r="A329" s="25"/>
    </row>
    <row r="330" ht="15">
      <c r="A330" s="25"/>
    </row>
    <row r="331" ht="15">
      <c r="A331" s="25"/>
    </row>
    <row r="332" ht="15">
      <c r="A332" s="25"/>
    </row>
    <row r="333" ht="15">
      <c r="A333" s="25"/>
    </row>
    <row r="334" ht="15">
      <c r="A334" s="25"/>
    </row>
    <row r="335" ht="15">
      <c r="A335" s="25"/>
    </row>
    <row r="336" ht="15">
      <c r="A336" s="25"/>
    </row>
    <row r="337" ht="15">
      <c r="A337" s="25"/>
    </row>
    <row r="338" ht="15">
      <c r="A338" s="25"/>
    </row>
    <row r="339" ht="15">
      <c r="A339" s="25"/>
    </row>
    <row r="340" ht="15">
      <c r="A340" s="25"/>
    </row>
    <row r="341" ht="15">
      <c r="A341" s="25"/>
    </row>
    <row r="342" ht="15">
      <c r="A342" s="25"/>
    </row>
    <row r="343" ht="15">
      <c r="A343" s="25"/>
    </row>
    <row r="344" ht="15">
      <c r="A344" s="25"/>
    </row>
    <row r="345" ht="15">
      <c r="A345" s="25"/>
    </row>
    <row r="346" ht="15">
      <c r="A346" s="25"/>
    </row>
    <row r="347" ht="15">
      <c r="A347" s="25"/>
    </row>
    <row r="348" ht="15">
      <c r="A348" s="25"/>
    </row>
    <row r="349" ht="15">
      <c r="A349" s="25"/>
    </row>
    <row r="350" ht="15">
      <c r="A350" s="25"/>
    </row>
    <row r="351" ht="15">
      <c r="A351" s="25"/>
    </row>
    <row r="352" ht="15">
      <c r="A352" s="25"/>
    </row>
    <row r="353" ht="15">
      <c r="A353" s="25"/>
    </row>
    <row r="354" ht="15">
      <c r="A354" s="25"/>
    </row>
    <row r="355" ht="15">
      <c r="A355" s="25"/>
    </row>
    <row r="356" ht="15">
      <c r="A356" s="25"/>
    </row>
    <row r="357" ht="15">
      <c r="A357" s="25"/>
    </row>
    <row r="358" ht="15">
      <c r="A358" s="25"/>
    </row>
    <row r="359" ht="15">
      <c r="A359" s="25"/>
    </row>
    <row r="360" ht="15">
      <c r="A360" s="25"/>
    </row>
    <row r="361" ht="15">
      <c r="A361" s="25"/>
    </row>
    <row r="362" ht="15">
      <c r="A362" s="25"/>
    </row>
    <row r="363" ht="15">
      <c r="A363" s="25"/>
    </row>
    <row r="364" ht="15">
      <c r="A364" s="25"/>
    </row>
    <row r="365" ht="15">
      <c r="A365" s="25"/>
    </row>
    <row r="366" ht="15">
      <c r="A366" s="25"/>
    </row>
    <row r="367" ht="15">
      <c r="A367" s="25"/>
    </row>
    <row r="368" ht="15">
      <c r="A368" s="25"/>
    </row>
    <row r="369" ht="15">
      <c r="A369" s="25"/>
    </row>
    <row r="370" ht="15">
      <c r="A370" s="25"/>
    </row>
    <row r="371" ht="15">
      <c r="A371" s="25"/>
    </row>
    <row r="372" ht="15">
      <c r="A372" s="25"/>
    </row>
    <row r="373" ht="15">
      <c r="A373" s="25"/>
    </row>
    <row r="374" ht="15">
      <c r="A374" s="25"/>
    </row>
    <row r="375" ht="15">
      <c r="A375" s="25"/>
    </row>
    <row r="376" ht="15">
      <c r="A376" s="25"/>
    </row>
    <row r="377" ht="15">
      <c r="A377" s="25"/>
    </row>
    <row r="378" ht="15">
      <c r="A378" s="25"/>
    </row>
    <row r="379" ht="15">
      <c r="A379" s="25"/>
    </row>
    <row r="380" ht="15">
      <c r="A380" s="25"/>
    </row>
    <row r="381" ht="15">
      <c r="A381" s="25"/>
    </row>
    <row r="382" ht="15">
      <c r="A382" s="25"/>
    </row>
    <row r="383" ht="15">
      <c r="A383" s="25"/>
    </row>
    <row r="384" ht="15">
      <c r="A384" s="25"/>
    </row>
    <row r="385" ht="15">
      <c r="A385" s="25"/>
    </row>
    <row r="386" ht="15">
      <c r="A386" s="25"/>
    </row>
    <row r="387" ht="15">
      <c r="A387" s="25"/>
    </row>
    <row r="388" ht="15">
      <c r="A388" s="25"/>
    </row>
    <row r="389" ht="15">
      <c r="A389" s="25"/>
    </row>
    <row r="390" ht="15">
      <c r="A390" s="25"/>
    </row>
    <row r="391" ht="15">
      <c r="A391" s="25"/>
    </row>
    <row r="392" ht="15">
      <c r="A392" s="25"/>
    </row>
    <row r="393" ht="15">
      <c r="A393" s="25"/>
    </row>
    <row r="394" ht="15">
      <c r="A394" s="25"/>
    </row>
    <row r="395" ht="15">
      <c r="A395" s="25"/>
    </row>
    <row r="396" ht="15">
      <c r="A396" s="25"/>
    </row>
    <row r="397" ht="15">
      <c r="A397" s="25"/>
    </row>
    <row r="398" ht="15">
      <c r="A398" s="25"/>
    </row>
    <row r="399" ht="15">
      <c r="A399" s="25"/>
    </row>
    <row r="400" ht="15">
      <c r="A400" s="25"/>
    </row>
    <row r="401" ht="15">
      <c r="A401" s="25"/>
    </row>
    <row r="402" ht="15">
      <c r="A402" s="25"/>
    </row>
    <row r="403" ht="15">
      <c r="A403" s="25"/>
    </row>
    <row r="404" ht="15">
      <c r="A404" s="25"/>
    </row>
    <row r="405" ht="15">
      <c r="A405" s="25"/>
    </row>
    <row r="406" ht="15">
      <c r="A406" s="25"/>
    </row>
    <row r="407" ht="15">
      <c r="A407" s="25"/>
    </row>
    <row r="408" ht="15">
      <c r="A408" s="25"/>
    </row>
    <row r="409" ht="15">
      <c r="A409" s="25"/>
    </row>
    <row r="410" ht="15">
      <c r="A410" s="25"/>
    </row>
    <row r="411" ht="15">
      <c r="A411" s="25"/>
    </row>
    <row r="412" ht="15">
      <c r="A412" s="25"/>
    </row>
    <row r="413" ht="15">
      <c r="A413" s="25"/>
    </row>
    <row r="414" ht="15">
      <c r="A414" s="25"/>
    </row>
    <row r="415" ht="15">
      <c r="A415" s="25"/>
    </row>
    <row r="416" ht="15">
      <c r="A416" s="25"/>
    </row>
    <row r="417" ht="15">
      <c r="A417" s="25"/>
    </row>
    <row r="418" ht="15">
      <c r="A418" s="25"/>
    </row>
    <row r="419" ht="15">
      <c r="A419" s="25"/>
    </row>
    <row r="420" ht="15">
      <c r="A420" s="25"/>
    </row>
    <row r="421" ht="15">
      <c r="A421" s="25"/>
    </row>
    <row r="422" ht="15">
      <c r="A422" s="25"/>
    </row>
    <row r="423" ht="15">
      <c r="A423" s="25"/>
    </row>
    <row r="424" ht="15">
      <c r="A424" s="25"/>
    </row>
    <row r="425" ht="15">
      <c r="A425" s="25"/>
    </row>
    <row r="426" ht="15">
      <c r="A426" s="25"/>
    </row>
    <row r="427" ht="15">
      <c r="A427" s="25"/>
    </row>
    <row r="428" ht="15">
      <c r="A428" s="25"/>
    </row>
    <row r="429" ht="15">
      <c r="A429" s="25"/>
    </row>
    <row r="430" ht="15">
      <c r="A430" s="25"/>
    </row>
    <row r="431" ht="15">
      <c r="A431" s="25"/>
    </row>
    <row r="432" ht="15">
      <c r="A432" s="25"/>
    </row>
    <row r="433" ht="15">
      <c r="A433" s="25"/>
    </row>
    <row r="434" ht="15">
      <c r="A434" s="25"/>
    </row>
    <row r="435" ht="15">
      <c r="A435" s="25"/>
    </row>
    <row r="436" ht="15">
      <c r="A436" s="25"/>
    </row>
    <row r="437" ht="15">
      <c r="A437" s="25"/>
    </row>
    <row r="438" ht="15">
      <c r="A438" s="25"/>
    </row>
    <row r="439" ht="15">
      <c r="A439" s="25"/>
    </row>
    <row r="440" ht="15">
      <c r="A440" s="25"/>
    </row>
    <row r="441" ht="15">
      <c r="A441" s="25"/>
    </row>
    <row r="442" ht="15">
      <c r="A442" s="25"/>
    </row>
    <row r="443" ht="15">
      <c r="A443" s="25"/>
    </row>
    <row r="444" ht="15">
      <c r="A444" s="25"/>
    </row>
    <row r="445" ht="15">
      <c r="A445" s="25"/>
    </row>
    <row r="446" ht="15">
      <c r="A446" s="25"/>
    </row>
    <row r="447" ht="15">
      <c r="A447" s="25"/>
    </row>
    <row r="448" ht="15">
      <c r="A448" s="25"/>
    </row>
    <row r="449" ht="15">
      <c r="A449" s="25"/>
    </row>
    <row r="450" ht="15">
      <c r="A450" s="25"/>
    </row>
    <row r="451" ht="15">
      <c r="A451" s="25"/>
    </row>
    <row r="452" ht="15">
      <c r="A452" s="25"/>
    </row>
    <row r="453" ht="15">
      <c r="A453" s="25"/>
    </row>
    <row r="454" ht="15">
      <c r="A454" s="25"/>
    </row>
    <row r="455" ht="15">
      <c r="A455" s="25"/>
    </row>
    <row r="456" ht="15">
      <c r="A456" s="25"/>
    </row>
    <row r="457" ht="15">
      <c r="A457" s="25"/>
    </row>
    <row r="458" ht="15">
      <c r="A458" s="25"/>
    </row>
    <row r="459" ht="15">
      <c r="A459" s="25"/>
    </row>
    <row r="460" ht="15">
      <c r="A460" s="25"/>
    </row>
    <row r="461" ht="15">
      <c r="A461" s="25"/>
    </row>
    <row r="462" ht="15">
      <c r="A462" s="25"/>
    </row>
    <row r="463" ht="15">
      <c r="A463" s="25"/>
    </row>
    <row r="464" ht="15">
      <c r="A464" s="25"/>
    </row>
    <row r="465" ht="15">
      <c r="A465" s="25"/>
    </row>
    <row r="466" ht="15">
      <c r="A466" s="25"/>
    </row>
    <row r="467" ht="15">
      <c r="A467" s="25"/>
    </row>
  </sheetData>
  <mergeCells count="22">
    <mergeCell ref="B64:I64"/>
    <mergeCell ref="B54:I54"/>
    <mergeCell ref="B9:B10"/>
    <mergeCell ref="B65:I65"/>
    <mergeCell ref="B40:D40"/>
    <mergeCell ref="B55:I55"/>
    <mergeCell ref="B63:I63"/>
    <mergeCell ref="H37:I37"/>
    <mergeCell ref="B70:I70"/>
    <mergeCell ref="B68:I68"/>
    <mergeCell ref="B67:H67"/>
    <mergeCell ref="B66:I66"/>
    <mergeCell ref="B73:I73"/>
    <mergeCell ref="B72:I72"/>
    <mergeCell ref="B71:I71"/>
    <mergeCell ref="H1:I1"/>
    <mergeCell ref="C7:E7"/>
    <mergeCell ref="G7:I7"/>
    <mergeCell ref="C21:D21"/>
    <mergeCell ref="H21:I21"/>
    <mergeCell ref="C29:D29"/>
    <mergeCell ref="H29:I29"/>
  </mergeCells>
  <printOptions horizontalCentered="1"/>
  <pageMargins left="0.5905511811023623" right="0.5905511811023623" top="0.5905511811023623" bottom="0.5905511811023623" header="0.5905511811023623" footer="0.5905511811023623"/>
  <pageSetup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dimension ref="A1:BR90"/>
  <sheetViews>
    <sheetView showGridLines="0" view="pageBreakPreview" zoomScale="75" zoomScaleNormal="85" zoomScaleSheetLayoutView="75" workbookViewId="0" topLeftCell="A51">
      <selection activeCell="A59" sqref="A59"/>
    </sheetView>
  </sheetViews>
  <sheetFormatPr defaultColWidth="9.00390625" defaultRowHeight="14.25"/>
  <cols>
    <col min="1" max="1" width="4.875" style="887" customWidth="1"/>
    <col min="2" max="2" width="84.75390625" style="247" customWidth="1"/>
    <col min="3" max="3" width="3.25390625" style="247" customWidth="1"/>
    <col min="4" max="6" width="2.75390625" style="247" customWidth="1"/>
    <col min="7" max="7" width="1.75390625" style="247" customWidth="1"/>
    <col min="8" max="8" width="11.75390625" style="247" customWidth="1"/>
    <col min="9" max="9" width="10.625" style="247" customWidth="1"/>
    <col min="10" max="10" width="8.75390625" style="247" customWidth="1"/>
    <col min="11" max="11" width="7.75390625" style="247" customWidth="1"/>
    <col min="12" max="13" width="8.75390625" style="247" hidden="1" customWidth="1"/>
    <col min="14" max="16384" width="8.75390625" style="247" customWidth="1"/>
  </cols>
  <sheetData>
    <row r="1" spans="1:9" ht="12.75">
      <c r="A1" s="22" t="s">
        <v>688</v>
      </c>
      <c r="B1" s="914"/>
      <c r="C1" s="21"/>
      <c r="D1" s="21"/>
      <c r="E1" s="21"/>
      <c r="F1" s="21"/>
      <c r="G1" s="21"/>
      <c r="H1" s="1786" t="s">
        <v>1080</v>
      </c>
      <c r="I1" s="1697"/>
    </row>
    <row r="2" spans="1:17" s="21" customFormat="1" ht="12.75">
      <c r="A2" s="141"/>
      <c r="M2" s="143"/>
      <c r="N2" s="143"/>
      <c r="O2" s="143"/>
      <c r="P2" s="143"/>
      <c r="Q2" s="143"/>
    </row>
    <row r="3" spans="1:17" s="21" customFormat="1" ht="12.75">
      <c r="A3" s="8" t="s">
        <v>1131</v>
      </c>
      <c r="M3" s="143"/>
      <c r="N3" s="149"/>
      <c r="O3" s="149"/>
      <c r="P3" s="149"/>
      <c r="Q3" s="149"/>
    </row>
    <row r="4" spans="1:9" ht="12.75">
      <c r="A4" s="141"/>
      <c r="B4" s="21"/>
      <c r="C4" s="21"/>
      <c r="D4" s="21"/>
      <c r="E4" s="21"/>
      <c r="F4" s="21"/>
      <c r="G4" s="21"/>
      <c r="H4" s="21"/>
      <c r="I4" s="21"/>
    </row>
    <row r="5" spans="1:9" ht="12.75">
      <c r="A5" s="29" t="s">
        <v>238</v>
      </c>
      <c r="B5" s="21"/>
      <c r="C5" s="21"/>
      <c r="D5" s="21"/>
      <c r="E5" s="21"/>
      <c r="F5" s="21"/>
      <c r="G5" s="21"/>
      <c r="H5" s="21"/>
      <c r="I5" s="21"/>
    </row>
    <row r="6" spans="1:9" ht="12.75">
      <c r="A6" s="29"/>
      <c r="B6" s="21"/>
      <c r="C6" s="21"/>
      <c r="D6" s="21"/>
      <c r="E6" s="21"/>
      <c r="F6" s="21"/>
      <c r="G6" s="21"/>
      <c r="H6" s="21"/>
      <c r="I6" s="21"/>
    </row>
    <row r="7" spans="1:9" ht="12.75">
      <c r="A7" s="141"/>
      <c r="B7" s="21"/>
      <c r="C7" s="21"/>
      <c r="D7" s="21"/>
      <c r="E7" s="21"/>
      <c r="F7" s="21"/>
      <c r="G7" s="31"/>
      <c r="H7" s="31">
        <v>2007</v>
      </c>
      <c r="I7" s="549">
        <v>2006</v>
      </c>
    </row>
    <row r="8" spans="1:9" ht="12.75">
      <c r="A8" s="32" t="s">
        <v>309</v>
      </c>
      <c r="B8" s="139"/>
      <c r="C8" s="139"/>
      <c r="D8" s="139"/>
      <c r="E8" s="139"/>
      <c r="F8" s="139"/>
      <c r="G8" s="34"/>
      <c r="H8" s="34" t="s">
        <v>245</v>
      </c>
      <c r="I8" s="287" t="s">
        <v>245</v>
      </c>
    </row>
    <row r="9" spans="1:9" ht="12.75">
      <c r="A9" s="8" t="s">
        <v>445</v>
      </c>
      <c r="B9" s="21"/>
      <c r="C9" s="21"/>
      <c r="D9" s="21"/>
      <c r="E9" s="21"/>
      <c r="F9" s="21"/>
      <c r="G9" s="140"/>
      <c r="H9" s="170"/>
      <c r="I9" s="171"/>
    </row>
    <row r="10" spans="1:9" ht="12.75">
      <c r="A10" s="141" t="s">
        <v>361</v>
      </c>
      <c r="B10" s="21"/>
      <c r="C10" s="21"/>
      <c r="D10" s="21"/>
      <c r="E10" s="21"/>
      <c r="F10" s="21"/>
      <c r="G10" s="140"/>
      <c r="H10" s="1062">
        <v>340</v>
      </c>
      <c r="I10" s="1052">
        <v>254</v>
      </c>
    </row>
    <row r="11" spans="1:9" ht="12.75">
      <c r="A11" s="141" t="s">
        <v>331</v>
      </c>
      <c r="B11" s="21"/>
      <c r="C11" s="21"/>
      <c r="D11" s="21"/>
      <c r="E11" s="21"/>
      <c r="F11" s="21"/>
      <c r="G11" s="140"/>
      <c r="H11" s="1062">
        <v>54</v>
      </c>
      <c r="I11" s="1052">
        <v>45</v>
      </c>
    </row>
    <row r="12" spans="1:9" ht="12.75">
      <c r="A12" s="141" t="s">
        <v>286</v>
      </c>
      <c r="B12" s="21"/>
      <c r="C12" s="21"/>
      <c r="D12" s="21"/>
      <c r="E12" s="21"/>
      <c r="F12" s="21"/>
      <c r="G12" s="140"/>
      <c r="H12" s="1055">
        <v>-1</v>
      </c>
      <c r="I12" s="1052">
        <v>16</v>
      </c>
    </row>
    <row r="13" spans="1:9" ht="12.75">
      <c r="A13" s="216"/>
      <c r="B13" s="157"/>
      <c r="C13" s="157"/>
      <c r="D13" s="157"/>
      <c r="E13" s="157"/>
      <c r="F13" s="157"/>
      <c r="G13" s="204"/>
      <c r="H13" s="1053">
        <f>SUM(H10:H12)</f>
        <v>393</v>
      </c>
      <c r="I13" s="1054">
        <f>SUM(I10:I12)</f>
        <v>315</v>
      </c>
    </row>
    <row r="14" spans="1:9" ht="12.75">
      <c r="A14" s="8" t="s">
        <v>446</v>
      </c>
      <c r="B14" s="21"/>
      <c r="C14" s="21"/>
      <c r="D14" s="21"/>
      <c r="E14" s="21"/>
      <c r="F14" s="21"/>
      <c r="G14" s="140"/>
      <c r="H14" s="1055"/>
      <c r="I14" s="1052"/>
    </row>
    <row r="15" spans="1:9" ht="12.75">
      <c r="A15" s="141" t="s">
        <v>362</v>
      </c>
      <c r="B15" s="141"/>
      <c r="C15" s="21"/>
      <c r="D15" s="21"/>
      <c r="E15" s="21"/>
      <c r="F15" s="21"/>
      <c r="G15" s="140"/>
      <c r="H15" s="1055"/>
      <c r="I15" s="1052"/>
    </row>
    <row r="16" spans="1:9" ht="12" customHeight="1">
      <c r="A16" s="954" t="s">
        <v>846</v>
      </c>
      <c r="C16" s="21"/>
      <c r="D16" s="21"/>
      <c r="E16" s="21"/>
      <c r="F16" s="21"/>
      <c r="G16" s="140"/>
      <c r="H16" s="1062">
        <v>187</v>
      </c>
      <c r="I16" s="1052">
        <v>202</v>
      </c>
    </row>
    <row r="17" spans="1:9" ht="12.75">
      <c r="A17" s="954" t="s">
        <v>884</v>
      </c>
      <c r="C17" s="21"/>
      <c r="D17" s="21"/>
      <c r="E17" s="21"/>
      <c r="F17" s="21"/>
      <c r="G17" s="140"/>
      <c r="H17" s="1062">
        <v>53</v>
      </c>
      <c r="I17" s="1052">
        <v>49</v>
      </c>
    </row>
    <row r="18" spans="1:9" ht="12.75">
      <c r="A18" s="141" t="s">
        <v>363</v>
      </c>
      <c r="B18" s="887"/>
      <c r="C18" s="21"/>
      <c r="D18" s="21"/>
      <c r="E18" s="21"/>
      <c r="F18" s="21"/>
      <c r="G18" s="140"/>
      <c r="H18" s="1062">
        <v>99</v>
      </c>
      <c r="I18" s="1052">
        <v>118</v>
      </c>
    </row>
    <row r="19" spans="1:9" ht="12.75">
      <c r="A19" s="141" t="s">
        <v>885</v>
      </c>
      <c r="B19" s="21"/>
      <c r="C19" s="21"/>
      <c r="D19" s="21"/>
      <c r="E19" s="21"/>
      <c r="F19" s="21"/>
      <c r="G19" s="140"/>
      <c r="H19" s="1062">
        <v>37</v>
      </c>
      <c r="I19" s="1052">
        <v>45</v>
      </c>
    </row>
    <row r="20" spans="1:9" ht="12.75">
      <c r="A20" s="141" t="s">
        <v>390</v>
      </c>
      <c r="B20" s="21"/>
      <c r="C20" s="21"/>
      <c r="D20" s="21"/>
      <c r="E20" s="21"/>
      <c r="F20" s="21"/>
      <c r="G20" s="140"/>
      <c r="H20" s="1055">
        <v>-24</v>
      </c>
      <c r="I20" s="1052">
        <v>-7</v>
      </c>
    </row>
    <row r="21" spans="1:9" ht="12.75">
      <c r="A21" s="141" t="s">
        <v>1135</v>
      </c>
      <c r="B21" s="21"/>
      <c r="C21" s="21"/>
      <c r="D21" s="21"/>
      <c r="E21" s="21"/>
      <c r="F21" s="21"/>
      <c r="G21" s="140"/>
      <c r="H21" s="1055">
        <v>-10</v>
      </c>
      <c r="I21" s="1052">
        <v>42</v>
      </c>
    </row>
    <row r="22" spans="1:9" ht="12.75">
      <c r="A22" s="216"/>
      <c r="B22" s="157"/>
      <c r="C22" s="157"/>
      <c r="D22" s="157"/>
      <c r="E22" s="157"/>
      <c r="F22" s="157"/>
      <c r="G22" s="204"/>
      <c r="H22" s="1053">
        <f>SUM(H16:H21)</f>
        <v>342</v>
      </c>
      <c r="I22" s="1054">
        <f>SUM(I16:I21)</f>
        <v>449</v>
      </c>
    </row>
    <row r="23" spans="1:9" ht="7.5" customHeight="1">
      <c r="A23" s="141"/>
      <c r="B23" s="21"/>
      <c r="C23" s="21"/>
      <c r="D23" s="21"/>
      <c r="E23" s="21"/>
      <c r="F23" s="21"/>
      <c r="G23" s="21"/>
      <c r="H23" s="1055"/>
      <c r="I23" s="1052"/>
    </row>
    <row r="24" spans="1:9" ht="12.75">
      <c r="A24" s="8" t="s">
        <v>447</v>
      </c>
      <c r="B24" s="21"/>
      <c r="C24" s="21"/>
      <c r="D24" s="21"/>
      <c r="E24" s="21"/>
      <c r="F24" s="21"/>
      <c r="G24" s="21"/>
      <c r="H24" s="1063"/>
      <c r="I24" s="1056"/>
    </row>
    <row r="25" spans="1:9" ht="12.75">
      <c r="A25" s="141" t="s">
        <v>361</v>
      </c>
      <c r="B25" s="21"/>
      <c r="C25" s="21"/>
      <c r="D25" s="21"/>
      <c r="E25" s="21"/>
      <c r="F25" s="21"/>
      <c r="G25" s="140"/>
      <c r="H25" s="1062">
        <v>592</v>
      </c>
      <c r="I25" s="1052">
        <v>530</v>
      </c>
    </row>
    <row r="26" spans="1:9" ht="12" customHeight="1">
      <c r="A26" s="141" t="s">
        <v>1045</v>
      </c>
      <c r="B26" s="21"/>
      <c r="C26" s="21"/>
      <c r="D26" s="21"/>
      <c r="E26" s="21"/>
      <c r="F26" s="21"/>
      <c r="G26" s="140"/>
      <c r="H26" s="1062">
        <v>67</v>
      </c>
      <c r="I26" s="1052" t="s">
        <v>253</v>
      </c>
    </row>
    <row r="27" spans="1:9" ht="15" customHeight="1">
      <c r="A27" s="1700" t="s">
        <v>461</v>
      </c>
      <c r="B27" s="1700"/>
      <c r="C27" s="1700"/>
      <c r="D27" s="1700"/>
      <c r="E27" s="1700"/>
      <c r="F27" s="1700"/>
      <c r="G27" s="140"/>
      <c r="H27" s="1062"/>
      <c r="I27" s="1052"/>
    </row>
    <row r="28" spans="1:9" ht="12.75">
      <c r="A28" s="954" t="s">
        <v>460</v>
      </c>
      <c r="B28" s="21"/>
      <c r="C28" s="21"/>
      <c r="D28" s="21"/>
      <c r="E28" s="21"/>
      <c r="F28" s="21"/>
      <c r="G28" s="140"/>
      <c r="H28" s="1064">
        <v>-312</v>
      </c>
      <c r="I28" s="1661" t="s">
        <v>253</v>
      </c>
    </row>
    <row r="29" spans="1:9" ht="12.75">
      <c r="A29" s="954" t="s">
        <v>459</v>
      </c>
      <c r="B29" s="21"/>
      <c r="C29" s="21"/>
      <c r="D29" s="21"/>
      <c r="E29" s="21"/>
      <c r="F29" s="21"/>
      <c r="G29" s="140"/>
      <c r="H29" s="1065">
        <v>312</v>
      </c>
      <c r="I29" s="1662" t="s">
        <v>253</v>
      </c>
    </row>
    <row r="30" spans="7:9" ht="12" customHeight="1">
      <c r="G30" s="140"/>
      <c r="H30" s="1117">
        <f>SUM(H28:H29)</f>
        <v>0</v>
      </c>
      <c r="I30" s="1118">
        <f>SUM(I28:I29)</f>
        <v>0</v>
      </c>
    </row>
    <row r="31" spans="1:9" ht="18.75" customHeight="1">
      <c r="A31" s="141" t="s">
        <v>1046</v>
      </c>
      <c r="B31" s="21"/>
      <c r="C31" s="21"/>
      <c r="D31" s="21"/>
      <c r="E31" s="21"/>
      <c r="F31" s="21"/>
      <c r="G31" s="140"/>
      <c r="H31" s="1055">
        <v>-77</v>
      </c>
      <c r="I31" s="1052">
        <v>-110</v>
      </c>
    </row>
    <row r="32" spans="1:9" ht="12.75">
      <c r="A32" s="216"/>
      <c r="B32" s="157"/>
      <c r="C32" s="157"/>
      <c r="D32" s="157"/>
      <c r="E32" s="157"/>
      <c r="F32" s="157"/>
      <c r="G32" s="204"/>
      <c r="H32" s="1057">
        <f>SUM(H25:H31)</f>
        <v>582</v>
      </c>
      <c r="I32" s="1054">
        <f>SUM(I25:I31)</f>
        <v>420</v>
      </c>
    </row>
    <row r="33" spans="1:9" ht="12.75">
      <c r="A33" s="886" t="s">
        <v>365</v>
      </c>
      <c r="B33" s="157"/>
      <c r="C33" s="157"/>
      <c r="D33" s="157"/>
      <c r="E33" s="157"/>
      <c r="F33" s="157"/>
      <c r="G33" s="204"/>
      <c r="H33" s="1053">
        <f>SUM(H32+H22+H13)</f>
        <v>1317</v>
      </c>
      <c r="I33" s="1054">
        <f>I32+I22+I13</f>
        <v>1184</v>
      </c>
    </row>
    <row r="34" spans="1:9" ht="12.75">
      <c r="A34" s="496"/>
      <c r="B34" s="143"/>
      <c r="C34" s="143"/>
      <c r="D34" s="143"/>
      <c r="E34" s="143"/>
      <c r="F34" s="143"/>
      <c r="G34" s="143"/>
      <c r="H34" s="915"/>
      <c r="I34" s="915"/>
    </row>
    <row r="35" spans="1:9" ht="12.75">
      <c r="A35" s="203" t="s">
        <v>249</v>
      </c>
      <c r="B35" s="21"/>
      <c r="C35" s="21"/>
      <c r="D35" s="21"/>
      <c r="E35" s="21"/>
      <c r="F35" s="21"/>
      <c r="G35" s="21"/>
      <c r="H35" s="555"/>
      <c r="I35" s="555"/>
    </row>
    <row r="36" spans="1:9" ht="7.5" customHeight="1">
      <c r="A36" s="36"/>
      <c r="B36" s="21"/>
      <c r="C36" s="21"/>
      <c r="D36" s="21"/>
      <c r="E36" s="21"/>
      <c r="F36" s="21"/>
      <c r="G36" s="21"/>
      <c r="H36" s="555"/>
      <c r="I36" s="555"/>
    </row>
    <row r="37" spans="1:9" ht="14.25" customHeight="1">
      <c r="A37" s="544" t="s">
        <v>193</v>
      </c>
      <c r="B37" s="922" t="s">
        <v>888</v>
      </c>
      <c r="C37" s="923"/>
      <c r="D37" s="923"/>
      <c r="E37" s="923"/>
      <c r="F37" s="923"/>
      <c r="G37" s="923"/>
      <c r="H37" s="924"/>
      <c r="I37" s="924"/>
    </row>
    <row r="38" spans="1:9" ht="109.5" customHeight="1">
      <c r="A38" s="544"/>
      <c r="B38" s="1698" t="s">
        <v>332</v>
      </c>
      <c r="C38" s="1699"/>
      <c r="D38" s="1699"/>
      <c r="E38" s="1699"/>
      <c r="F38" s="1699"/>
      <c r="G38" s="1699"/>
      <c r="H38" s="1699"/>
      <c r="I38" s="1699"/>
    </row>
    <row r="39" spans="1:9" ht="8.25" customHeight="1">
      <c r="A39" s="544"/>
      <c r="B39" s="894"/>
      <c r="C39" s="895"/>
      <c r="D39" s="895"/>
      <c r="E39" s="895"/>
      <c r="F39" s="895"/>
      <c r="G39" s="895"/>
      <c r="H39" s="895"/>
      <c r="I39" s="895"/>
    </row>
    <row r="40" spans="1:9" ht="18" customHeight="1">
      <c r="A40" s="949" t="s">
        <v>194</v>
      </c>
      <c r="B40" s="925" t="s">
        <v>254</v>
      </c>
      <c r="C40" s="926"/>
      <c r="D40" s="926"/>
      <c r="E40" s="926"/>
      <c r="F40" s="926"/>
      <c r="G40" s="926"/>
      <c r="H40" s="926"/>
      <c r="I40" s="926"/>
    </row>
    <row r="41" spans="1:9" ht="16.5" customHeight="1">
      <c r="A41" s="544"/>
      <c r="B41" s="925" t="s">
        <v>715</v>
      </c>
      <c r="C41" s="926"/>
      <c r="D41" s="926"/>
      <c r="E41" s="926"/>
      <c r="F41" s="926"/>
      <c r="G41" s="926"/>
      <c r="H41" s="926"/>
      <c r="I41" s="926"/>
    </row>
    <row r="42" spans="1:9" ht="92.25" customHeight="1">
      <c r="A42" s="544"/>
      <c r="B42" s="1769" t="s">
        <v>142</v>
      </c>
      <c r="C42" s="1769"/>
      <c r="D42" s="1769"/>
      <c r="E42" s="1769"/>
      <c r="F42" s="1769"/>
      <c r="G42" s="1769"/>
      <c r="H42" s="1769"/>
      <c r="I42" s="1769"/>
    </row>
    <row r="43" spans="1:9" ht="51.75" customHeight="1">
      <c r="A43" s="544"/>
      <c r="B43" s="1769" t="s">
        <v>171</v>
      </c>
      <c r="C43" s="1722"/>
      <c r="D43" s="1722"/>
      <c r="E43" s="1722"/>
      <c r="F43" s="1722"/>
      <c r="G43" s="1722"/>
      <c r="H43" s="1722"/>
      <c r="I43" s="1722"/>
    </row>
    <row r="44" spans="1:9" ht="13.5" customHeight="1">
      <c r="A44" s="544"/>
      <c r="B44" s="922" t="s">
        <v>716</v>
      </c>
      <c r="C44" s="923"/>
      <c r="D44" s="923"/>
      <c r="E44" s="923"/>
      <c r="F44" s="923"/>
      <c r="G44" s="923"/>
      <c r="H44" s="924"/>
      <c r="I44" s="924"/>
    </row>
    <row r="45" spans="1:9" ht="102" customHeight="1">
      <c r="A45" s="544"/>
      <c r="B45" s="1769" t="s">
        <v>172</v>
      </c>
      <c r="C45" s="1769"/>
      <c r="D45" s="1769"/>
      <c r="E45" s="1769"/>
      <c r="F45" s="1769"/>
      <c r="G45" s="1769"/>
      <c r="H45" s="1769"/>
      <c r="I45" s="1769"/>
    </row>
    <row r="46" spans="1:9" ht="18" customHeight="1">
      <c r="A46" s="544" t="s">
        <v>713</v>
      </c>
      <c r="B46" s="922" t="s">
        <v>75</v>
      </c>
      <c r="C46" s="48"/>
      <c r="D46" s="48"/>
      <c r="E46" s="48"/>
      <c r="F46" s="48"/>
      <c r="G46" s="48"/>
      <c r="H46" s="48"/>
      <c r="I46" s="48"/>
    </row>
    <row r="47" spans="1:9" ht="15" customHeight="1">
      <c r="A47" s="950"/>
      <c r="B47" s="1722" t="s">
        <v>1052</v>
      </c>
      <c r="C47" s="1722"/>
      <c r="D47" s="1722"/>
      <c r="E47" s="1722"/>
      <c r="F47" s="1722"/>
      <c r="G47" s="1722"/>
      <c r="H47" s="1722"/>
      <c r="I47" s="1722"/>
    </row>
    <row r="48" spans="1:9" ht="9" customHeight="1">
      <c r="A48" s="950"/>
      <c r="B48" s="926"/>
      <c r="C48" s="926"/>
      <c r="D48" s="926"/>
      <c r="E48" s="926"/>
      <c r="F48" s="926"/>
      <c r="G48" s="926"/>
      <c r="H48" s="926"/>
      <c r="I48" s="926"/>
    </row>
    <row r="49" spans="1:9" ht="16.5" customHeight="1">
      <c r="A49" s="544" t="s">
        <v>714</v>
      </c>
      <c r="B49" s="922" t="s">
        <v>74</v>
      </c>
      <c r="C49" s="926"/>
      <c r="D49" s="926"/>
      <c r="E49" s="926"/>
      <c r="F49" s="926"/>
      <c r="G49" s="926"/>
      <c r="H49" s="926"/>
      <c r="I49" s="926"/>
    </row>
    <row r="50" spans="1:9" ht="19.5" customHeight="1">
      <c r="A50" s="950"/>
      <c r="B50" s="1701" t="s">
        <v>959</v>
      </c>
      <c r="C50" s="1722"/>
      <c r="D50" s="1722"/>
      <c r="E50" s="1722"/>
      <c r="F50" s="1722"/>
      <c r="G50" s="1722"/>
      <c r="H50" s="927"/>
      <c r="I50" s="928"/>
    </row>
    <row r="51" spans="1:9" ht="78" customHeight="1">
      <c r="A51" s="950"/>
      <c r="B51" s="1706" t="s">
        <v>310</v>
      </c>
      <c r="C51" s="1723"/>
      <c r="D51" s="1723"/>
      <c r="E51" s="1723"/>
      <c r="F51" s="1723"/>
      <c r="G51" s="1723"/>
      <c r="H51" s="1723"/>
      <c r="I51" s="1723"/>
    </row>
    <row r="52" spans="1:70" s="917" customFormat="1" ht="9.75" customHeight="1">
      <c r="A52" s="887"/>
      <c r="B52" s="922"/>
      <c r="C52" s="926"/>
      <c r="D52" s="926"/>
      <c r="E52" s="926"/>
      <c r="F52" s="926"/>
      <c r="G52" s="926"/>
      <c r="H52" s="926"/>
      <c r="I52" s="926"/>
      <c r="J52" s="887"/>
      <c r="K52" s="887"/>
      <c r="L52" s="887"/>
      <c r="M52" s="887"/>
      <c r="N52" s="887"/>
      <c r="O52" s="887"/>
      <c r="P52" s="887"/>
      <c r="Q52" s="887"/>
      <c r="R52" s="887"/>
      <c r="S52" s="887"/>
      <c r="T52" s="887"/>
      <c r="U52" s="887"/>
      <c r="V52" s="887"/>
      <c r="W52" s="887"/>
      <c r="X52" s="887"/>
      <c r="Y52" s="887"/>
      <c r="Z52" s="887"/>
      <c r="AA52" s="887"/>
      <c r="AB52" s="887"/>
      <c r="AC52" s="887"/>
      <c r="AD52" s="887"/>
      <c r="AE52" s="887"/>
      <c r="AF52" s="887"/>
      <c r="AG52" s="887"/>
      <c r="AH52" s="887"/>
      <c r="AI52" s="887"/>
      <c r="AJ52" s="887"/>
      <c r="AK52" s="887"/>
      <c r="AL52" s="887"/>
      <c r="AM52" s="887"/>
      <c r="AN52" s="887"/>
      <c r="AO52" s="887"/>
      <c r="AP52" s="887"/>
      <c r="AQ52" s="887"/>
      <c r="AR52" s="887"/>
      <c r="AS52" s="887"/>
      <c r="AT52" s="887"/>
      <c r="AU52" s="887"/>
      <c r="AV52" s="887"/>
      <c r="AW52" s="887"/>
      <c r="AX52" s="887"/>
      <c r="AY52" s="887"/>
      <c r="AZ52" s="887"/>
      <c r="BA52" s="887"/>
      <c r="BB52" s="887"/>
      <c r="BC52" s="887"/>
      <c r="BD52" s="887"/>
      <c r="BE52" s="887"/>
      <c r="BF52" s="887"/>
      <c r="BG52" s="887"/>
      <c r="BH52" s="887"/>
      <c r="BI52" s="887"/>
      <c r="BJ52" s="887"/>
      <c r="BK52" s="887"/>
      <c r="BL52" s="887"/>
      <c r="BM52" s="887"/>
      <c r="BN52" s="887"/>
      <c r="BO52" s="887"/>
      <c r="BP52" s="887"/>
      <c r="BQ52" s="887"/>
      <c r="BR52" s="887"/>
    </row>
    <row r="53" spans="2:9" s="887" customFormat="1" ht="27" customHeight="1">
      <c r="B53" s="103"/>
      <c r="H53" s="1704" t="s">
        <v>734</v>
      </c>
      <c r="I53" s="1705"/>
    </row>
    <row r="54" spans="2:9" ht="19.5" customHeight="1">
      <c r="B54" s="1701" t="s">
        <v>462</v>
      </c>
      <c r="C54" s="1722"/>
      <c r="D54" s="1722"/>
      <c r="E54" s="1722"/>
      <c r="F54" s="1722"/>
      <c r="G54" s="1722"/>
      <c r="H54" s="927"/>
      <c r="I54" s="928"/>
    </row>
    <row r="55" spans="2:9" ht="52.5" customHeight="1">
      <c r="B55" s="1707" t="s">
        <v>333</v>
      </c>
      <c r="C55" s="1708"/>
      <c r="D55" s="1708"/>
      <c r="E55" s="1708"/>
      <c r="F55" s="1708"/>
      <c r="G55" s="1708"/>
      <c r="H55" s="1708"/>
      <c r="I55" s="1708"/>
    </row>
    <row r="56" spans="2:9" ht="18" customHeight="1">
      <c r="B56" s="1702" t="s">
        <v>334</v>
      </c>
      <c r="C56" s="1703"/>
      <c r="D56" s="1703"/>
      <c r="E56" s="1703"/>
      <c r="F56" s="1703"/>
      <c r="G56" s="1703"/>
      <c r="H56" s="1703"/>
      <c r="I56" s="1703"/>
    </row>
    <row r="57" spans="2:15" ht="15" customHeight="1">
      <c r="B57" s="980"/>
      <c r="C57" s="980"/>
      <c r="D57" s="980"/>
      <c r="E57" s="980"/>
      <c r="F57" s="980"/>
      <c r="G57" s="980"/>
      <c r="H57" s="980"/>
      <c r="I57" s="1051" t="s">
        <v>245</v>
      </c>
      <c r="J57" s="48"/>
      <c r="K57" s="48"/>
      <c r="L57" s="48"/>
      <c r="M57" s="48"/>
      <c r="N57" s="927"/>
      <c r="O57" s="928"/>
    </row>
    <row r="58" spans="2:15" ht="15" customHeight="1">
      <c r="B58" s="979" t="s">
        <v>1055</v>
      </c>
      <c r="C58" s="979"/>
      <c r="D58" s="979"/>
      <c r="E58" s="979"/>
      <c r="F58" s="979"/>
      <c r="G58" s="979"/>
      <c r="H58" s="979"/>
      <c r="I58" s="1297">
        <v>-312</v>
      </c>
      <c r="J58" s="48"/>
      <c r="K58" s="48"/>
      <c r="L58" s="48"/>
      <c r="M58" s="48"/>
      <c r="N58" s="927"/>
      <c r="O58" s="928"/>
    </row>
    <row r="59" spans="2:15" ht="15" customHeight="1">
      <c r="B59" s="1058" t="s">
        <v>463</v>
      </c>
      <c r="C59" s="1058"/>
      <c r="D59" s="1058"/>
      <c r="E59" s="1058"/>
      <c r="F59" s="1058"/>
      <c r="G59" s="1058"/>
      <c r="H59" s="1058"/>
      <c r="I59" s="1441"/>
      <c r="J59" s="48"/>
      <c r="K59" s="48"/>
      <c r="L59" s="48"/>
      <c r="M59" s="48"/>
      <c r="N59" s="927"/>
      <c r="O59" s="928"/>
    </row>
    <row r="60" spans="2:15" ht="15" customHeight="1">
      <c r="B60" s="1061" t="s">
        <v>1053</v>
      </c>
      <c r="C60" s="1058"/>
      <c r="D60" s="1058"/>
      <c r="E60" s="1058"/>
      <c r="F60" s="1058"/>
      <c r="G60" s="1058"/>
      <c r="H60" s="1058"/>
      <c r="I60" s="1442">
        <v>144</v>
      </c>
      <c r="J60" s="48"/>
      <c r="K60" s="48"/>
      <c r="L60" s="48"/>
      <c r="M60" s="48"/>
      <c r="N60" s="927"/>
      <c r="O60" s="928"/>
    </row>
    <row r="61" spans="2:15" ht="15" customHeight="1">
      <c r="B61" s="1566" t="s">
        <v>1054</v>
      </c>
      <c r="C61" s="1058"/>
      <c r="D61" s="1058"/>
      <c r="E61" s="1058"/>
      <c r="F61" s="1058"/>
      <c r="G61" s="1058"/>
      <c r="H61" s="1058"/>
      <c r="I61" s="1443">
        <v>82</v>
      </c>
      <c r="J61" s="48"/>
      <c r="K61" s="48"/>
      <c r="L61" s="48"/>
      <c r="M61" s="48"/>
      <c r="N61" s="927"/>
      <c r="O61" s="928"/>
    </row>
    <row r="62" spans="2:15" ht="15" customHeight="1">
      <c r="B62" s="1061" t="s">
        <v>1056</v>
      </c>
      <c r="C62" s="1058"/>
      <c r="D62" s="1058"/>
      <c r="E62" s="1058"/>
      <c r="F62" s="1058"/>
      <c r="G62" s="1058"/>
      <c r="H62" s="1058"/>
      <c r="I62" s="1443">
        <v>29</v>
      </c>
      <c r="J62" s="48"/>
      <c r="K62" s="48"/>
      <c r="L62" s="48"/>
      <c r="M62" s="48"/>
      <c r="N62" s="927"/>
      <c r="O62" s="928"/>
    </row>
    <row r="63" spans="2:15" ht="15" customHeight="1">
      <c r="B63" s="1061" t="s">
        <v>1057</v>
      </c>
      <c r="C63" s="1058"/>
      <c r="D63" s="1058"/>
      <c r="E63" s="1058"/>
      <c r="F63" s="1058"/>
      <c r="G63" s="1058"/>
      <c r="H63" s="1058"/>
      <c r="I63" s="1444">
        <v>57</v>
      </c>
      <c r="J63" s="48"/>
      <c r="K63" s="48"/>
      <c r="L63" s="48"/>
      <c r="M63" s="48"/>
      <c r="N63" s="927"/>
      <c r="O63" s="928"/>
    </row>
    <row r="64" spans="2:15" ht="15" customHeight="1">
      <c r="B64" s="1058"/>
      <c r="C64" s="1058"/>
      <c r="D64" s="1058"/>
      <c r="E64" s="1058"/>
      <c r="F64" s="1058"/>
      <c r="G64" s="1058"/>
      <c r="H64" s="1058"/>
      <c r="I64" s="1441">
        <v>312</v>
      </c>
      <c r="J64" s="48"/>
      <c r="K64" s="48"/>
      <c r="L64" s="48"/>
      <c r="M64" s="48"/>
      <c r="N64" s="927"/>
      <c r="O64" s="928"/>
    </row>
    <row r="65" spans="2:15" ht="15" customHeight="1">
      <c r="B65" s="1060"/>
      <c r="C65" s="1060"/>
      <c r="D65" s="1060"/>
      <c r="E65" s="1060"/>
      <c r="F65" s="1060"/>
      <c r="G65" s="1060"/>
      <c r="H65" s="1060"/>
      <c r="I65" s="1294">
        <f>I64+I58</f>
        <v>0</v>
      </c>
      <c r="J65" s="48"/>
      <c r="K65" s="48"/>
      <c r="L65" s="48"/>
      <c r="M65" s="48"/>
      <c r="N65" s="927"/>
      <c r="O65" s="928"/>
    </row>
    <row r="66" spans="2:15" ht="15" customHeight="1">
      <c r="B66" s="1058"/>
      <c r="C66" s="1058"/>
      <c r="D66" s="1058"/>
      <c r="E66" s="1058"/>
      <c r="F66" s="1058"/>
      <c r="G66" s="1058"/>
      <c r="H66" s="1058"/>
      <c r="I66" s="1059"/>
      <c r="J66" s="48"/>
      <c r="K66" s="48"/>
      <c r="L66" s="48"/>
      <c r="M66" s="48"/>
      <c r="N66" s="927"/>
      <c r="O66" s="928"/>
    </row>
    <row r="67" spans="2:9" ht="38.25" customHeight="1">
      <c r="B67" s="1702" t="s">
        <v>464</v>
      </c>
      <c r="C67" s="1703"/>
      <c r="D67" s="1703"/>
      <c r="E67" s="1703"/>
      <c r="F67" s="1703"/>
      <c r="G67" s="1703"/>
      <c r="H67" s="1703"/>
      <c r="I67" s="1703"/>
    </row>
    <row r="68" spans="2:9" ht="31.5" customHeight="1">
      <c r="B68" s="1702" t="s">
        <v>33</v>
      </c>
      <c r="C68" s="1703"/>
      <c r="D68" s="1703"/>
      <c r="E68" s="1703"/>
      <c r="F68" s="1703"/>
      <c r="G68" s="1703"/>
      <c r="H68" s="1703"/>
      <c r="I68" s="1703"/>
    </row>
    <row r="69" spans="2:9" ht="48" customHeight="1">
      <c r="B69" s="1702" t="s">
        <v>34</v>
      </c>
      <c r="C69" s="1703"/>
      <c r="D69" s="1703"/>
      <c r="E69" s="1703"/>
      <c r="F69" s="1703"/>
      <c r="G69" s="1703"/>
      <c r="H69" s="1703"/>
      <c r="I69" s="1703"/>
    </row>
    <row r="70" spans="2:9" ht="27" customHeight="1">
      <c r="B70" s="1702" t="s">
        <v>465</v>
      </c>
      <c r="C70" s="1703"/>
      <c r="D70" s="1703"/>
      <c r="E70" s="1703"/>
      <c r="F70" s="1703"/>
      <c r="G70" s="1703"/>
      <c r="H70" s="1703"/>
      <c r="I70" s="1703"/>
    </row>
    <row r="71" spans="2:9" ht="27" customHeight="1">
      <c r="B71" s="1702" t="s">
        <v>466</v>
      </c>
      <c r="C71" s="1703"/>
      <c r="D71" s="1703"/>
      <c r="E71" s="1703"/>
      <c r="F71" s="1703"/>
      <c r="G71" s="1703"/>
      <c r="H71" s="1703"/>
      <c r="I71" s="1703"/>
    </row>
    <row r="72" s="887" customFormat="1" ht="15" customHeight="1">
      <c r="B72" s="103"/>
    </row>
    <row r="73" spans="2:9" s="887" customFormat="1" ht="18" customHeight="1">
      <c r="B73" s="1683" t="s">
        <v>35</v>
      </c>
      <c r="C73" s="1683"/>
      <c r="D73" s="1683"/>
      <c r="E73" s="1683"/>
      <c r="F73" s="1683"/>
      <c r="G73" s="1683"/>
      <c r="H73" s="1683"/>
      <c r="I73" s="1683"/>
    </row>
    <row r="74" spans="2:9" s="887" customFormat="1" ht="15" customHeight="1">
      <c r="B74" s="882"/>
      <c r="C74" s="882"/>
      <c r="D74" s="882"/>
      <c r="E74" s="882"/>
      <c r="F74" s="882"/>
      <c r="G74" s="882"/>
      <c r="H74" s="882">
        <v>2007</v>
      </c>
      <c r="I74" s="1066">
        <v>2006</v>
      </c>
    </row>
    <row r="75" spans="2:9" s="887" customFormat="1" ht="12" customHeight="1">
      <c r="B75" s="243"/>
      <c r="C75" s="243"/>
      <c r="D75" s="243"/>
      <c r="E75" s="243"/>
      <c r="F75" s="243"/>
      <c r="G75" s="243"/>
      <c r="H75" s="919" t="s">
        <v>245</v>
      </c>
      <c r="I75" s="918" t="s">
        <v>245</v>
      </c>
    </row>
    <row r="76" spans="2:9" s="887" customFormat="1" ht="13.5">
      <c r="B76" s="1709" t="s">
        <v>173</v>
      </c>
      <c r="C76" s="1710"/>
      <c r="D76" s="1710"/>
      <c r="E76" s="1710"/>
      <c r="F76" s="883"/>
      <c r="G76" s="883"/>
      <c r="H76" s="1437">
        <v>-36</v>
      </c>
      <c r="I76" s="1438">
        <v>-32</v>
      </c>
    </row>
    <row r="77" spans="2:9" s="887" customFormat="1" ht="15.75" customHeight="1">
      <c r="B77" s="247" t="s">
        <v>1058</v>
      </c>
      <c r="C77" s="883"/>
      <c r="D77" s="883"/>
      <c r="E77" s="883"/>
      <c r="F77" s="883"/>
      <c r="G77" s="883"/>
      <c r="H77" s="1437">
        <v>-13</v>
      </c>
      <c r="I77" s="1438">
        <v>-14</v>
      </c>
    </row>
    <row r="78" spans="2:9" s="887" customFormat="1" ht="15.75" customHeight="1">
      <c r="B78" s="247" t="s">
        <v>1059</v>
      </c>
      <c r="C78" s="883"/>
      <c r="D78" s="883"/>
      <c r="E78" s="883"/>
      <c r="F78" s="883"/>
      <c r="G78" s="883"/>
      <c r="H78" s="1437">
        <v>-14</v>
      </c>
      <c r="I78" s="1438">
        <v>-16</v>
      </c>
    </row>
    <row r="79" spans="2:9" s="887" customFormat="1" ht="29.25" customHeight="1">
      <c r="B79" s="1711" t="s">
        <v>224</v>
      </c>
      <c r="C79" s="1712"/>
      <c r="D79" s="1712"/>
      <c r="E79" s="1712"/>
      <c r="F79" s="1712"/>
      <c r="G79" s="1712"/>
      <c r="H79" s="1364">
        <v>0</v>
      </c>
      <c r="I79" s="1663">
        <v>-26</v>
      </c>
    </row>
    <row r="80" spans="2:9" s="887" customFormat="1" ht="13.5" customHeight="1">
      <c r="B80" s="247" t="s">
        <v>1060</v>
      </c>
      <c r="D80" s="883"/>
      <c r="E80" s="883"/>
      <c r="F80" s="883"/>
      <c r="G80" s="883"/>
      <c r="H80" s="1437">
        <v>-14</v>
      </c>
      <c r="I80" s="1438">
        <v>-22</v>
      </c>
    </row>
    <row r="81" spans="2:9" s="887" customFormat="1" ht="12.75">
      <c r="B81" s="888"/>
      <c r="C81" s="888"/>
      <c r="D81" s="920"/>
      <c r="E81" s="920"/>
      <c r="F81" s="920"/>
      <c r="G81" s="920"/>
      <c r="H81" s="1439">
        <f>SUM(H76:H80)</f>
        <v>-77</v>
      </c>
      <c r="I81" s="1440">
        <f>SUM(I76:I80)</f>
        <v>-110</v>
      </c>
    </row>
    <row r="82" spans="1:9" s="887" customFormat="1" ht="9.75" customHeight="1">
      <c r="A82" s="916"/>
      <c r="B82" s="883"/>
      <c r="C82" s="921"/>
      <c r="D82" s="921"/>
      <c r="E82" s="921"/>
      <c r="F82" s="921"/>
      <c r="G82" s="921"/>
      <c r="H82" s="921"/>
      <c r="I82" s="921"/>
    </row>
    <row r="83" spans="2:9" s="887" customFormat="1" ht="48" customHeight="1">
      <c r="B83" s="1722" t="s">
        <v>0</v>
      </c>
      <c r="C83" s="1722"/>
      <c r="D83" s="1722"/>
      <c r="E83" s="1722"/>
      <c r="F83" s="1722"/>
      <c r="G83" s="1722"/>
      <c r="H83" s="1722"/>
      <c r="I83" s="1723"/>
    </row>
    <row r="84" spans="2:9" s="887" customFormat="1" ht="30" customHeight="1">
      <c r="B84" s="1722" t="s">
        <v>467</v>
      </c>
      <c r="C84" s="1722"/>
      <c r="D84" s="1722"/>
      <c r="E84" s="1722"/>
      <c r="F84" s="1722"/>
      <c r="G84" s="1722"/>
      <c r="H84" s="1722"/>
      <c r="I84" s="1723"/>
    </row>
    <row r="85" spans="2:9" s="887" customFormat="1" ht="21.75" customHeight="1">
      <c r="B85" s="1722" t="s">
        <v>468</v>
      </c>
      <c r="C85" s="1722"/>
      <c r="D85" s="1722"/>
      <c r="E85" s="1722"/>
      <c r="F85" s="1722"/>
      <c r="G85" s="1722"/>
      <c r="H85" s="1722"/>
      <c r="I85" s="883"/>
    </row>
    <row r="86" spans="2:9" s="887" customFormat="1" ht="21.75" customHeight="1">
      <c r="B86" s="1696" t="s">
        <v>469</v>
      </c>
      <c r="C86" s="1696"/>
      <c r="D86" s="1696"/>
      <c r="E86" s="1696"/>
      <c r="F86" s="1696"/>
      <c r="G86" s="1696"/>
      <c r="H86" s="1696"/>
      <c r="I86" s="1696"/>
    </row>
    <row r="87" spans="2:8" ht="12.75">
      <c r="B87" s="926"/>
      <c r="C87" s="926"/>
      <c r="D87" s="926"/>
      <c r="E87" s="926"/>
      <c r="F87" s="926"/>
      <c r="G87" s="926"/>
      <c r="H87" s="926"/>
    </row>
    <row r="88" spans="2:8" ht="12.75">
      <c r="B88" s="929" t="s">
        <v>1061</v>
      </c>
      <c r="C88" s="926"/>
      <c r="D88" s="926"/>
      <c r="E88" s="926"/>
      <c r="F88" s="926"/>
      <c r="G88" s="926"/>
      <c r="H88" s="926"/>
    </row>
    <row r="89" spans="2:9" ht="45.75" customHeight="1">
      <c r="B89" s="1722" t="s">
        <v>100</v>
      </c>
      <c r="C89" s="1723"/>
      <c r="D89" s="1723"/>
      <c r="E89" s="1723"/>
      <c r="F89" s="1723"/>
      <c r="G89" s="1723"/>
      <c r="H89" s="1723"/>
      <c r="I89" s="1723"/>
    </row>
    <row r="90" spans="2:9" ht="60.75" customHeight="1">
      <c r="B90" s="1722" t="s">
        <v>1</v>
      </c>
      <c r="C90" s="1723"/>
      <c r="D90" s="1723"/>
      <c r="E90" s="1723"/>
      <c r="F90" s="1723"/>
      <c r="G90" s="1723"/>
      <c r="H90" s="1723"/>
      <c r="I90" s="1723"/>
    </row>
  </sheetData>
  <mergeCells count="27">
    <mergeCell ref="B79:G79"/>
    <mergeCell ref="B70:I70"/>
    <mergeCell ref="B67:I67"/>
    <mergeCell ref="B73:I73"/>
    <mergeCell ref="B71:I71"/>
    <mergeCell ref="B43:I43"/>
    <mergeCell ref="B45:I45"/>
    <mergeCell ref="B47:I47"/>
    <mergeCell ref="B76:E76"/>
    <mergeCell ref="B50:G50"/>
    <mergeCell ref="B69:I69"/>
    <mergeCell ref="B68:I68"/>
    <mergeCell ref="H53:I53"/>
    <mergeCell ref="B51:I51"/>
    <mergeCell ref="B54:G54"/>
    <mergeCell ref="B56:I56"/>
    <mergeCell ref="B55:I55"/>
    <mergeCell ref="H1:I1"/>
    <mergeCell ref="B38:I38"/>
    <mergeCell ref="A27:F27"/>
    <mergeCell ref="B42:I42"/>
    <mergeCell ref="B90:I90"/>
    <mergeCell ref="B83:I83"/>
    <mergeCell ref="B84:I84"/>
    <mergeCell ref="B89:I89"/>
    <mergeCell ref="B86:I86"/>
    <mergeCell ref="B85:H85"/>
  </mergeCells>
  <printOptions horizontalCentered="1"/>
  <pageMargins left="0.5905511811023623" right="0.5905511811023623" top="0.5905511811023623" bottom="0.5905511811023623" header="0.5905511811023623" footer="0"/>
  <pageSetup fitToHeight="2" horizontalDpi="600" verticalDpi="600" orientation="portrait" paperSize="9" scale="66" r:id="rId1"/>
  <rowBreaks count="1" manualBreakCount="1">
    <brk id="52" max="8" man="1"/>
  </rowBreaks>
</worksheet>
</file>

<file path=xl/worksheets/sheet8.xml><?xml version="1.0" encoding="utf-8"?>
<worksheet xmlns="http://schemas.openxmlformats.org/spreadsheetml/2006/main" xmlns:r="http://schemas.openxmlformats.org/officeDocument/2006/relationships">
  <dimension ref="A1:CR730"/>
  <sheetViews>
    <sheetView showGridLines="0" view="pageBreakPreview" zoomScale="85" zoomScaleNormal="75" zoomScaleSheetLayoutView="85" workbookViewId="0" topLeftCell="A25">
      <selection activeCell="A59" sqref="A59"/>
    </sheetView>
  </sheetViews>
  <sheetFormatPr defaultColWidth="9.00390625" defaultRowHeight="14.25"/>
  <cols>
    <col min="1" max="1" width="3.50390625" style="4" customWidth="1"/>
    <col min="2" max="2" width="3.375" style="9" customWidth="1"/>
    <col min="3" max="3" width="5.00390625" style="4" customWidth="1"/>
    <col min="4" max="4" width="18.375" style="4" customWidth="1"/>
    <col min="5" max="5" width="1.37890625" style="4" customWidth="1"/>
    <col min="6" max="6" width="12.00390625" style="4" customWidth="1"/>
    <col min="7" max="7" width="11.875" style="4" customWidth="1"/>
    <col min="8" max="8" width="11.75390625" style="4" customWidth="1"/>
    <col min="9" max="9" width="2.00390625" style="4" customWidth="1"/>
    <col min="10" max="10" width="13.625" style="4" customWidth="1"/>
    <col min="11" max="11" width="11.875" style="4" customWidth="1"/>
    <col min="12" max="12" width="2.125" style="4" customWidth="1"/>
    <col min="13" max="13" width="10.625" style="4" customWidth="1"/>
    <col min="14" max="14" width="2.375" style="13" customWidth="1"/>
    <col min="15" max="15" width="12.625" style="4" customWidth="1"/>
    <col min="16" max="16" width="11.125" style="4" customWidth="1"/>
    <col min="17" max="16384" width="9.00390625" style="4" customWidth="1"/>
  </cols>
  <sheetData>
    <row r="1" spans="1:16" ht="12.75">
      <c r="A1" s="22" t="s">
        <v>688</v>
      </c>
      <c r="B1" s="22"/>
      <c r="C1" s="2"/>
      <c r="O1" s="1786" t="s">
        <v>195</v>
      </c>
      <c r="P1" s="1786"/>
    </row>
    <row r="2" spans="2:21" s="118" customFormat="1" ht="15">
      <c r="B2" s="120"/>
      <c r="Q2" s="133"/>
      <c r="R2" s="133"/>
      <c r="S2" s="133"/>
      <c r="T2" s="133"/>
      <c r="U2" s="133"/>
    </row>
    <row r="3" spans="1:21" s="118" customFormat="1" ht="15">
      <c r="A3" s="8" t="s">
        <v>1220</v>
      </c>
      <c r="Q3" s="133"/>
      <c r="R3" s="134"/>
      <c r="S3" s="134"/>
      <c r="T3" s="134"/>
      <c r="U3" s="134"/>
    </row>
    <row r="4" ht="12.75">
      <c r="A4" s="141"/>
    </row>
    <row r="5" spans="1:14" s="118" customFormat="1" ht="15">
      <c r="A5" s="29" t="s">
        <v>238</v>
      </c>
      <c r="N5" s="179"/>
    </row>
    <row r="6" ht="12.75">
      <c r="A6" s="141"/>
    </row>
    <row r="7" spans="1:17" ht="12.75">
      <c r="A7" s="29" t="s">
        <v>537</v>
      </c>
      <c r="C7" s="13"/>
      <c r="D7" s="13"/>
      <c r="E7" s="13"/>
      <c r="F7" s="13"/>
      <c r="G7" s="13"/>
      <c r="H7" s="13"/>
      <c r="I7" s="13"/>
      <c r="J7" s="13"/>
      <c r="K7" s="13"/>
      <c r="L7" s="13"/>
      <c r="M7" s="13"/>
      <c r="N7" s="23"/>
      <c r="Q7" s="180"/>
    </row>
    <row r="8" spans="2:17" ht="15">
      <c r="B8" s="28"/>
      <c r="C8" s="13"/>
      <c r="D8" s="13"/>
      <c r="E8" s="13"/>
      <c r="F8" s="13"/>
      <c r="G8" s="13"/>
      <c r="H8" s="13"/>
      <c r="I8" s="13"/>
      <c r="J8" s="13"/>
      <c r="K8" s="13"/>
      <c r="L8" s="13"/>
      <c r="M8" s="13"/>
      <c r="N8" s="23"/>
      <c r="Q8" s="180"/>
    </row>
    <row r="9" spans="3:17" ht="12.75">
      <c r="C9" s="13"/>
      <c r="D9" s="13"/>
      <c r="E9" s="13"/>
      <c r="F9" s="13"/>
      <c r="G9" s="13"/>
      <c r="H9" s="13"/>
      <c r="I9" s="13"/>
      <c r="J9" s="13"/>
      <c r="K9" s="13"/>
      <c r="L9" s="13"/>
      <c r="M9" s="13"/>
      <c r="N9" s="23"/>
      <c r="O9" s="180"/>
      <c r="P9" s="180"/>
      <c r="Q9" s="180"/>
    </row>
    <row r="10" spans="2:16" ht="12.75">
      <c r="B10" s="496"/>
      <c r="C10" s="13"/>
      <c r="D10" s="13"/>
      <c r="E10" s="13"/>
      <c r="F10" s="13"/>
      <c r="G10" s="13"/>
      <c r="H10" s="13"/>
      <c r="I10" s="13"/>
      <c r="J10" s="13"/>
      <c r="K10" s="13"/>
      <c r="L10" s="13"/>
      <c r="M10" s="13"/>
      <c r="N10" s="23"/>
      <c r="O10" s="412"/>
      <c r="P10" s="682"/>
    </row>
    <row r="11" spans="2:16" ht="12" customHeight="1">
      <c r="B11" s="28"/>
      <c r="C11" s="13"/>
      <c r="D11" s="13"/>
      <c r="E11" s="13"/>
      <c r="F11" s="13"/>
      <c r="G11" s="13"/>
      <c r="H11" s="13"/>
      <c r="I11" s="13"/>
      <c r="J11" s="13"/>
      <c r="K11" s="13"/>
      <c r="L11" s="13"/>
      <c r="M11" s="13"/>
      <c r="N11" s="23"/>
      <c r="O11" s="31">
        <v>2007</v>
      </c>
      <c r="P11" s="549">
        <v>2006</v>
      </c>
    </row>
    <row r="12" spans="1:16" ht="12.75">
      <c r="A12" s="146" t="s">
        <v>1221</v>
      </c>
      <c r="B12" s="176"/>
      <c r="C12" s="182"/>
      <c r="D12" s="182"/>
      <c r="E12" s="182"/>
      <c r="F12" s="182"/>
      <c r="G12" s="182"/>
      <c r="H12" s="182"/>
      <c r="I12" s="182"/>
      <c r="J12" s="182"/>
      <c r="K12" s="182"/>
      <c r="L12" s="182"/>
      <c r="M12" s="182"/>
      <c r="N12" s="683"/>
      <c r="O12" s="34" t="s">
        <v>245</v>
      </c>
      <c r="P12" s="287" t="s">
        <v>245</v>
      </c>
    </row>
    <row r="13" spans="3:14" ht="12.75">
      <c r="C13" s="13"/>
      <c r="D13" s="13"/>
      <c r="E13" s="13"/>
      <c r="F13" s="13"/>
      <c r="G13" s="13"/>
      <c r="H13" s="13"/>
      <c r="I13" s="13"/>
      <c r="J13" s="13"/>
      <c r="K13" s="13"/>
      <c r="L13" s="13"/>
      <c r="M13" s="13"/>
      <c r="N13" s="23"/>
    </row>
    <row r="14" spans="1:16" ht="12.75">
      <c r="A14" s="496" t="s">
        <v>335</v>
      </c>
      <c r="C14" s="13"/>
      <c r="D14" s="13"/>
      <c r="E14" s="13"/>
      <c r="F14" s="13"/>
      <c r="G14" s="13"/>
      <c r="H14" s="13"/>
      <c r="I14" s="13"/>
      <c r="J14" s="13"/>
      <c r="K14" s="13"/>
      <c r="L14" s="13"/>
      <c r="M14" s="13"/>
      <c r="N14" s="23"/>
      <c r="O14" s="196">
        <v>2542</v>
      </c>
      <c r="P14" s="197">
        <v>2133</v>
      </c>
    </row>
    <row r="15" spans="1:16" ht="22.5" customHeight="1">
      <c r="A15" s="496" t="s">
        <v>336</v>
      </c>
      <c r="C15" s="13"/>
      <c r="D15" s="13"/>
      <c r="E15" s="13"/>
      <c r="F15" s="13"/>
      <c r="G15" s="13"/>
      <c r="H15" s="13"/>
      <c r="I15" s="13"/>
      <c r="J15" s="13"/>
      <c r="K15" s="13"/>
      <c r="L15" s="13"/>
      <c r="M15" s="13"/>
      <c r="N15" s="23"/>
      <c r="O15" s="196"/>
      <c r="P15" s="197"/>
    </row>
    <row r="16" spans="1:16" ht="15" customHeight="1">
      <c r="A16" s="267" t="s">
        <v>337</v>
      </c>
      <c r="D16" s="13"/>
      <c r="E16" s="13"/>
      <c r="F16" s="13"/>
      <c r="G16" s="13"/>
      <c r="H16" s="13"/>
      <c r="I16" s="13"/>
      <c r="J16" s="13"/>
      <c r="K16" s="13"/>
      <c r="L16" s="13"/>
      <c r="M16" s="13"/>
      <c r="N16" s="23"/>
      <c r="O16" s="196">
        <v>174</v>
      </c>
      <c r="P16" s="197">
        <v>738</v>
      </c>
    </row>
    <row r="17" spans="1:16" ht="15.75" customHeight="1">
      <c r="A17" s="267" t="s">
        <v>338</v>
      </c>
      <c r="D17" s="13"/>
      <c r="E17" s="13"/>
      <c r="F17" s="13"/>
      <c r="G17" s="13"/>
      <c r="H17" s="13"/>
      <c r="I17" s="13"/>
      <c r="J17" s="13"/>
      <c r="K17" s="13"/>
      <c r="L17" s="13"/>
      <c r="M17" s="13"/>
      <c r="N17" s="23"/>
      <c r="O17" s="196">
        <v>223</v>
      </c>
      <c r="P17" s="197">
        <v>85</v>
      </c>
    </row>
    <row r="18" spans="1:16" ht="15.75" customHeight="1">
      <c r="A18" s="267" t="s">
        <v>2</v>
      </c>
      <c r="D18" s="13"/>
      <c r="E18" s="13"/>
      <c r="F18" s="13"/>
      <c r="G18" s="13"/>
      <c r="H18" s="13"/>
      <c r="I18" s="13"/>
      <c r="J18" s="13"/>
      <c r="K18" s="13"/>
      <c r="L18" s="13"/>
      <c r="M18" s="13"/>
      <c r="N18" s="23"/>
      <c r="O18" s="196">
        <v>116</v>
      </c>
      <c r="P18" s="197">
        <v>207</v>
      </c>
    </row>
    <row r="19" spans="1:16" ht="14.25" customHeight="1">
      <c r="A19" s="951" t="s">
        <v>339</v>
      </c>
      <c r="B19" s="176"/>
      <c r="D19" s="182"/>
      <c r="E19" s="182"/>
      <c r="F19" s="182"/>
      <c r="G19" s="182"/>
      <c r="H19" s="182"/>
      <c r="I19" s="182"/>
      <c r="J19" s="182"/>
      <c r="K19" s="182"/>
      <c r="L19" s="182"/>
      <c r="M19" s="182"/>
      <c r="N19" s="683"/>
      <c r="O19" s="684">
        <v>748</v>
      </c>
      <c r="P19" s="685">
        <v>59</v>
      </c>
    </row>
    <row r="20" spans="1:16" ht="15" customHeight="1" thickBot="1">
      <c r="A20" s="231" t="s">
        <v>340</v>
      </c>
      <c r="B20" s="952"/>
      <c r="C20" s="686"/>
      <c r="D20" s="686"/>
      <c r="E20" s="686"/>
      <c r="F20" s="686"/>
      <c r="G20" s="686"/>
      <c r="H20" s="686"/>
      <c r="I20" s="686"/>
      <c r="J20" s="686"/>
      <c r="K20" s="686"/>
      <c r="L20" s="686"/>
      <c r="M20" s="686"/>
      <c r="N20" s="687"/>
      <c r="O20" s="688">
        <f>SUM(O14:O19)</f>
        <v>3803</v>
      </c>
      <c r="P20" s="689">
        <f>SUM(P14:P19)</f>
        <v>3222</v>
      </c>
    </row>
    <row r="21" spans="2:14" ht="15">
      <c r="B21" s="28"/>
      <c r="C21" s="13"/>
      <c r="D21" s="13"/>
      <c r="E21" s="13"/>
      <c r="F21" s="13"/>
      <c r="G21" s="13"/>
      <c r="H21" s="13"/>
      <c r="I21" s="13"/>
      <c r="J21" s="13"/>
      <c r="K21" s="13"/>
      <c r="L21" s="13"/>
      <c r="M21" s="13"/>
      <c r="N21" s="23"/>
    </row>
    <row r="22" spans="1:14" ht="12" customHeight="1">
      <c r="A22" s="29" t="s">
        <v>249</v>
      </c>
      <c r="C22" s="13"/>
      <c r="D22" s="13"/>
      <c r="E22" s="13"/>
      <c r="F22" s="13"/>
      <c r="G22" s="13"/>
      <c r="H22" s="13"/>
      <c r="I22" s="13"/>
      <c r="J22" s="13"/>
      <c r="K22" s="13"/>
      <c r="L22" s="13"/>
      <c r="M22" s="13"/>
      <c r="N22" s="23"/>
    </row>
    <row r="23" spans="2:16" ht="8.25" customHeight="1">
      <c r="B23" s="28"/>
      <c r="C23" s="13"/>
      <c r="D23" s="13"/>
      <c r="E23" s="13"/>
      <c r="F23" s="13"/>
      <c r="G23" s="13"/>
      <c r="H23" s="13"/>
      <c r="I23" s="13"/>
      <c r="J23" s="13"/>
      <c r="K23" s="13"/>
      <c r="L23" s="13"/>
      <c r="M23" s="13"/>
      <c r="N23" s="23"/>
      <c r="O23" s="412"/>
      <c r="P23" s="682"/>
    </row>
    <row r="24" spans="2:16" ht="14.25" customHeight="1">
      <c r="B24" s="11"/>
      <c r="C24" s="13"/>
      <c r="D24" s="13"/>
      <c r="E24" s="13"/>
      <c r="F24" s="13"/>
      <c r="G24" s="13"/>
      <c r="H24" s="13"/>
      <c r="I24" s="13"/>
      <c r="J24" s="13"/>
      <c r="K24" s="13"/>
      <c r="L24" s="13"/>
      <c r="M24" s="13"/>
      <c r="N24" s="23"/>
      <c r="O24" s="31">
        <v>2007</v>
      </c>
      <c r="P24" s="549">
        <v>2006</v>
      </c>
    </row>
    <row r="25" spans="1:16" ht="12.75">
      <c r="A25" s="290" t="s">
        <v>198</v>
      </c>
      <c r="B25" s="32" t="s">
        <v>218</v>
      </c>
      <c r="C25" s="182"/>
      <c r="D25" s="182"/>
      <c r="E25" s="182"/>
      <c r="F25" s="182"/>
      <c r="G25" s="182"/>
      <c r="H25" s="182"/>
      <c r="I25" s="182"/>
      <c r="J25" s="182"/>
      <c r="K25" s="182"/>
      <c r="L25" s="182"/>
      <c r="M25" s="182"/>
      <c r="N25" s="34"/>
      <c r="O25" s="34" t="s">
        <v>245</v>
      </c>
      <c r="P25" s="287" t="s">
        <v>245</v>
      </c>
    </row>
    <row r="26" spans="15:16" ht="7.5" customHeight="1">
      <c r="O26" s="3"/>
      <c r="P26" s="284"/>
    </row>
    <row r="27" spans="2:16" ht="12.75">
      <c r="B27" s="40" t="s">
        <v>196</v>
      </c>
      <c r="P27" s="21"/>
    </row>
    <row r="28" spans="2:16" s="281" customFormat="1" ht="15.75" customHeight="1">
      <c r="B28" s="904"/>
      <c r="C28" s="905" t="s">
        <v>1000</v>
      </c>
      <c r="N28" s="936"/>
      <c r="O28" s="494">
        <v>226</v>
      </c>
      <c r="P28" s="318">
        <v>286</v>
      </c>
    </row>
    <row r="29" spans="2:16" s="281" customFormat="1" ht="15.75" customHeight="1">
      <c r="B29" s="904"/>
      <c r="C29" s="905" t="s">
        <v>567</v>
      </c>
      <c r="N29" s="936"/>
      <c r="O29" s="494">
        <v>-9</v>
      </c>
      <c r="P29" s="318">
        <v>63</v>
      </c>
    </row>
    <row r="30" spans="2:16" s="281" customFormat="1" ht="15.75" customHeight="1">
      <c r="B30" s="904"/>
      <c r="C30" s="905" t="s">
        <v>999</v>
      </c>
      <c r="N30" s="936"/>
      <c r="O30" s="494">
        <v>-43</v>
      </c>
      <c r="P30" s="318">
        <v>378</v>
      </c>
    </row>
    <row r="31" spans="2:16" ht="12.75">
      <c r="B31" s="184"/>
      <c r="C31" s="184"/>
      <c r="D31" s="185"/>
      <c r="E31" s="185"/>
      <c r="F31" s="185"/>
      <c r="G31" s="185"/>
      <c r="H31" s="185"/>
      <c r="I31" s="185"/>
      <c r="J31" s="185"/>
      <c r="K31" s="185"/>
      <c r="L31" s="185"/>
      <c r="M31" s="185"/>
      <c r="N31" s="183"/>
      <c r="O31" s="38"/>
      <c r="P31" s="53"/>
    </row>
    <row r="32" spans="2:16" ht="29.25" customHeight="1">
      <c r="B32" s="1684" t="s">
        <v>36</v>
      </c>
      <c r="C32" s="1685"/>
      <c r="D32" s="1685"/>
      <c r="E32" s="1685"/>
      <c r="F32" s="1685"/>
      <c r="G32" s="1685"/>
      <c r="H32" s="1685"/>
      <c r="I32" s="1685"/>
      <c r="J32" s="1685"/>
      <c r="K32" s="185"/>
      <c r="L32" s="185"/>
      <c r="M32" s="185"/>
      <c r="N32" s="183"/>
      <c r="O32" s="38">
        <v>1</v>
      </c>
      <c r="P32" s="53">
        <v>1</v>
      </c>
    </row>
    <row r="33" spans="2:16" ht="8.25" customHeight="1">
      <c r="B33" s="184"/>
      <c r="C33" s="184"/>
      <c r="D33" s="185"/>
      <c r="E33" s="185"/>
      <c r="F33" s="185"/>
      <c r="G33" s="185"/>
      <c r="H33" s="185"/>
      <c r="I33" s="185"/>
      <c r="J33" s="185"/>
      <c r="K33" s="185"/>
      <c r="L33" s="185"/>
      <c r="M33" s="185"/>
      <c r="N33" s="183"/>
      <c r="O33" s="38"/>
      <c r="P33" s="53"/>
    </row>
    <row r="34" spans="2:16" ht="27" customHeight="1">
      <c r="B34" s="1686" t="s">
        <v>721</v>
      </c>
      <c r="C34" s="1687"/>
      <c r="D34" s="1687"/>
      <c r="E34" s="1687"/>
      <c r="F34" s="1687"/>
      <c r="G34" s="1687"/>
      <c r="H34" s="1687"/>
      <c r="I34" s="1687"/>
      <c r="J34" s="1687"/>
      <c r="K34" s="188"/>
      <c r="L34" s="188"/>
      <c r="M34" s="188"/>
      <c r="N34" s="183"/>
      <c r="O34" s="690">
        <v>1</v>
      </c>
      <c r="P34" s="186">
        <v>0</v>
      </c>
    </row>
    <row r="35" spans="2:16" ht="7.5" customHeight="1">
      <c r="B35" s="187"/>
      <c r="C35" s="188"/>
      <c r="D35" s="188"/>
      <c r="E35" s="188"/>
      <c r="F35" s="188"/>
      <c r="G35" s="188"/>
      <c r="H35" s="188"/>
      <c r="I35" s="188"/>
      <c r="J35" s="188"/>
      <c r="K35" s="188"/>
      <c r="L35" s="188"/>
      <c r="M35" s="188"/>
      <c r="N35" s="183"/>
      <c r="O35" s="690"/>
      <c r="P35" s="186"/>
    </row>
    <row r="36" spans="2:16" ht="14.25" customHeight="1">
      <c r="B36" s="40" t="s">
        <v>722</v>
      </c>
      <c r="N36" s="183"/>
      <c r="O36" s="38">
        <v>-2</v>
      </c>
      <c r="P36" s="54">
        <v>10</v>
      </c>
    </row>
    <row r="37" spans="2:16" ht="9" customHeight="1">
      <c r="B37" s="184"/>
      <c r="C37" s="184"/>
      <c r="D37" s="185"/>
      <c r="E37" s="185"/>
      <c r="F37" s="185"/>
      <c r="G37" s="185"/>
      <c r="H37" s="185"/>
      <c r="I37" s="185"/>
      <c r="J37" s="185"/>
      <c r="K37" s="185"/>
      <c r="L37" s="185"/>
      <c r="M37" s="185"/>
      <c r="N37" s="183"/>
      <c r="O37" s="38"/>
      <c r="P37" s="39"/>
    </row>
    <row r="38" spans="2:16" ht="15.75" customHeight="1">
      <c r="B38" s="189" t="s">
        <v>365</v>
      </c>
      <c r="C38" s="172"/>
      <c r="D38" s="172"/>
      <c r="E38" s="172"/>
      <c r="F38" s="172"/>
      <c r="G38" s="172"/>
      <c r="H38" s="172"/>
      <c r="I38" s="172"/>
      <c r="J38" s="172"/>
      <c r="K38" s="172"/>
      <c r="L38" s="172"/>
      <c r="M38" s="172"/>
      <c r="N38" s="190"/>
      <c r="O38" s="691">
        <f>SUM(O28:O36)</f>
        <v>174</v>
      </c>
      <c r="P38" s="692">
        <f>SUM(P28:P36)</f>
        <v>738</v>
      </c>
    </row>
    <row r="39" spans="2:16" ht="22.5" customHeight="1">
      <c r="B39" s="203" t="s">
        <v>249</v>
      </c>
      <c r="P39" s="35"/>
    </row>
    <row r="40" spans="2:16" ht="8.25" customHeight="1">
      <c r="B40" s="36"/>
      <c r="P40" s="35"/>
    </row>
    <row r="41" spans="1:3" ht="12.75" customHeight="1">
      <c r="A41" s="223"/>
      <c r="B41" s="544" t="s">
        <v>510</v>
      </c>
      <c r="C41" s="1" t="s">
        <v>254</v>
      </c>
    </row>
    <row r="42" spans="1:16" ht="50.25" customHeight="1">
      <c r="A42" s="223"/>
      <c r="B42" s="544"/>
      <c r="C42" s="1706" t="s">
        <v>3</v>
      </c>
      <c r="D42" s="1728"/>
      <c r="E42" s="1728"/>
      <c r="F42" s="1728"/>
      <c r="G42" s="1728"/>
      <c r="H42" s="1728"/>
      <c r="I42" s="1728"/>
      <c r="J42" s="1728"/>
      <c r="K42" s="1728"/>
      <c r="L42" s="1728"/>
      <c r="M42" s="1728"/>
      <c r="N42" s="1728"/>
      <c r="O42" s="1728"/>
      <c r="P42" s="1728"/>
    </row>
    <row r="43" spans="2:17" ht="7.5" customHeight="1">
      <c r="B43" s="178"/>
      <c r="Q43" s="175"/>
    </row>
    <row r="44" spans="1:16" ht="12.75">
      <c r="A44" s="223"/>
      <c r="B44" s="544" t="s">
        <v>511</v>
      </c>
      <c r="C44" s="1" t="s">
        <v>568</v>
      </c>
      <c r="P44" s="35"/>
    </row>
    <row r="45" spans="2:16" ht="12.75">
      <c r="B45" s="52"/>
      <c r="C45" s="15"/>
      <c r="O45" s="31">
        <v>2007</v>
      </c>
      <c r="P45" s="549">
        <v>2006</v>
      </c>
    </row>
    <row r="46" spans="2:16" ht="14.25" customHeight="1">
      <c r="B46" s="178"/>
      <c r="C46" s="215"/>
      <c r="D46" s="33"/>
      <c r="E46" s="33"/>
      <c r="F46" s="33"/>
      <c r="G46" s="33"/>
      <c r="H46" s="33"/>
      <c r="I46" s="33"/>
      <c r="J46" s="33"/>
      <c r="K46" s="33"/>
      <c r="L46" s="33"/>
      <c r="M46" s="33"/>
      <c r="N46" s="192"/>
      <c r="O46" s="34" t="s">
        <v>245</v>
      </c>
      <c r="P46" s="287" t="s">
        <v>245</v>
      </c>
    </row>
    <row r="47" spans="2:16" ht="13.5" customHeight="1">
      <c r="B47" s="178"/>
      <c r="N47" s="194"/>
      <c r="O47" s="180"/>
      <c r="P47" s="180"/>
    </row>
    <row r="48" spans="2:16" ht="12.75">
      <c r="B48" s="178"/>
      <c r="C48" s="1692" t="s">
        <v>200</v>
      </c>
      <c r="D48" s="1692"/>
      <c r="E48" s="1692"/>
      <c r="F48" s="1692"/>
      <c r="G48" s="1692"/>
      <c r="H48" s="1692"/>
      <c r="I48" s="1692"/>
      <c r="J48" s="1692"/>
      <c r="K48" s="1692"/>
      <c r="L48" s="1692"/>
      <c r="M48" s="1692"/>
      <c r="N48" s="195"/>
      <c r="O48" s="196"/>
      <c r="P48" s="197"/>
    </row>
    <row r="49" spans="2:16" ht="28.5" customHeight="1">
      <c r="B49" s="178"/>
      <c r="C49" s="1688" t="s">
        <v>143</v>
      </c>
      <c r="D49" s="1688"/>
      <c r="E49" s="1688"/>
      <c r="F49" s="1688"/>
      <c r="G49" s="1688"/>
      <c r="H49" s="1688"/>
      <c r="I49" s="1688"/>
      <c r="J49" s="1688"/>
      <c r="K49" s="1596"/>
      <c r="L49" s="1596"/>
      <c r="M49" s="1596"/>
      <c r="N49" s="195"/>
      <c r="O49" s="196">
        <v>-44</v>
      </c>
      <c r="P49" s="197">
        <v>20</v>
      </c>
    </row>
    <row r="50" spans="2:16" ht="18" customHeight="1">
      <c r="B50" s="178"/>
      <c r="C50" s="267" t="s">
        <v>144</v>
      </c>
      <c r="D50" s="281"/>
      <c r="E50" s="905"/>
      <c r="F50" s="905"/>
      <c r="G50" s="905"/>
      <c r="H50" s="905"/>
      <c r="I50" s="188"/>
      <c r="J50" s="188"/>
      <c r="K50" s="188"/>
      <c r="L50" s="188"/>
      <c r="M50" s="188"/>
      <c r="N50" s="937"/>
      <c r="O50" s="938">
        <v>51</v>
      </c>
      <c r="P50" s="939">
        <v>26</v>
      </c>
    </row>
    <row r="51" spans="2:16" ht="6" customHeight="1">
      <c r="B51" s="178"/>
      <c r="C51" s="267"/>
      <c r="D51" s="281"/>
      <c r="E51" s="905"/>
      <c r="F51" s="905"/>
      <c r="G51" s="905"/>
      <c r="H51" s="905"/>
      <c r="I51" s="188"/>
      <c r="J51" s="188"/>
      <c r="K51" s="188"/>
      <c r="L51" s="188"/>
      <c r="M51" s="188"/>
      <c r="N51" s="937"/>
      <c r="O51" s="938"/>
      <c r="P51" s="939"/>
    </row>
    <row r="52" spans="2:16" ht="41.25" customHeight="1">
      <c r="B52" s="178"/>
      <c r="C52" s="1689" t="s">
        <v>145</v>
      </c>
      <c r="D52" s="1689"/>
      <c r="E52" s="1689"/>
      <c r="F52" s="1689"/>
      <c r="G52" s="1689"/>
      <c r="H52" s="1689"/>
      <c r="I52" s="1689"/>
      <c r="J52" s="1689"/>
      <c r="K52" s="1595"/>
      <c r="L52" s="1595"/>
      <c r="M52" s="1595"/>
      <c r="N52" s="195"/>
      <c r="O52" s="693">
        <v>-16</v>
      </c>
      <c r="P52" s="413">
        <v>17</v>
      </c>
    </row>
    <row r="53" spans="2:16" ht="8.25" customHeight="1">
      <c r="B53" s="178"/>
      <c r="C53" s="1693"/>
      <c r="D53" s="1693"/>
      <c r="E53" s="1693"/>
      <c r="F53" s="1693"/>
      <c r="G53" s="1693"/>
      <c r="H53" s="1693"/>
      <c r="I53" s="1693"/>
      <c r="J53" s="1693"/>
      <c r="K53" s="1693"/>
      <c r="L53" s="1693"/>
      <c r="M53" s="1693"/>
      <c r="N53" s="198"/>
      <c r="O53" s="196"/>
      <c r="P53" s="197"/>
    </row>
    <row r="54" spans="2:16" ht="15" customHeight="1">
      <c r="B54" s="178"/>
      <c r="C54" s="33"/>
      <c r="D54" s="33"/>
      <c r="E54" s="33"/>
      <c r="F54" s="33"/>
      <c r="G54" s="33"/>
      <c r="H54" s="33"/>
      <c r="I54" s="33"/>
      <c r="J54" s="33"/>
      <c r="K54" s="33"/>
      <c r="L54" s="33"/>
      <c r="M54" s="33"/>
      <c r="N54" s="198"/>
      <c r="O54" s="694">
        <f>SUM(O49:O52)</f>
        <v>-9</v>
      </c>
      <c r="P54" s="199">
        <f>SUM(P48:P53)</f>
        <v>63</v>
      </c>
    </row>
    <row r="55" spans="2:16" ht="33" customHeight="1">
      <c r="B55" s="178"/>
      <c r="C55" s="1674" t="s">
        <v>448</v>
      </c>
      <c r="D55" s="1708"/>
      <c r="E55" s="1708"/>
      <c r="F55" s="1708"/>
      <c r="G55" s="1708"/>
      <c r="H55" s="1708"/>
      <c r="I55" s="1708"/>
      <c r="J55" s="1708"/>
      <c r="K55" s="1708"/>
      <c r="L55" s="1708"/>
      <c r="M55" s="1708"/>
      <c r="N55" s="1708"/>
      <c r="O55" s="1708"/>
      <c r="P55" s="1708"/>
    </row>
    <row r="56" spans="1:16" ht="20.25" customHeight="1">
      <c r="A56" s="223"/>
      <c r="B56" s="544" t="s">
        <v>751</v>
      </c>
      <c r="C56" s="1" t="s">
        <v>1097</v>
      </c>
      <c r="P56" s="35"/>
    </row>
    <row r="57" spans="2:16" ht="57" customHeight="1">
      <c r="B57" s="178"/>
      <c r="C57" s="1781" t="s">
        <v>4</v>
      </c>
      <c r="D57" s="1781"/>
      <c r="E57" s="1781"/>
      <c r="F57" s="1781"/>
      <c r="G57" s="1781"/>
      <c r="H57" s="1781"/>
      <c r="I57" s="1781"/>
      <c r="J57" s="1781"/>
      <c r="K57" s="1781"/>
      <c r="L57" s="1781"/>
      <c r="M57" s="1781"/>
      <c r="N57" s="1781"/>
      <c r="O57" s="1781"/>
      <c r="P57" s="1781"/>
    </row>
    <row r="58" spans="2:16" ht="13.5" customHeight="1">
      <c r="B58" s="695" t="s">
        <v>723</v>
      </c>
      <c r="C58" s="1672" t="s">
        <v>726</v>
      </c>
      <c r="D58" s="1785"/>
      <c r="E58" s="1785"/>
      <c r="F58" s="1785"/>
      <c r="G58" s="1785"/>
      <c r="H58" s="1785"/>
      <c r="I58" s="1785"/>
      <c r="J58" s="1785"/>
      <c r="K58" s="1785"/>
      <c r="L58" s="1785"/>
      <c r="M58" s="1785"/>
      <c r="N58" s="1785"/>
      <c r="O58" s="1785"/>
      <c r="P58" s="213"/>
    </row>
    <row r="59" spans="2:16" ht="36" customHeight="1">
      <c r="B59" s="178"/>
      <c r="C59" s="1673" t="s">
        <v>926</v>
      </c>
      <c r="D59" s="1785"/>
      <c r="E59" s="1785"/>
      <c r="F59" s="1785"/>
      <c r="G59" s="1785"/>
      <c r="H59" s="1785"/>
      <c r="I59" s="1785"/>
      <c r="J59" s="1785"/>
      <c r="K59" s="1785"/>
      <c r="L59" s="1785"/>
      <c r="M59" s="1785"/>
      <c r="N59" s="1785"/>
      <c r="O59" s="1785"/>
      <c r="P59" s="1785"/>
    </row>
    <row r="60" spans="2:16" ht="30" customHeight="1">
      <c r="B60" s="4"/>
      <c r="C60" s="696"/>
      <c r="D60" s="696"/>
      <c r="E60" s="696"/>
      <c r="F60" s="696"/>
      <c r="G60" s="696"/>
      <c r="H60" s="696"/>
      <c r="I60" s="696"/>
      <c r="J60" s="696"/>
      <c r="K60" s="696"/>
      <c r="L60" s="696"/>
      <c r="M60" s="696"/>
      <c r="N60" s="696"/>
      <c r="O60" s="1704" t="s">
        <v>735</v>
      </c>
      <c r="P60" s="1704"/>
    </row>
    <row r="61" spans="2:16" ht="13.5">
      <c r="B61" s="4"/>
      <c r="C61" s="696"/>
      <c r="D61" s="696"/>
      <c r="E61" s="696"/>
      <c r="F61" s="696"/>
      <c r="G61" s="696"/>
      <c r="H61" s="696"/>
      <c r="I61" s="696"/>
      <c r="J61" s="696"/>
      <c r="K61" s="696"/>
      <c r="L61" s="696"/>
      <c r="M61" s="696"/>
      <c r="N61" s="696"/>
      <c r="O61" s="23"/>
      <c r="P61" s="697"/>
    </row>
    <row r="62" spans="1:16" ht="17.25" customHeight="1">
      <c r="A62" s="1" t="s">
        <v>199</v>
      </c>
      <c r="B62" s="270" t="s">
        <v>375</v>
      </c>
      <c r="C62" s="15"/>
      <c r="O62" s="31">
        <v>2007</v>
      </c>
      <c r="P62" s="549">
        <v>2006</v>
      </c>
    </row>
    <row r="63" spans="2:16" ht="15.75" customHeight="1">
      <c r="B63" s="176"/>
      <c r="C63" s="33"/>
      <c r="D63" s="33"/>
      <c r="E63" s="33"/>
      <c r="F63" s="33"/>
      <c r="G63" s="33"/>
      <c r="H63" s="33"/>
      <c r="I63" s="33"/>
      <c r="J63" s="33"/>
      <c r="K63" s="33"/>
      <c r="L63" s="33"/>
      <c r="M63" s="33"/>
      <c r="N63" s="192"/>
      <c r="O63" s="34" t="s">
        <v>245</v>
      </c>
      <c r="P63" s="287" t="s">
        <v>245</v>
      </c>
    </row>
    <row r="64" spans="2:96" ht="18" customHeight="1">
      <c r="B64" s="178"/>
      <c r="C64" s="1692" t="s">
        <v>987</v>
      </c>
      <c r="D64" s="1723"/>
      <c r="E64" s="185"/>
      <c r="F64" s="185"/>
      <c r="G64" s="185"/>
      <c r="H64" s="185"/>
      <c r="I64" s="185"/>
      <c r="J64" s="185"/>
      <c r="K64" s="185"/>
      <c r="L64" s="185"/>
      <c r="M64" s="185"/>
      <c r="N64" s="195"/>
      <c r="O64" s="196">
        <v>9</v>
      </c>
      <c r="P64" s="197">
        <v>3</v>
      </c>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row>
    <row r="65" spans="2:96" ht="13.5" customHeight="1">
      <c r="B65" s="178"/>
      <c r="C65" s="15" t="s">
        <v>197</v>
      </c>
      <c r="N65" s="195"/>
      <c r="O65" s="196">
        <v>214</v>
      </c>
      <c r="P65" s="197">
        <v>82</v>
      </c>
      <c r="Q65" s="104"/>
      <c r="R65" s="881"/>
      <c r="S65" s="881"/>
      <c r="T65" s="881"/>
      <c r="U65" s="881"/>
      <c r="V65" s="881"/>
      <c r="W65" s="881"/>
      <c r="X65" s="881"/>
      <c r="Y65" s="881"/>
      <c r="Z65" s="881"/>
      <c r="AA65" s="881"/>
      <c r="AB65" s="881"/>
      <c r="AC65" s="881"/>
      <c r="AD65" s="881"/>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row>
    <row r="66" spans="2:96" ht="4.5" customHeight="1">
      <c r="B66" s="178"/>
      <c r="C66" s="1693"/>
      <c r="D66" s="1693"/>
      <c r="E66" s="1693"/>
      <c r="F66" s="1693"/>
      <c r="G66" s="1693"/>
      <c r="H66" s="1693"/>
      <c r="I66" s="1693"/>
      <c r="J66" s="1693"/>
      <c r="K66" s="1693"/>
      <c r="L66" s="1693"/>
      <c r="M66" s="1693"/>
      <c r="N66" s="198"/>
      <c r="O66" s="196"/>
      <c r="P66" s="197"/>
      <c r="Q66" s="104"/>
      <c r="R66" s="881"/>
      <c r="S66" s="881"/>
      <c r="T66" s="881"/>
      <c r="U66" s="881"/>
      <c r="V66" s="881"/>
      <c r="W66" s="881"/>
      <c r="X66" s="881"/>
      <c r="Y66" s="881"/>
      <c r="Z66" s="881"/>
      <c r="AA66" s="881"/>
      <c r="AB66" s="881"/>
      <c r="AC66" s="881"/>
      <c r="AD66" s="881"/>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row>
    <row r="67" spans="1:96" s="33" customFormat="1" ht="18" customHeight="1">
      <c r="A67" s="45"/>
      <c r="B67" s="414"/>
      <c r="N67" s="198"/>
      <c r="O67" s="694">
        <f>SUM(O64:O66)</f>
        <v>223</v>
      </c>
      <c r="P67" s="199">
        <f>SUM(P64:P66)</f>
        <v>85</v>
      </c>
      <c r="Q67" s="881"/>
      <c r="R67" s="881"/>
      <c r="S67" s="881"/>
      <c r="T67" s="881"/>
      <c r="U67" s="881"/>
      <c r="V67" s="881"/>
      <c r="W67" s="881"/>
      <c r="X67" s="881"/>
      <c r="Y67" s="881"/>
      <c r="Z67" s="881"/>
      <c r="AA67" s="881"/>
      <c r="AB67" s="881"/>
      <c r="AC67" s="881"/>
      <c r="AD67" s="881"/>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row>
    <row r="68" spans="2:30" s="45" customFormat="1" ht="43.5" customHeight="1">
      <c r="B68" s="1690" t="s">
        <v>5</v>
      </c>
      <c r="C68" s="1691"/>
      <c r="D68" s="1691"/>
      <c r="E68" s="1691"/>
      <c r="F68" s="1691"/>
      <c r="G68" s="1691"/>
      <c r="H68" s="1691"/>
      <c r="I68" s="1691"/>
      <c r="J68" s="1691"/>
      <c r="K68" s="1691"/>
      <c r="L68" s="1691"/>
      <c r="M68" s="1691"/>
      <c r="N68" s="1691"/>
      <c r="O68" s="1691"/>
      <c r="P68" s="1691"/>
      <c r="Q68" s="881"/>
      <c r="R68" s="881"/>
      <c r="S68" s="881"/>
      <c r="T68" s="881"/>
      <c r="U68" s="881"/>
      <c r="V68" s="881"/>
      <c r="W68" s="881"/>
      <c r="X68" s="881"/>
      <c r="Y68" s="881"/>
      <c r="Z68" s="881"/>
      <c r="AA68" s="881"/>
      <c r="AB68" s="881"/>
      <c r="AC68" s="881"/>
      <c r="AD68" s="881"/>
    </row>
    <row r="69" spans="1:96" ht="13.5">
      <c r="A69" s="45"/>
      <c r="B69" s="1694"/>
      <c r="C69" s="1695"/>
      <c r="D69" s="1695"/>
      <c r="E69" s="1695"/>
      <c r="F69" s="1695"/>
      <c r="G69" s="1695"/>
      <c r="H69" s="1695"/>
      <c r="I69" s="1695"/>
      <c r="J69" s="1695"/>
      <c r="K69" s="1695"/>
      <c r="L69" s="1695"/>
      <c r="M69" s="1695"/>
      <c r="N69" s="1695"/>
      <c r="O69" s="1695"/>
      <c r="P69" s="169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row>
    <row r="70" spans="1:96" ht="12.75">
      <c r="A70" s="1" t="s">
        <v>201</v>
      </c>
      <c r="B70" s="6" t="s">
        <v>1002</v>
      </c>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row>
    <row r="71" spans="2:96" s="1086" customFormat="1" ht="87" customHeight="1">
      <c r="B71" s="1781" t="s">
        <v>37</v>
      </c>
      <c r="C71" s="1703"/>
      <c r="D71" s="1703"/>
      <c r="E71" s="1703"/>
      <c r="F71" s="1703"/>
      <c r="G71" s="1703"/>
      <c r="H71" s="1703"/>
      <c r="I71" s="1703"/>
      <c r="J71" s="1703"/>
      <c r="K71" s="1703"/>
      <c r="L71" s="1703"/>
      <c r="M71" s="1703"/>
      <c r="N71" s="1703"/>
      <c r="O71" s="1703"/>
      <c r="P71" s="1703"/>
      <c r="R71" s="1562"/>
      <c r="S71" s="1562"/>
      <c r="T71" s="1562"/>
      <c r="U71" s="1562"/>
      <c r="V71" s="1562"/>
      <c r="W71" s="1562"/>
      <c r="X71" s="1562"/>
      <c r="Y71" s="1562"/>
      <c r="Z71" s="1562"/>
      <c r="AA71" s="1562"/>
      <c r="AB71" s="1562"/>
      <c r="AC71" s="1562"/>
      <c r="AD71" s="1562"/>
      <c r="AE71" s="1562"/>
      <c r="AF71" s="1562"/>
      <c r="AG71" s="1562"/>
      <c r="AH71" s="1562"/>
      <c r="AI71" s="1562"/>
      <c r="AJ71" s="1562"/>
      <c r="AK71" s="1562"/>
      <c r="AL71" s="1562"/>
      <c r="AM71" s="1562"/>
      <c r="AN71" s="1562"/>
      <c r="AO71" s="1562"/>
      <c r="AP71" s="1562"/>
      <c r="AQ71" s="1562"/>
      <c r="AR71" s="1562"/>
      <c r="AS71" s="1562"/>
      <c r="AT71" s="1562"/>
      <c r="AU71" s="1562"/>
      <c r="AV71" s="1562"/>
      <c r="AW71" s="1562"/>
      <c r="AX71" s="1562"/>
      <c r="AY71" s="1562"/>
      <c r="AZ71" s="1562"/>
      <c r="BA71" s="1562"/>
      <c r="BB71" s="1562"/>
      <c r="BC71" s="1562"/>
      <c r="BD71" s="1562"/>
      <c r="BE71" s="1562"/>
      <c r="BF71" s="1562"/>
      <c r="BG71" s="1562"/>
      <c r="BH71" s="1562"/>
      <c r="BI71" s="1562"/>
      <c r="BJ71" s="1562"/>
      <c r="BK71" s="1562"/>
      <c r="BL71" s="1562"/>
      <c r="BM71" s="1562"/>
      <c r="BN71" s="1562"/>
      <c r="BO71" s="1562"/>
      <c r="BP71" s="1562"/>
      <c r="BQ71" s="1562"/>
      <c r="BR71" s="1562"/>
      <c r="BS71" s="1562"/>
      <c r="BT71" s="1562"/>
      <c r="BU71" s="1562"/>
      <c r="BV71" s="1562"/>
      <c r="BW71" s="1562"/>
      <c r="BX71" s="1562"/>
      <c r="BY71" s="1562"/>
      <c r="BZ71" s="1562"/>
      <c r="CA71" s="1562"/>
      <c r="CB71" s="1562"/>
      <c r="CC71" s="1562"/>
      <c r="CD71" s="1562"/>
      <c r="CE71" s="1562"/>
      <c r="CF71" s="1562"/>
      <c r="CG71" s="1562"/>
      <c r="CH71" s="1562"/>
      <c r="CI71" s="1562"/>
      <c r="CJ71" s="1562"/>
      <c r="CK71" s="1562"/>
      <c r="CL71" s="1562"/>
      <c r="CM71" s="1562"/>
      <c r="CN71" s="1562"/>
      <c r="CO71" s="1562"/>
      <c r="CP71" s="1562"/>
      <c r="CQ71" s="1562"/>
      <c r="CR71" s="1562"/>
    </row>
    <row r="72" spans="1:15" ht="13.5">
      <c r="A72" s="1" t="s">
        <v>203</v>
      </c>
      <c r="B72" s="29" t="s">
        <v>202</v>
      </c>
      <c r="D72"/>
      <c r="E72"/>
      <c r="F72"/>
      <c r="G72"/>
      <c r="H72"/>
      <c r="I72"/>
      <c r="J72"/>
      <c r="K72"/>
      <c r="L72"/>
      <c r="M72"/>
      <c r="N72"/>
      <c r="O72"/>
    </row>
    <row r="73" spans="2:16" ht="27" customHeight="1">
      <c r="B73" s="1686" t="s">
        <v>38</v>
      </c>
      <c r="C73" s="1686"/>
      <c r="D73" s="1686"/>
      <c r="E73" s="1686"/>
      <c r="F73" s="1686"/>
      <c r="G73" s="1686"/>
      <c r="H73" s="1686"/>
      <c r="I73" s="1686"/>
      <c r="J73" s="1686"/>
      <c r="K73" s="1686"/>
      <c r="L73" s="1686"/>
      <c r="M73" s="1686"/>
      <c r="N73" s="1686"/>
      <c r="O73" s="1686"/>
      <c r="P73" s="1686"/>
    </row>
    <row r="74" spans="2:16" ht="12" customHeight="1">
      <c r="B74" s="415"/>
      <c r="C74" s="416"/>
      <c r="D74" s="416"/>
      <c r="E74" s="416"/>
      <c r="F74" s="416"/>
      <c r="G74" s="416"/>
      <c r="H74" s="416"/>
      <c r="I74" s="416"/>
      <c r="J74" s="416"/>
      <c r="K74" s="416"/>
      <c r="L74" s="416"/>
      <c r="M74" s="416"/>
      <c r="N74" s="416"/>
      <c r="O74" s="416"/>
      <c r="P74" s="15"/>
    </row>
    <row r="75" spans="2:16" ht="13.5" customHeight="1">
      <c r="B75" s="249"/>
      <c r="C75" s="87"/>
      <c r="D75" s="211"/>
      <c r="E75" s="15"/>
      <c r="F75" s="1050"/>
      <c r="G75" s="1050"/>
      <c r="H75" s="1646">
        <v>2007</v>
      </c>
      <c r="I75" s="1646"/>
      <c r="J75" s="1646"/>
      <c r="K75" s="1646"/>
      <c r="L75" s="1664"/>
      <c r="M75" s="1647">
        <v>2006</v>
      </c>
      <c r="N75" s="1648"/>
      <c r="O75" s="1648"/>
      <c r="P75" s="1648"/>
    </row>
    <row r="76" spans="2:16" ht="51.75" customHeight="1">
      <c r="B76" s="248"/>
      <c r="C76" s="76"/>
      <c r="D76" s="15"/>
      <c r="E76" s="15"/>
      <c r="F76" s="417"/>
      <c r="G76" s="417"/>
      <c r="H76" s="417" t="s">
        <v>724</v>
      </c>
      <c r="I76" s="417"/>
      <c r="J76" s="417" t="s">
        <v>725</v>
      </c>
      <c r="K76" s="417" t="s">
        <v>1070</v>
      </c>
      <c r="L76" s="417"/>
      <c r="M76" s="543" t="s">
        <v>724</v>
      </c>
      <c r="N76" s="543"/>
      <c r="O76" s="875" t="s">
        <v>725</v>
      </c>
      <c r="P76" s="543" t="s">
        <v>1070</v>
      </c>
    </row>
    <row r="77" spans="2:16" ht="12.75">
      <c r="B77" s="250"/>
      <c r="C77" s="156"/>
      <c r="D77" s="215"/>
      <c r="E77" s="215"/>
      <c r="F77" s="82"/>
      <c r="G77" s="82"/>
      <c r="H77" s="82" t="s">
        <v>245</v>
      </c>
      <c r="I77" s="82"/>
      <c r="J77" s="82" t="s">
        <v>245</v>
      </c>
      <c r="K77" s="82" t="s">
        <v>245</v>
      </c>
      <c r="L77" s="82"/>
      <c r="M77" s="545" t="s">
        <v>245</v>
      </c>
      <c r="N77" s="545"/>
      <c r="O77" s="545" t="s">
        <v>245</v>
      </c>
      <c r="P77" s="545" t="s">
        <v>245</v>
      </c>
    </row>
    <row r="78" spans="2:16" ht="12.75">
      <c r="B78" s="876" t="s">
        <v>960</v>
      </c>
      <c r="C78" s="877"/>
      <c r="D78" s="15"/>
      <c r="E78" s="15"/>
      <c r="F78" s="698"/>
      <c r="G78" s="420"/>
      <c r="H78" s="1119">
        <v>201</v>
      </c>
      <c r="I78" s="1120"/>
      <c r="J78" s="1121">
        <v>9</v>
      </c>
      <c r="K78" s="1119">
        <f>SUM(H78:J78)</f>
        <v>210</v>
      </c>
      <c r="L78" s="1119"/>
      <c r="M78" s="1122">
        <v>-132</v>
      </c>
      <c r="N78" s="1123"/>
      <c r="O78" s="1124">
        <v>14</v>
      </c>
      <c r="P78" s="1122">
        <v>-118</v>
      </c>
    </row>
    <row r="79" spans="2:16" ht="12.75">
      <c r="B79" s="418" t="s">
        <v>569</v>
      </c>
      <c r="C79" s="419"/>
      <c r="D79" s="15"/>
      <c r="E79" s="15"/>
      <c r="F79" s="420"/>
      <c r="G79" s="698"/>
      <c r="H79" s="1119">
        <v>81</v>
      </c>
      <c r="I79" s="1120"/>
      <c r="J79" s="1121">
        <v>8</v>
      </c>
      <c r="K79" s="1119">
        <f>SUM(H79:J79)</f>
        <v>89</v>
      </c>
      <c r="L79" s="1119"/>
      <c r="M79" s="1122">
        <v>-51</v>
      </c>
      <c r="N79" s="1123"/>
      <c r="O79" s="1124">
        <v>6</v>
      </c>
      <c r="P79" s="1122">
        <v>-45</v>
      </c>
    </row>
    <row r="80" spans="2:16" ht="12.75">
      <c r="B80" s="418" t="s">
        <v>1047</v>
      </c>
      <c r="C80" s="419"/>
      <c r="D80" s="15"/>
      <c r="E80" s="15"/>
      <c r="F80" s="698"/>
      <c r="G80" s="698"/>
      <c r="H80" s="1121">
        <v>466</v>
      </c>
      <c r="I80" s="1119"/>
      <c r="J80" s="1119">
        <v>-17</v>
      </c>
      <c r="K80" s="1121">
        <f>SUM(H80:J80)</f>
        <v>449</v>
      </c>
      <c r="L80" s="1121"/>
      <c r="M80" s="1125">
        <v>182</v>
      </c>
      <c r="N80" s="1123"/>
      <c r="O80" s="1124">
        <v>40</v>
      </c>
      <c r="P80" s="1125">
        <v>222</v>
      </c>
    </row>
    <row r="81" spans="2:16" ht="15" customHeight="1" thickBot="1">
      <c r="B81" s="421" t="s">
        <v>1070</v>
      </c>
      <c r="C81" s="422"/>
      <c r="D81" s="423"/>
      <c r="E81" s="423"/>
      <c r="F81" s="700"/>
      <c r="G81" s="700"/>
      <c r="H81" s="1126">
        <f>SUM(H78:H80)</f>
        <v>748</v>
      </c>
      <c r="I81" s="1126"/>
      <c r="J81" s="1126">
        <f>SUM(J78:J80)</f>
        <v>0</v>
      </c>
      <c r="K81" s="1126">
        <f>SUM(K78:K80)</f>
        <v>748</v>
      </c>
      <c r="L81" s="1126"/>
      <c r="M81" s="1127">
        <f>SUM(M78:M80)</f>
        <v>-1</v>
      </c>
      <c r="N81" s="1127"/>
      <c r="O81" s="1128">
        <f>SUM(O78:O80)</f>
        <v>60</v>
      </c>
      <c r="P81" s="1129">
        <f>SUM(P78:P80)</f>
        <v>59</v>
      </c>
    </row>
    <row r="82" spans="1:16" ht="13.5">
      <c r="A82" s="424"/>
      <c r="B82" s="1676" t="s">
        <v>249</v>
      </c>
      <c r="C82" s="1644"/>
      <c r="D82" s="246"/>
      <c r="E82" s="246"/>
      <c r="F82" s="246"/>
      <c r="G82" s="246"/>
      <c r="H82" s="246"/>
      <c r="I82" s="246"/>
      <c r="J82" s="246"/>
      <c r="K82" s="246"/>
      <c r="L82" s="246"/>
      <c r="M82" s="246"/>
      <c r="N82" s="246"/>
      <c r="O82" s="246"/>
      <c r="P82" s="246"/>
    </row>
    <row r="83" spans="1:16" ht="78" customHeight="1">
      <c r="A83" s="424"/>
      <c r="B83" s="949" t="s">
        <v>510</v>
      </c>
      <c r="C83" s="1706" t="s">
        <v>39</v>
      </c>
      <c r="D83" s="1703"/>
      <c r="E83" s="1703"/>
      <c r="F83" s="1703"/>
      <c r="G83" s="1703"/>
      <c r="H83" s="1703"/>
      <c r="I83" s="1703"/>
      <c r="J83" s="1703"/>
      <c r="K83" s="1703"/>
      <c r="L83" s="1703"/>
      <c r="M83" s="1703"/>
      <c r="N83" s="1703"/>
      <c r="O83" s="1703"/>
      <c r="P83" s="1703"/>
    </row>
    <row r="84" spans="1:16" ht="34.5" customHeight="1">
      <c r="A84" s="424"/>
      <c r="B84" s="949" t="s">
        <v>511</v>
      </c>
      <c r="C84" s="1706" t="s">
        <v>40</v>
      </c>
      <c r="D84" s="1706"/>
      <c r="E84" s="1706"/>
      <c r="F84" s="1706"/>
      <c r="G84" s="1706"/>
      <c r="H84" s="1706"/>
      <c r="I84" s="1706"/>
      <c r="J84" s="1706"/>
      <c r="K84" s="1706"/>
      <c r="L84" s="1706"/>
      <c r="M84" s="1706"/>
      <c r="N84" s="1706"/>
      <c r="O84" s="1706"/>
      <c r="P84" s="1706"/>
    </row>
    <row r="85" spans="1:16" ht="57" customHeight="1">
      <c r="A85" s="424"/>
      <c r="B85" s="949" t="s">
        <v>751</v>
      </c>
      <c r="C85" s="1675" t="s">
        <v>6</v>
      </c>
      <c r="D85" s="1645"/>
      <c r="E85" s="1645"/>
      <c r="F85" s="1645"/>
      <c r="G85" s="1645"/>
      <c r="H85" s="1645"/>
      <c r="I85" s="1645"/>
      <c r="J85" s="1645"/>
      <c r="K85" s="1645"/>
      <c r="L85" s="1645"/>
      <c r="M85" s="1645"/>
      <c r="N85" s="1645"/>
      <c r="O85" s="1645"/>
      <c r="P85" s="1645"/>
    </row>
    <row r="86" spans="2:14" ht="74.25" customHeight="1">
      <c r="B86" s="4"/>
      <c r="N86" s="4"/>
    </row>
    <row r="87" spans="2:16" ht="13.5">
      <c r="B87" s="1675"/>
      <c r="C87" s="1723"/>
      <c r="D87" s="1723"/>
      <c r="E87" s="1723"/>
      <c r="F87" s="1723"/>
      <c r="G87" s="1723"/>
      <c r="H87" s="1723"/>
      <c r="I87" s="1723"/>
      <c r="J87" s="1723"/>
      <c r="K87" s="1723"/>
      <c r="L87" s="1723"/>
      <c r="M87" s="1723"/>
      <c r="N87" s="1723"/>
      <c r="O87" s="1723"/>
      <c r="P87" s="1723"/>
    </row>
    <row r="88" ht="12.75">
      <c r="B88" s="178"/>
    </row>
    <row r="89" ht="12.75">
      <c r="B89" s="178"/>
    </row>
    <row r="90" ht="12.75">
      <c r="B90" s="178"/>
    </row>
    <row r="91" ht="12.75">
      <c r="B91" s="178"/>
    </row>
    <row r="92" ht="12.75">
      <c r="B92" s="178"/>
    </row>
    <row r="93" ht="12.75">
      <c r="B93" s="178"/>
    </row>
    <row r="94" ht="12.75">
      <c r="B94" s="178"/>
    </row>
    <row r="95" ht="12.75">
      <c r="B95" s="178"/>
    </row>
    <row r="96" ht="12.75">
      <c r="B96" s="178"/>
    </row>
    <row r="97" ht="12.75">
      <c r="B97" s="178"/>
    </row>
    <row r="98" ht="12.75">
      <c r="B98" s="178"/>
    </row>
    <row r="99" ht="12.75">
      <c r="B99" s="178"/>
    </row>
    <row r="100" ht="12.75">
      <c r="B100" s="178"/>
    </row>
    <row r="101" ht="12.75">
      <c r="B101" s="178"/>
    </row>
    <row r="102" ht="12.75">
      <c r="B102" s="178"/>
    </row>
    <row r="103" ht="12.75">
      <c r="B103" s="178"/>
    </row>
    <row r="104" ht="12.75">
      <c r="B104" s="178"/>
    </row>
    <row r="105" ht="12.75">
      <c r="B105" s="178"/>
    </row>
    <row r="106" ht="12.75">
      <c r="B106" s="178"/>
    </row>
    <row r="107" ht="12.75">
      <c r="B107" s="178"/>
    </row>
    <row r="108" ht="12.75">
      <c r="B108" s="178"/>
    </row>
    <row r="109" ht="12.75">
      <c r="B109" s="178"/>
    </row>
    <row r="110" ht="12.75">
      <c r="B110" s="178"/>
    </row>
    <row r="111" ht="12.75">
      <c r="B111" s="178"/>
    </row>
    <row r="112" ht="12.75">
      <c r="B112" s="178"/>
    </row>
    <row r="113" ht="12.75">
      <c r="B113" s="178"/>
    </row>
    <row r="114" ht="12.75">
      <c r="B114" s="178"/>
    </row>
    <row r="115" ht="12.75">
      <c r="B115" s="178"/>
    </row>
    <row r="116" ht="12.75">
      <c r="B116" s="178"/>
    </row>
    <row r="117" ht="12.75">
      <c r="B117" s="178"/>
    </row>
    <row r="118" ht="12.75">
      <c r="B118" s="178"/>
    </row>
    <row r="119" ht="12.75">
      <c r="B119" s="178"/>
    </row>
    <row r="120" ht="12.75">
      <c r="B120" s="178"/>
    </row>
    <row r="121" ht="12.75">
      <c r="B121" s="178"/>
    </row>
    <row r="122" ht="12.75">
      <c r="B122" s="178"/>
    </row>
    <row r="123" ht="12.75">
      <c r="B123" s="178"/>
    </row>
    <row r="124" ht="12.75">
      <c r="B124" s="178"/>
    </row>
    <row r="125" ht="12.75">
      <c r="B125" s="178"/>
    </row>
    <row r="126" ht="12.75">
      <c r="B126" s="178"/>
    </row>
    <row r="127" ht="12.75">
      <c r="B127" s="178"/>
    </row>
    <row r="128" ht="12.75">
      <c r="B128" s="178"/>
    </row>
    <row r="129" ht="12.75">
      <c r="B129" s="178"/>
    </row>
    <row r="130" ht="12.75">
      <c r="B130" s="178"/>
    </row>
    <row r="131" ht="12.75">
      <c r="B131" s="178"/>
    </row>
    <row r="132" ht="12.75">
      <c r="B132" s="178"/>
    </row>
    <row r="133" ht="12.75">
      <c r="B133" s="178"/>
    </row>
    <row r="134" ht="12.75">
      <c r="B134" s="178"/>
    </row>
    <row r="135" ht="12.75">
      <c r="B135" s="178"/>
    </row>
    <row r="136" ht="12.75">
      <c r="B136" s="178"/>
    </row>
    <row r="137" ht="12.75">
      <c r="B137" s="178"/>
    </row>
    <row r="138" ht="12.75">
      <c r="B138" s="178"/>
    </row>
    <row r="139" ht="12.75">
      <c r="B139" s="178"/>
    </row>
    <row r="140" ht="12.75">
      <c r="B140" s="178"/>
    </row>
    <row r="141" ht="12.75">
      <c r="B141" s="178"/>
    </row>
    <row r="142" ht="12.75">
      <c r="B142" s="178"/>
    </row>
    <row r="143" ht="12.75">
      <c r="B143" s="178"/>
    </row>
    <row r="144" ht="12.75">
      <c r="B144" s="178"/>
    </row>
    <row r="145" ht="12.75">
      <c r="B145" s="178"/>
    </row>
    <row r="146" ht="12.75">
      <c r="B146" s="178"/>
    </row>
    <row r="147" ht="12.75">
      <c r="B147" s="178"/>
    </row>
    <row r="148" ht="12.75">
      <c r="B148" s="178"/>
    </row>
    <row r="149" ht="12.75">
      <c r="B149" s="178"/>
    </row>
    <row r="150" ht="12.75">
      <c r="B150" s="178"/>
    </row>
    <row r="151" ht="12.75">
      <c r="B151" s="178"/>
    </row>
    <row r="152" ht="12.75">
      <c r="B152" s="178"/>
    </row>
    <row r="153" ht="12.75">
      <c r="B153" s="178"/>
    </row>
    <row r="154" ht="12.75">
      <c r="B154" s="178"/>
    </row>
    <row r="155" ht="12.75">
      <c r="B155" s="178"/>
    </row>
    <row r="156" ht="12.75">
      <c r="B156" s="178"/>
    </row>
    <row r="157" ht="12.75">
      <c r="B157" s="178"/>
    </row>
    <row r="158" ht="12.75">
      <c r="B158" s="178"/>
    </row>
    <row r="159" ht="12.75">
      <c r="B159" s="178"/>
    </row>
    <row r="160" ht="12.75">
      <c r="B160" s="178"/>
    </row>
    <row r="161" ht="12.75">
      <c r="B161" s="178"/>
    </row>
    <row r="162" ht="12.75">
      <c r="B162" s="178"/>
    </row>
    <row r="163" ht="12.75">
      <c r="B163" s="178"/>
    </row>
    <row r="164" ht="12.75">
      <c r="B164" s="178"/>
    </row>
    <row r="165" ht="12.75">
      <c r="B165" s="178"/>
    </row>
    <row r="166" ht="12.75">
      <c r="B166" s="178"/>
    </row>
    <row r="167" ht="12.75">
      <c r="B167" s="178"/>
    </row>
    <row r="168" ht="12.75">
      <c r="B168" s="178"/>
    </row>
    <row r="169" ht="12.75">
      <c r="B169" s="178"/>
    </row>
    <row r="170" ht="12.75">
      <c r="B170" s="178"/>
    </row>
    <row r="171" ht="12.75">
      <c r="B171" s="178"/>
    </row>
    <row r="172" ht="12.75">
      <c r="B172" s="178"/>
    </row>
    <row r="173" ht="12.75">
      <c r="B173" s="178"/>
    </row>
    <row r="174" ht="12.75">
      <c r="B174" s="178"/>
    </row>
    <row r="175" ht="12.75">
      <c r="B175" s="178"/>
    </row>
    <row r="176" ht="12.75">
      <c r="B176" s="178"/>
    </row>
    <row r="177" ht="12.75">
      <c r="B177" s="178"/>
    </row>
    <row r="178" ht="12.75">
      <c r="B178" s="178"/>
    </row>
    <row r="179" ht="12.75">
      <c r="B179" s="178"/>
    </row>
    <row r="180" ht="12.75">
      <c r="B180" s="178"/>
    </row>
    <row r="181" ht="12.75">
      <c r="B181" s="178"/>
    </row>
    <row r="182" ht="12.75">
      <c r="B182" s="178"/>
    </row>
    <row r="183" ht="12.75">
      <c r="B183" s="178"/>
    </row>
    <row r="184" ht="12.75">
      <c r="B184" s="178"/>
    </row>
    <row r="185" ht="12.75">
      <c r="B185" s="178"/>
    </row>
    <row r="186" ht="12.75">
      <c r="B186" s="178"/>
    </row>
    <row r="187" ht="12.75">
      <c r="B187" s="178"/>
    </row>
    <row r="188" ht="12.75">
      <c r="B188" s="178"/>
    </row>
    <row r="189" ht="12.75">
      <c r="B189" s="178"/>
    </row>
    <row r="190" ht="12.75">
      <c r="B190" s="178"/>
    </row>
    <row r="191" ht="12.75">
      <c r="B191" s="178"/>
    </row>
    <row r="192" ht="12.75">
      <c r="B192" s="178"/>
    </row>
    <row r="193" ht="12.75">
      <c r="B193" s="178"/>
    </row>
    <row r="194" ht="12.75">
      <c r="B194" s="178"/>
    </row>
    <row r="195" ht="12.75">
      <c r="B195" s="178"/>
    </row>
    <row r="196" ht="12.75">
      <c r="B196" s="178"/>
    </row>
    <row r="197" ht="12.75">
      <c r="B197" s="178"/>
    </row>
    <row r="198" ht="12.75">
      <c r="B198" s="178"/>
    </row>
    <row r="199" ht="12.75">
      <c r="B199" s="178"/>
    </row>
    <row r="200" ht="12.75">
      <c r="B200" s="178"/>
    </row>
    <row r="201" ht="12.75">
      <c r="B201" s="178"/>
    </row>
    <row r="202" ht="12.75">
      <c r="B202" s="178"/>
    </row>
    <row r="203" ht="12.75">
      <c r="B203" s="178"/>
    </row>
    <row r="204" ht="12.75">
      <c r="B204" s="178"/>
    </row>
    <row r="205" ht="12.75">
      <c r="B205" s="178"/>
    </row>
    <row r="206" ht="12.75">
      <c r="B206" s="178"/>
    </row>
    <row r="207" ht="12.75">
      <c r="B207" s="178"/>
    </row>
    <row r="208" ht="12.75">
      <c r="B208" s="178"/>
    </row>
    <row r="209" ht="12.75">
      <c r="B209" s="178"/>
    </row>
    <row r="210" ht="12.75">
      <c r="B210" s="178"/>
    </row>
    <row r="211" ht="12.75">
      <c r="B211" s="178"/>
    </row>
    <row r="212" ht="12.75">
      <c r="B212" s="178"/>
    </row>
    <row r="213" ht="12.75">
      <c r="B213" s="178"/>
    </row>
    <row r="214" ht="12.75">
      <c r="B214" s="178"/>
    </row>
    <row r="215" ht="12.75">
      <c r="B215" s="178"/>
    </row>
    <row r="216" ht="12.75">
      <c r="B216" s="178"/>
    </row>
    <row r="217" ht="12.75">
      <c r="B217" s="178"/>
    </row>
    <row r="218" ht="12.75">
      <c r="B218" s="178"/>
    </row>
    <row r="219" ht="12.75">
      <c r="B219" s="178"/>
    </row>
    <row r="220" ht="12.75">
      <c r="B220" s="178"/>
    </row>
    <row r="221" ht="12.75">
      <c r="B221" s="178"/>
    </row>
    <row r="222" ht="12.75">
      <c r="B222" s="178"/>
    </row>
    <row r="223" ht="12.75">
      <c r="B223" s="178"/>
    </row>
    <row r="224" ht="12.75">
      <c r="B224" s="178"/>
    </row>
    <row r="225" ht="12.75">
      <c r="B225" s="178"/>
    </row>
    <row r="226" ht="12.75">
      <c r="B226" s="178"/>
    </row>
    <row r="227" ht="12.75">
      <c r="B227" s="178"/>
    </row>
    <row r="228" ht="12.75">
      <c r="B228" s="178"/>
    </row>
    <row r="229" ht="12.75">
      <c r="B229" s="178"/>
    </row>
    <row r="230" ht="12.75">
      <c r="B230" s="178"/>
    </row>
    <row r="231" ht="12.75">
      <c r="B231" s="178"/>
    </row>
    <row r="232" ht="12.75">
      <c r="B232" s="178"/>
    </row>
    <row r="233" ht="12.75">
      <c r="B233" s="178"/>
    </row>
    <row r="234" ht="12.75">
      <c r="B234" s="178"/>
    </row>
    <row r="235" ht="12.75">
      <c r="B235" s="178"/>
    </row>
    <row r="236" ht="12.75">
      <c r="B236" s="178"/>
    </row>
    <row r="237" ht="12.75">
      <c r="B237" s="178"/>
    </row>
    <row r="238" ht="12.75">
      <c r="B238" s="178"/>
    </row>
    <row r="239" ht="12.75">
      <c r="B239" s="178"/>
    </row>
    <row r="240" ht="12.75">
      <c r="B240" s="178"/>
    </row>
    <row r="241" ht="12.75">
      <c r="B241" s="178"/>
    </row>
    <row r="242" ht="12.75">
      <c r="B242" s="178"/>
    </row>
    <row r="243" ht="12.75">
      <c r="B243" s="178"/>
    </row>
    <row r="244" ht="12.75">
      <c r="B244" s="178"/>
    </row>
    <row r="245" ht="12.75">
      <c r="B245" s="178"/>
    </row>
    <row r="246" ht="12.75">
      <c r="B246" s="178"/>
    </row>
    <row r="247" ht="12.75">
      <c r="B247" s="178"/>
    </row>
    <row r="248" ht="12.75">
      <c r="B248" s="178"/>
    </row>
    <row r="249" ht="12.75">
      <c r="B249" s="178"/>
    </row>
    <row r="250" ht="12.75">
      <c r="B250" s="178"/>
    </row>
    <row r="251" ht="12.75">
      <c r="B251" s="178"/>
    </row>
    <row r="252" ht="12.75">
      <c r="B252" s="178"/>
    </row>
    <row r="253" ht="12.75">
      <c r="B253" s="178"/>
    </row>
    <row r="254" ht="12.75">
      <c r="B254" s="178"/>
    </row>
    <row r="255" ht="12.75">
      <c r="B255" s="178"/>
    </row>
    <row r="256" ht="12.75">
      <c r="B256" s="178"/>
    </row>
    <row r="257" ht="12.75">
      <c r="B257" s="178"/>
    </row>
    <row r="258" ht="12.75">
      <c r="B258" s="178"/>
    </row>
    <row r="259" ht="12.75">
      <c r="B259" s="178"/>
    </row>
    <row r="260" ht="12.75">
      <c r="B260" s="178"/>
    </row>
    <row r="261" ht="12.75">
      <c r="B261" s="178"/>
    </row>
    <row r="262" ht="12.75">
      <c r="B262" s="178"/>
    </row>
    <row r="263" ht="12.75">
      <c r="B263" s="178"/>
    </row>
    <row r="264" ht="12.75">
      <c r="B264" s="178"/>
    </row>
    <row r="265" ht="12.75">
      <c r="B265" s="178"/>
    </row>
    <row r="266" ht="12.75">
      <c r="B266" s="178"/>
    </row>
    <row r="267" ht="12.75">
      <c r="B267" s="178"/>
    </row>
    <row r="268" ht="12.75">
      <c r="B268" s="178"/>
    </row>
    <row r="269" ht="12.75">
      <c r="B269" s="178"/>
    </row>
    <row r="270" ht="12.75">
      <c r="B270" s="178"/>
    </row>
    <row r="271" ht="12.75">
      <c r="B271" s="178"/>
    </row>
    <row r="272" ht="12.75">
      <c r="B272" s="178"/>
    </row>
    <row r="273" ht="12.75">
      <c r="B273" s="178"/>
    </row>
    <row r="274" ht="12.75">
      <c r="B274" s="178"/>
    </row>
    <row r="275" ht="12.75">
      <c r="B275" s="178"/>
    </row>
    <row r="276" ht="12.75">
      <c r="B276" s="178"/>
    </row>
    <row r="277" ht="12.75">
      <c r="B277" s="178"/>
    </row>
    <row r="278" ht="12.75">
      <c r="B278" s="178"/>
    </row>
    <row r="279" ht="12.75">
      <c r="B279" s="178"/>
    </row>
    <row r="280" ht="12.75">
      <c r="B280" s="178"/>
    </row>
    <row r="281" ht="12.75">
      <c r="B281" s="178"/>
    </row>
    <row r="282" ht="12.75">
      <c r="B282" s="178"/>
    </row>
    <row r="283" ht="12.75">
      <c r="B283" s="178"/>
    </row>
    <row r="284" ht="12.75">
      <c r="B284" s="178"/>
    </row>
    <row r="285" ht="12.75">
      <c r="B285" s="178"/>
    </row>
    <row r="286" ht="12.75">
      <c r="B286" s="178"/>
    </row>
    <row r="287" ht="12.75">
      <c r="B287" s="178"/>
    </row>
    <row r="288" ht="12.75">
      <c r="B288" s="178"/>
    </row>
    <row r="289" ht="12.75">
      <c r="B289" s="178"/>
    </row>
    <row r="290" ht="12.75">
      <c r="B290" s="178"/>
    </row>
    <row r="291" ht="12.75">
      <c r="B291" s="178"/>
    </row>
    <row r="292" ht="12.75">
      <c r="B292" s="178"/>
    </row>
    <row r="293" ht="12.75">
      <c r="B293" s="178"/>
    </row>
    <row r="294" ht="12.75">
      <c r="B294" s="178"/>
    </row>
    <row r="295" ht="12.75">
      <c r="B295" s="178"/>
    </row>
    <row r="296" ht="12.75">
      <c r="B296" s="178"/>
    </row>
    <row r="297" ht="12.75">
      <c r="B297" s="178"/>
    </row>
    <row r="298" ht="12.75">
      <c r="B298" s="178"/>
    </row>
    <row r="299" ht="12.75">
      <c r="B299" s="178"/>
    </row>
    <row r="300" ht="12.75">
      <c r="B300" s="178"/>
    </row>
    <row r="301" ht="12.75">
      <c r="B301" s="178"/>
    </row>
    <row r="302" ht="12.75">
      <c r="B302" s="178"/>
    </row>
    <row r="303" ht="12.75">
      <c r="B303" s="178"/>
    </row>
    <row r="304" ht="12.75">
      <c r="B304" s="178"/>
    </row>
    <row r="305" ht="12.75">
      <c r="B305" s="178"/>
    </row>
    <row r="306" ht="12.75">
      <c r="B306" s="178"/>
    </row>
    <row r="307" ht="12.75">
      <c r="B307" s="178"/>
    </row>
    <row r="308" ht="12.75">
      <c r="B308" s="178"/>
    </row>
    <row r="309" ht="12.75">
      <c r="B309" s="178"/>
    </row>
    <row r="310" ht="12.75">
      <c r="B310" s="178"/>
    </row>
    <row r="311" ht="12.75">
      <c r="B311" s="178"/>
    </row>
    <row r="312" ht="12.75">
      <c r="B312" s="178"/>
    </row>
    <row r="313" ht="12.75">
      <c r="B313" s="178"/>
    </row>
    <row r="314" ht="12.75">
      <c r="B314" s="178"/>
    </row>
    <row r="315" ht="12.75">
      <c r="B315" s="178"/>
    </row>
    <row r="316" ht="12.75">
      <c r="B316" s="178"/>
    </row>
    <row r="317" ht="12.75">
      <c r="B317" s="178"/>
    </row>
    <row r="318" ht="12.75">
      <c r="B318" s="178"/>
    </row>
    <row r="319" ht="12.75">
      <c r="B319" s="178"/>
    </row>
    <row r="320" ht="12.75">
      <c r="B320" s="178"/>
    </row>
    <row r="321" ht="12.75">
      <c r="B321" s="178"/>
    </row>
    <row r="322" ht="12.75">
      <c r="B322" s="178"/>
    </row>
    <row r="323" ht="12.75">
      <c r="B323" s="178"/>
    </row>
    <row r="324" ht="12.75">
      <c r="B324" s="178"/>
    </row>
    <row r="325" ht="12.75">
      <c r="B325" s="178"/>
    </row>
    <row r="326" ht="12.75">
      <c r="B326" s="178"/>
    </row>
    <row r="327" ht="12.75">
      <c r="B327" s="178"/>
    </row>
    <row r="328" ht="12.75">
      <c r="B328" s="178"/>
    </row>
    <row r="329" ht="12.75">
      <c r="B329" s="178"/>
    </row>
    <row r="330" ht="12.75">
      <c r="B330" s="178"/>
    </row>
    <row r="331" ht="12.75">
      <c r="B331" s="178"/>
    </row>
    <row r="332" ht="12.75">
      <c r="B332" s="178"/>
    </row>
    <row r="333" ht="12.75">
      <c r="B333" s="178"/>
    </row>
    <row r="334" ht="12.75">
      <c r="B334" s="178"/>
    </row>
    <row r="335" ht="12.75">
      <c r="B335" s="178"/>
    </row>
    <row r="336" ht="12.75">
      <c r="B336" s="178"/>
    </row>
    <row r="337" ht="12.75">
      <c r="B337" s="178"/>
    </row>
    <row r="338" ht="12.75">
      <c r="B338" s="178"/>
    </row>
    <row r="339" ht="12.75">
      <c r="B339" s="178"/>
    </row>
    <row r="340" ht="12.75">
      <c r="B340" s="178"/>
    </row>
    <row r="341" ht="12.75">
      <c r="B341" s="178"/>
    </row>
    <row r="342" ht="12.75">
      <c r="B342" s="178"/>
    </row>
    <row r="343" ht="12.75">
      <c r="B343" s="178"/>
    </row>
    <row r="344" ht="12.75">
      <c r="B344" s="178"/>
    </row>
    <row r="345" ht="12.75">
      <c r="B345" s="178"/>
    </row>
    <row r="346" ht="12.75">
      <c r="B346" s="178"/>
    </row>
    <row r="347" ht="12.75">
      <c r="B347" s="178"/>
    </row>
    <row r="348" ht="12.75">
      <c r="B348" s="178"/>
    </row>
    <row r="349" ht="12.75">
      <c r="B349" s="178"/>
    </row>
    <row r="350" ht="12.75">
      <c r="B350" s="178"/>
    </row>
    <row r="351" ht="12.75">
      <c r="B351" s="178"/>
    </row>
    <row r="352" ht="12.75">
      <c r="B352" s="178"/>
    </row>
    <row r="353" ht="12.75">
      <c r="B353" s="178"/>
    </row>
    <row r="354" ht="12.75">
      <c r="B354" s="178"/>
    </row>
    <row r="355" ht="12.75">
      <c r="B355" s="178"/>
    </row>
    <row r="356" ht="12.75">
      <c r="B356" s="178"/>
    </row>
    <row r="357" ht="12.75">
      <c r="B357" s="178"/>
    </row>
    <row r="358" ht="12.75">
      <c r="B358" s="178"/>
    </row>
    <row r="359" ht="12.75">
      <c r="B359" s="178"/>
    </row>
    <row r="360" ht="12.75">
      <c r="B360" s="178"/>
    </row>
    <row r="361" ht="12.75">
      <c r="B361" s="178"/>
    </row>
    <row r="362" ht="12.75">
      <c r="B362" s="178"/>
    </row>
    <row r="363" ht="12.75">
      <c r="B363" s="178"/>
    </row>
    <row r="364" ht="12.75">
      <c r="B364" s="178"/>
    </row>
    <row r="365" ht="12.75">
      <c r="B365" s="178"/>
    </row>
    <row r="366" ht="12.75">
      <c r="B366" s="178"/>
    </row>
    <row r="367" ht="12.75">
      <c r="B367" s="178"/>
    </row>
    <row r="368" ht="12.75">
      <c r="B368" s="178"/>
    </row>
    <row r="369" ht="12.75">
      <c r="B369" s="178"/>
    </row>
    <row r="370" ht="12.75">
      <c r="B370" s="178"/>
    </row>
    <row r="371" ht="12.75">
      <c r="B371" s="178"/>
    </row>
    <row r="372" ht="12.75">
      <c r="B372" s="178"/>
    </row>
    <row r="373" ht="12.75">
      <c r="B373" s="178"/>
    </row>
    <row r="374" ht="12.75">
      <c r="B374" s="178"/>
    </row>
    <row r="375" ht="12.75">
      <c r="B375" s="178"/>
    </row>
    <row r="376" ht="12.75">
      <c r="B376" s="178"/>
    </row>
    <row r="377" ht="12.75">
      <c r="B377" s="178"/>
    </row>
    <row r="378" ht="12.75">
      <c r="B378" s="178"/>
    </row>
    <row r="379" ht="12.75">
      <c r="B379" s="178"/>
    </row>
    <row r="380" ht="12.75">
      <c r="B380" s="178"/>
    </row>
    <row r="381" ht="12.75">
      <c r="B381" s="178"/>
    </row>
    <row r="382" ht="12.75">
      <c r="B382" s="178"/>
    </row>
    <row r="383" ht="12.75">
      <c r="B383" s="178"/>
    </row>
    <row r="384" ht="12.75">
      <c r="B384" s="178"/>
    </row>
    <row r="385" ht="12.75">
      <c r="B385" s="178"/>
    </row>
    <row r="386" ht="12.75">
      <c r="B386" s="178"/>
    </row>
    <row r="387" ht="12.75">
      <c r="B387" s="178"/>
    </row>
    <row r="388" ht="12.75">
      <c r="B388" s="178"/>
    </row>
    <row r="389" ht="12.75">
      <c r="B389" s="178"/>
    </row>
    <row r="390" ht="12.75">
      <c r="B390" s="178"/>
    </row>
    <row r="391" ht="12.75">
      <c r="B391" s="178"/>
    </row>
    <row r="392" ht="12.75">
      <c r="B392" s="178"/>
    </row>
    <row r="393" ht="12.75">
      <c r="B393" s="178"/>
    </row>
    <row r="394" ht="12.75">
      <c r="B394" s="178"/>
    </row>
    <row r="395" ht="12.75">
      <c r="B395" s="178"/>
    </row>
    <row r="396" ht="12.75">
      <c r="B396" s="178"/>
    </row>
    <row r="397" ht="12.75">
      <c r="B397" s="178"/>
    </row>
    <row r="398" ht="12.75">
      <c r="B398" s="178"/>
    </row>
    <row r="399" ht="12.75">
      <c r="B399" s="178"/>
    </row>
    <row r="400" ht="12.75">
      <c r="B400" s="178"/>
    </row>
    <row r="401" ht="12.75">
      <c r="B401" s="178"/>
    </row>
    <row r="402" ht="12.75">
      <c r="B402" s="178"/>
    </row>
    <row r="403" ht="12.75">
      <c r="B403" s="178"/>
    </row>
    <row r="404" ht="12.75">
      <c r="B404" s="178"/>
    </row>
    <row r="405" ht="12.75">
      <c r="B405" s="178"/>
    </row>
    <row r="406" ht="12.75">
      <c r="B406" s="178"/>
    </row>
    <row r="407" ht="12.75">
      <c r="B407" s="178"/>
    </row>
    <row r="408" ht="12.75">
      <c r="B408" s="178"/>
    </row>
    <row r="409" ht="12.75">
      <c r="B409" s="178"/>
    </row>
    <row r="410" ht="12.75">
      <c r="B410" s="178"/>
    </row>
    <row r="411" ht="12.75">
      <c r="B411" s="178"/>
    </row>
    <row r="412" ht="12.75">
      <c r="B412" s="178"/>
    </row>
    <row r="413" ht="12.75">
      <c r="B413" s="178"/>
    </row>
    <row r="414" ht="12.75">
      <c r="B414" s="178"/>
    </row>
    <row r="415" ht="12.75">
      <c r="B415" s="178"/>
    </row>
    <row r="416" ht="12.75">
      <c r="B416" s="178"/>
    </row>
    <row r="417" ht="12.75">
      <c r="B417" s="178"/>
    </row>
    <row r="418" ht="12.75">
      <c r="B418" s="178"/>
    </row>
    <row r="419" ht="12.75">
      <c r="B419" s="178"/>
    </row>
    <row r="420" ht="12.75">
      <c r="B420" s="178"/>
    </row>
    <row r="421" ht="12.75">
      <c r="B421" s="178"/>
    </row>
    <row r="422" ht="12.75">
      <c r="B422" s="178"/>
    </row>
    <row r="423" ht="12.75">
      <c r="B423" s="178"/>
    </row>
    <row r="424" ht="12.75">
      <c r="B424" s="178"/>
    </row>
    <row r="425" ht="12.75">
      <c r="B425" s="178"/>
    </row>
    <row r="426" ht="12.75">
      <c r="B426" s="178"/>
    </row>
    <row r="427" ht="12.75">
      <c r="B427" s="178"/>
    </row>
    <row r="428" ht="12.75">
      <c r="B428" s="178"/>
    </row>
    <row r="429" ht="12.75">
      <c r="B429" s="178"/>
    </row>
    <row r="430" ht="12.75">
      <c r="B430" s="178"/>
    </row>
    <row r="431" ht="12.75">
      <c r="B431" s="178"/>
    </row>
    <row r="432" ht="12.75">
      <c r="B432" s="178"/>
    </row>
    <row r="433" ht="12.75">
      <c r="B433" s="178"/>
    </row>
    <row r="434" ht="12.75">
      <c r="B434" s="178"/>
    </row>
    <row r="435" ht="12.75">
      <c r="B435" s="178"/>
    </row>
    <row r="436" ht="12.75">
      <c r="B436" s="178"/>
    </row>
    <row r="437" ht="12.75">
      <c r="B437" s="178"/>
    </row>
    <row r="438" ht="12.75">
      <c r="B438" s="178"/>
    </row>
    <row r="439" ht="12.75">
      <c r="B439" s="178"/>
    </row>
    <row r="440" ht="12.75">
      <c r="B440" s="178"/>
    </row>
    <row r="441" ht="12.75">
      <c r="B441" s="178"/>
    </row>
    <row r="442" ht="12.75">
      <c r="B442" s="178"/>
    </row>
    <row r="443" ht="12.75">
      <c r="B443" s="178"/>
    </row>
    <row r="444" ht="12.75">
      <c r="B444" s="178"/>
    </row>
    <row r="445" ht="12.75">
      <c r="B445" s="178"/>
    </row>
    <row r="446" ht="12.75">
      <c r="B446" s="178"/>
    </row>
    <row r="447" ht="12.75">
      <c r="B447" s="178"/>
    </row>
    <row r="448" ht="12.75">
      <c r="B448" s="178"/>
    </row>
    <row r="449" ht="12.75">
      <c r="B449" s="178"/>
    </row>
    <row r="450" ht="12.75">
      <c r="B450" s="178"/>
    </row>
    <row r="451" ht="12.75">
      <c r="B451" s="178"/>
    </row>
    <row r="452" ht="12.75">
      <c r="B452" s="178"/>
    </row>
    <row r="453" ht="12.75">
      <c r="B453" s="178"/>
    </row>
    <row r="454" ht="12.75">
      <c r="B454" s="178"/>
    </row>
    <row r="455" ht="12.75">
      <c r="B455" s="178"/>
    </row>
    <row r="456" ht="12.75">
      <c r="B456" s="178"/>
    </row>
    <row r="457" ht="12.75">
      <c r="B457" s="178"/>
    </row>
    <row r="458" ht="12.75">
      <c r="B458" s="178"/>
    </row>
    <row r="459" ht="12.75">
      <c r="B459" s="178"/>
    </row>
    <row r="460" ht="12.75">
      <c r="B460" s="178"/>
    </row>
    <row r="461" ht="12.75">
      <c r="B461" s="178"/>
    </row>
    <row r="462" ht="12.75">
      <c r="B462" s="178"/>
    </row>
    <row r="463" ht="12.75">
      <c r="B463" s="178"/>
    </row>
    <row r="464" ht="12.75">
      <c r="B464" s="178"/>
    </row>
    <row r="465" ht="12.75">
      <c r="B465" s="178"/>
    </row>
    <row r="466" ht="12.75">
      <c r="B466" s="178"/>
    </row>
    <row r="467" ht="12.75">
      <c r="B467" s="178"/>
    </row>
    <row r="468" ht="12.75">
      <c r="B468" s="178"/>
    </row>
    <row r="469" ht="12.75">
      <c r="B469" s="178"/>
    </row>
    <row r="470" ht="12.75">
      <c r="B470" s="178"/>
    </row>
    <row r="471" ht="12.75">
      <c r="B471" s="178"/>
    </row>
    <row r="472" ht="12.75">
      <c r="B472" s="178"/>
    </row>
    <row r="473" ht="12.75">
      <c r="B473" s="178"/>
    </row>
    <row r="474" ht="12.75">
      <c r="B474" s="178"/>
    </row>
    <row r="475" ht="12.75">
      <c r="B475" s="178"/>
    </row>
    <row r="476" ht="12.75">
      <c r="B476" s="178"/>
    </row>
    <row r="477" ht="12.75">
      <c r="B477" s="178"/>
    </row>
    <row r="478" ht="12.75">
      <c r="B478" s="178"/>
    </row>
    <row r="479" ht="12.75">
      <c r="B479" s="178"/>
    </row>
    <row r="480" ht="12.75">
      <c r="B480" s="178"/>
    </row>
    <row r="481" ht="12.75">
      <c r="B481" s="178"/>
    </row>
    <row r="482" ht="12.75">
      <c r="B482" s="178"/>
    </row>
    <row r="483" ht="12.75">
      <c r="B483" s="178"/>
    </row>
    <row r="484" ht="12.75">
      <c r="B484" s="178"/>
    </row>
    <row r="485" ht="12.75">
      <c r="B485" s="178"/>
    </row>
    <row r="486" ht="12.75">
      <c r="B486" s="178"/>
    </row>
    <row r="487" ht="12.75">
      <c r="B487" s="178"/>
    </row>
    <row r="488" ht="12.75">
      <c r="B488" s="178"/>
    </row>
    <row r="489" ht="12.75">
      <c r="B489" s="178"/>
    </row>
    <row r="490" ht="12.75">
      <c r="B490" s="178"/>
    </row>
    <row r="491" ht="12.75">
      <c r="B491" s="178"/>
    </row>
    <row r="492" ht="12.75">
      <c r="B492" s="178"/>
    </row>
    <row r="493" ht="12.75">
      <c r="B493" s="178"/>
    </row>
    <row r="494" ht="12.75">
      <c r="B494" s="178"/>
    </row>
    <row r="495" ht="12.75">
      <c r="B495" s="178"/>
    </row>
    <row r="496" ht="12.75">
      <c r="B496" s="178"/>
    </row>
    <row r="497" ht="12.75">
      <c r="B497" s="178"/>
    </row>
    <row r="498" ht="12.75">
      <c r="B498" s="178"/>
    </row>
    <row r="499" ht="12.75">
      <c r="B499" s="178"/>
    </row>
    <row r="500" ht="12.75">
      <c r="B500" s="178"/>
    </row>
    <row r="501" ht="12.75">
      <c r="B501" s="178"/>
    </row>
    <row r="502" ht="12.75">
      <c r="B502" s="178"/>
    </row>
    <row r="503" ht="12.75">
      <c r="B503" s="178"/>
    </row>
    <row r="504" ht="12.75">
      <c r="B504" s="178"/>
    </row>
    <row r="505" ht="12.75">
      <c r="B505" s="178"/>
    </row>
    <row r="506" ht="12.75">
      <c r="B506" s="178"/>
    </row>
    <row r="507" ht="12.75">
      <c r="B507" s="178"/>
    </row>
    <row r="508" ht="12.75">
      <c r="B508" s="178"/>
    </row>
    <row r="509" ht="12.75">
      <c r="B509" s="178"/>
    </row>
    <row r="510" ht="12.75">
      <c r="B510" s="178"/>
    </row>
    <row r="511" ht="12.75">
      <c r="B511" s="178"/>
    </row>
    <row r="512" ht="12.75">
      <c r="B512" s="178"/>
    </row>
    <row r="513" ht="12.75">
      <c r="B513" s="178"/>
    </row>
    <row r="514" ht="12.75">
      <c r="B514" s="178"/>
    </row>
    <row r="515" ht="12.75">
      <c r="B515" s="178"/>
    </row>
    <row r="516" ht="12.75">
      <c r="B516" s="178"/>
    </row>
    <row r="517" ht="12.75">
      <c r="B517" s="178"/>
    </row>
    <row r="518" ht="12.75">
      <c r="B518" s="178"/>
    </row>
    <row r="519" ht="12.75">
      <c r="B519" s="178"/>
    </row>
    <row r="520" ht="12.75">
      <c r="B520" s="178"/>
    </row>
    <row r="521" ht="12.75">
      <c r="B521" s="178"/>
    </row>
    <row r="522" ht="12.75">
      <c r="B522" s="178"/>
    </row>
    <row r="523" ht="12.75">
      <c r="B523" s="178"/>
    </row>
    <row r="524" ht="12.75">
      <c r="B524" s="178"/>
    </row>
    <row r="525" ht="12.75">
      <c r="B525" s="178"/>
    </row>
    <row r="526" ht="12.75">
      <c r="B526" s="178"/>
    </row>
    <row r="527" ht="12.75">
      <c r="B527" s="178"/>
    </row>
    <row r="528" ht="12.75">
      <c r="B528" s="178"/>
    </row>
    <row r="529" ht="12.75">
      <c r="B529" s="178"/>
    </row>
    <row r="530" ht="12.75">
      <c r="B530" s="178"/>
    </row>
    <row r="531" ht="12.75">
      <c r="B531" s="178"/>
    </row>
    <row r="532" ht="12.75">
      <c r="B532" s="178"/>
    </row>
    <row r="533" ht="12.75">
      <c r="B533" s="178"/>
    </row>
    <row r="534" ht="12.75">
      <c r="B534" s="178"/>
    </row>
    <row r="535" ht="12.75">
      <c r="B535" s="178"/>
    </row>
    <row r="536" ht="12.75">
      <c r="B536" s="178"/>
    </row>
    <row r="537" ht="12.75">
      <c r="B537" s="178"/>
    </row>
    <row r="538" ht="12.75">
      <c r="B538" s="178"/>
    </row>
    <row r="539" ht="12.75">
      <c r="B539" s="178"/>
    </row>
    <row r="540" ht="12.75">
      <c r="B540" s="178"/>
    </row>
    <row r="541" ht="12.75">
      <c r="B541" s="178"/>
    </row>
    <row r="542" ht="12.75">
      <c r="B542" s="178"/>
    </row>
    <row r="543" ht="12.75">
      <c r="B543" s="178"/>
    </row>
    <row r="544" ht="12.75">
      <c r="B544" s="178"/>
    </row>
    <row r="545" ht="12.75">
      <c r="B545" s="178"/>
    </row>
    <row r="546" ht="12.75">
      <c r="B546" s="178"/>
    </row>
    <row r="547" ht="12.75">
      <c r="B547" s="178"/>
    </row>
    <row r="548" ht="12.75">
      <c r="B548" s="178"/>
    </row>
    <row r="549" ht="12.75">
      <c r="B549" s="178"/>
    </row>
    <row r="550" ht="12.75">
      <c r="B550" s="178"/>
    </row>
    <row r="551" ht="12.75">
      <c r="B551" s="178"/>
    </row>
    <row r="552" ht="12.75">
      <c r="B552" s="178"/>
    </row>
    <row r="553" ht="12.75">
      <c r="B553" s="178"/>
    </row>
    <row r="554" ht="12.75">
      <c r="B554" s="178"/>
    </row>
    <row r="555" ht="12.75">
      <c r="B555" s="178"/>
    </row>
    <row r="556" ht="12.75">
      <c r="B556" s="178"/>
    </row>
    <row r="557" ht="12.75">
      <c r="B557" s="178"/>
    </row>
    <row r="558" ht="12.75">
      <c r="B558" s="178"/>
    </row>
    <row r="559" ht="12.75">
      <c r="B559" s="178"/>
    </row>
    <row r="560" ht="12.75">
      <c r="B560" s="178"/>
    </row>
    <row r="561" ht="12.75">
      <c r="B561" s="178"/>
    </row>
    <row r="562" ht="12.75">
      <c r="B562" s="178"/>
    </row>
    <row r="563" ht="12.75">
      <c r="B563" s="178"/>
    </row>
    <row r="564" ht="12.75">
      <c r="B564" s="178"/>
    </row>
    <row r="565" ht="12.75">
      <c r="B565" s="178"/>
    </row>
    <row r="566" ht="12.75">
      <c r="B566" s="178"/>
    </row>
    <row r="567" ht="12.75">
      <c r="B567" s="178"/>
    </row>
    <row r="568" ht="12.75">
      <c r="B568" s="178"/>
    </row>
    <row r="569" ht="12.75">
      <c r="B569" s="178"/>
    </row>
    <row r="570" ht="12.75">
      <c r="B570" s="178"/>
    </row>
    <row r="571" ht="12.75">
      <c r="B571" s="178"/>
    </row>
    <row r="572" ht="12.75">
      <c r="B572" s="178"/>
    </row>
    <row r="573" ht="12.75">
      <c r="B573" s="178"/>
    </row>
    <row r="574" ht="12.75">
      <c r="B574" s="178"/>
    </row>
    <row r="575" ht="12.75">
      <c r="B575" s="178"/>
    </row>
    <row r="576" ht="12.75">
      <c r="B576" s="178"/>
    </row>
    <row r="577" ht="12.75">
      <c r="B577" s="178"/>
    </row>
    <row r="578" ht="12.75">
      <c r="B578" s="178"/>
    </row>
    <row r="579" ht="12.75">
      <c r="B579" s="178"/>
    </row>
    <row r="580" ht="12.75">
      <c r="B580" s="178"/>
    </row>
    <row r="581" ht="12.75">
      <c r="B581" s="178"/>
    </row>
    <row r="582" ht="12.75">
      <c r="B582" s="178"/>
    </row>
    <row r="583" ht="12.75">
      <c r="B583" s="178"/>
    </row>
    <row r="584" ht="12.75">
      <c r="B584" s="178"/>
    </row>
    <row r="585" ht="12.75">
      <c r="B585" s="178"/>
    </row>
    <row r="586" ht="12.75">
      <c r="B586" s="178"/>
    </row>
    <row r="587" ht="12.75">
      <c r="B587" s="178"/>
    </row>
    <row r="588" ht="12.75">
      <c r="B588" s="178"/>
    </row>
    <row r="589" ht="12.75">
      <c r="B589" s="178"/>
    </row>
    <row r="590" ht="12.75">
      <c r="B590" s="178"/>
    </row>
    <row r="591" ht="12.75">
      <c r="B591" s="178"/>
    </row>
    <row r="592" ht="12.75">
      <c r="B592" s="178"/>
    </row>
    <row r="593" ht="12.75">
      <c r="B593" s="178"/>
    </row>
    <row r="594" ht="12.75">
      <c r="B594" s="178"/>
    </row>
    <row r="595" ht="12.75">
      <c r="B595" s="178"/>
    </row>
    <row r="596" ht="12.75">
      <c r="B596" s="178"/>
    </row>
    <row r="597" ht="12.75">
      <c r="B597" s="178"/>
    </row>
    <row r="598" ht="12.75">
      <c r="B598" s="178"/>
    </row>
    <row r="599" ht="12.75">
      <c r="B599" s="178"/>
    </row>
    <row r="600" ht="12.75">
      <c r="B600" s="178"/>
    </row>
    <row r="601" ht="12.75">
      <c r="B601" s="178"/>
    </row>
    <row r="602" ht="12.75">
      <c r="B602" s="178"/>
    </row>
    <row r="603" ht="12.75">
      <c r="B603" s="178"/>
    </row>
    <row r="604" ht="12.75">
      <c r="B604" s="178"/>
    </row>
    <row r="605" ht="12.75">
      <c r="B605" s="178"/>
    </row>
    <row r="606" ht="12.75">
      <c r="B606" s="178"/>
    </row>
    <row r="607" ht="12.75">
      <c r="B607" s="178"/>
    </row>
    <row r="608" ht="12.75">
      <c r="B608" s="178"/>
    </row>
    <row r="609" ht="12.75">
      <c r="B609" s="178"/>
    </row>
    <row r="610" ht="12.75">
      <c r="B610" s="178"/>
    </row>
    <row r="611" ht="12.75">
      <c r="B611" s="178"/>
    </row>
    <row r="612" ht="12.75">
      <c r="B612" s="178"/>
    </row>
    <row r="613" ht="12.75">
      <c r="B613" s="178"/>
    </row>
    <row r="614" ht="12.75">
      <c r="B614" s="178"/>
    </row>
    <row r="615" ht="12.75">
      <c r="B615" s="178"/>
    </row>
    <row r="616" ht="12.75">
      <c r="B616" s="178"/>
    </row>
    <row r="617" ht="12.75">
      <c r="B617" s="178"/>
    </row>
    <row r="618" ht="12.75">
      <c r="B618" s="178"/>
    </row>
    <row r="619" ht="12.75">
      <c r="B619" s="178"/>
    </row>
    <row r="620" ht="12.75">
      <c r="B620" s="178"/>
    </row>
    <row r="621" ht="12.75">
      <c r="B621" s="178"/>
    </row>
    <row r="622" ht="12.75">
      <c r="B622" s="178"/>
    </row>
    <row r="623" ht="12.75">
      <c r="B623" s="178"/>
    </row>
    <row r="624" ht="12.75">
      <c r="B624" s="178"/>
    </row>
    <row r="625" ht="12.75">
      <c r="B625" s="178"/>
    </row>
    <row r="626" ht="12.75">
      <c r="B626" s="178"/>
    </row>
    <row r="627" ht="12.75">
      <c r="B627" s="178"/>
    </row>
    <row r="628" ht="12.75">
      <c r="B628" s="178"/>
    </row>
    <row r="629" ht="12.75">
      <c r="B629" s="178"/>
    </row>
    <row r="630" ht="12.75">
      <c r="B630" s="178"/>
    </row>
    <row r="631" ht="12.75">
      <c r="B631" s="178"/>
    </row>
    <row r="632" ht="12.75">
      <c r="B632" s="178"/>
    </row>
    <row r="633" ht="12.75">
      <c r="B633" s="178"/>
    </row>
    <row r="634" ht="12.75">
      <c r="B634" s="178"/>
    </row>
    <row r="635" ht="12.75">
      <c r="B635" s="178"/>
    </row>
    <row r="636" ht="12.75">
      <c r="B636" s="178"/>
    </row>
    <row r="637" ht="12.75">
      <c r="B637" s="178"/>
    </row>
    <row r="638" ht="12.75">
      <c r="B638" s="178"/>
    </row>
    <row r="639" ht="12.75">
      <c r="B639" s="178"/>
    </row>
    <row r="640" ht="12.75">
      <c r="B640" s="178"/>
    </row>
    <row r="641" ht="12.75">
      <c r="B641" s="178"/>
    </row>
    <row r="642" ht="12.75">
      <c r="B642" s="178"/>
    </row>
    <row r="643" ht="12.75">
      <c r="B643" s="178"/>
    </row>
    <row r="644" ht="12.75">
      <c r="B644" s="178"/>
    </row>
    <row r="645" ht="12.75">
      <c r="B645" s="178"/>
    </row>
    <row r="646" ht="12.75">
      <c r="B646" s="178"/>
    </row>
    <row r="647" ht="12.75">
      <c r="B647" s="178"/>
    </row>
    <row r="648" ht="12.75">
      <c r="B648" s="178"/>
    </row>
    <row r="649" ht="12.75">
      <c r="B649" s="178"/>
    </row>
    <row r="650" ht="12.75">
      <c r="B650" s="178"/>
    </row>
    <row r="651" ht="12.75">
      <c r="B651" s="178"/>
    </row>
    <row r="652" ht="12.75">
      <c r="B652" s="178"/>
    </row>
    <row r="653" ht="12.75">
      <c r="B653" s="178"/>
    </row>
    <row r="654" ht="12.75">
      <c r="B654" s="178"/>
    </row>
    <row r="655" ht="12.75">
      <c r="B655" s="178"/>
    </row>
    <row r="656" ht="12.75">
      <c r="B656" s="178"/>
    </row>
    <row r="657" ht="12.75">
      <c r="B657" s="178"/>
    </row>
    <row r="658" ht="12.75">
      <c r="B658" s="178"/>
    </row>
    <row r="659" ht="12.75">
      <c r="B659" s="178"/>
    </row>
    <row r="660" ht="12.75">
      <c r="B660" s="178"/>
    </row>
    <row r="661" ht="12.75">
      <c r="B661" s="178"/>
    </row>
    <row r="662" ht="12.75">
      <c r="B662" s="178"/>
    </row>
    <row r="663" ht="12.75">
      <c r="B663" s="178"/>
    </row>
    <row r="664" ht="12.75">
      <c r="B664" s="178"/>
    </row>
    <row r="665" ht="12.75">
      <c r="B665" s="178"/>
    </row>
    <row r="666" ht="12.75">
      <c r="B666" s="178"/>
    </row>
    <row r="667" ht="12.75">
      <c r="B667" s="178"/>
    </row>
    <row r="668" ht="12.75">
      <c r="B668" s="178"/>
    </row>
    <row r="669" ht="12.75">
      <c r="B669" s="178"/>
    </row>
    <row r="670" ht="12.75">
      <c r="B670" s="178"/>
    </row>
    <row r="671" ht="12.75">
      <c r="B671" s="178"/>
    </row>
    <row r="672" ht="12.75">
      <c r="B672" s="178"/>
    </row>
    <row r="673" ht="12.75">
      <c r="B673" s="178"/>
    </row>
    <row r="674" ht="12.75">
      <c r="B674" s="178"/>
    </row>
    <row r="675" ht="12.75">
      <c r="B675" s="178"/>
    </row>
    <row r="676" ht="12.75">
      <c r="B676" s="178"/>
    </row>
    <row r="677" ht="12.75">
      <c r="B677" s="178"/>
    </row>
    <row r="678" ht="12.75">
      <c r="B678" s="178"/>
    </row>
    <row r="679" ht="12.75">
      <c r="B679" s="178"/>
    </row>
    <row r="680" ht="12.75">
      <c r="B680" s="178"/>
    </row>
    <row r="681" ht="12.75">
      <c r="B681" s="178"/>
    </row>
    <row r="682" ht="12.75">
      <c r="B682" s="178"/>
    </row>
    <row r="683" ht="12.75">
      <c r="B683" s="178"/>
    </row>
    <row r="684" ht="12.75">
      <c r="B684" s="178"/>
    </row>
    <row r="685" ht="12.75">
      <c r="B685" s="178"/>
    </row>
    <row r="686" ht="12.75">
      <c r="B686" s="178"/>
    </row>
    <row r="687" ht="12.75">
      <c r="B687" s="178"/>
    </row>
    <row r="688" ht="12.75">
      <c r="B688" s="178"/>
    </row>
    <row r="689" ht="12.75">
      <c r="B689" s="178"/>
    </row>
    <row r="690" ht="12.75">
      <c r="B690" s="178"/>
    </row>
    <row r="691" ht="12.75">
      <c r="B691" s="178"/>
    </row>
    <row r="692" ht="12.75">
      <c r="B692" s="178"/>
    </row>
    <row r="693" ht="12.75">
      <c r="B693" s="178"/>
    </row>
    <row r="694" ht="12.75">
      <c r="B694" s="178"/>
    </row>
    <row r="695" ht="12.75">
      <c r="B695" s="178"/>
    </row>
    <row r="696" ht="12.75">
      <c r="B696" s="178"/>
    </row>
    <row r="697" ht="12.75">
      <c r="B697" s="178"/>
    </row>
    <row r="698" ht="12.75">
      <c r="B698" s="178"/>
    </row>
    <row r="699" ht="12.75">
      <c r="B699" s="178"/>
    </row>
    <row r="700" ht="12.75">
      <c r="B700" s="178"/>
    </row>
    <row r="701" ht="12.75">
      <c r="B701" s="178"/>
    </row>
    <row r="702" ht="12.75">
      <c r="B702" s="178"/>
    </row>
    <row r="703" ht="12.75">
      <c r="B703" s="178"/>
    </row>
    <row r="704" ht="12.75">
      <c r="B704" s="178"/>
    </row>
    <row r="705" ht="12.75">
      <c r="B705" s="178"/>
    </row>
    <row r="706" ht="12.75">
      <c r="B706" s="178"/>
    </row>
    <row r="707" ht="12.75">
      <c r="B707" s="178"/>
    </row>
    <row r="708" ht="12.75">
      <c r="B708" s="178"/>
    </row>
    <row r="709" ht="12.75">
      <c r="B709" s="178"/>
    </row>
    <row r="710" ht="12.75">
      <c r="B710" s="178"/>
    </row>
    <row r="711" ht="12.75">
      <c r="B711" s="178"/>
    </row>
    <row r="712" ht="12.75">
      <c r="B712" s="178"/>
    </row>
    <row r="713" ht="12.75">
      <c r="B713" s="178"/>
    </row>
    <row r="714" ht="12.75">
      <c r="B714" s="178"/>
    </row>
    <row r="715" ht="12.75">
      <c r="B715" s="178"/>
    </row>
    <row r="716" ht="12.75">
      <c r="B716" s="178"/>
    </row>
    <row r="717" ht="12.75">
      <c r="B717" s="178"/>
    </row>
    <row r="718" ht="12.75">
      <c r="B718" s="178"/>
    </row>
    <row r="719" ht="12.75">
      <c r="B719" s="178"/>
    </row>
    <row r="720" ht="12.75">
      <c r="B720" s="178"/>
    </row>
    <row r="721" ht="12.75">
      <c r="B721" s="178"/>
    </row>
    <row r="722" ht="12.75">
      <c r="B722" s="178"/>
    </row>
    <row r="723" ht="12.75">
      <c r="B723" s="178"/>
    </row>
    <row r="724" ht="12.75">
      <c r="B724" s="178"/>
    </row>
    <row r="725" ht="12.75">
      <c r="B725" s="178"/>
    </row>
    <row r="726" ht="12.75">
      <c r="B726" s="178"/>
    </row>
    <row r="727" ht="12.75">
      <c r="B727" s="178"/>
    </row>
    <row r="728" ht="12.75">
      <c r="B728" s="178"/>
    </row>
    <row r="729" ht="12.75">
      <c r="B729" s="178"/>
    </row>
    <row r="730" ht="12.75">
      <c r="B730" s="178"/>
    </row>
  </sheetData>
  <mergeCells count="26">
    <mergeCell ref="B87:P87"/>
    <mergeCell ref="O60:P60"/>
    <mergeCell ref="B82:C82"/>
    <mergeCell ref="B71:P71"/>
    <mergeCell ref="B73:P73"/>
    <mergeCell ref="C85:P85"/>
    <mergeCell ref="H75:K75"/>
    <mergeCell ref="M75:P75"/>
    <mergeCell ref="C58:O58"/>
    <mergeCell ref="O1:P1"/>
    <mergeCell ref="C59:P59"/>
    <mergeCell ref="C53:M53"/>
    <mergeCell ref="C55:P55"/>
    <mergeCell ref="C42:P42"/>
    <mergeCell ref="C48:M48"/>
    <mergeCell ref="C57:P57"/>
    <mergeCell ref="B68:P68"/>
    <mergeCell ref="C83:P83"/>
    <mergeCell ref="C84:P84"/>
    <mergeCell ref="C64:D64"/>
    <mergeCell ref="C66:M66"/>
    <mergeCell ref="B69:P69"/>
    <mergeCell ref="B32:J32"/>
    <mergeCell ref="B34:J34"/>
    <mergeCell ref="C49:J49"/>
    <mergeCell ref="C52:J52"/>
  </mergeCells>
  <printOptions horizontalCentered="1"/>
  <pageMargins left="0.5905511811023623" right="0.5905511811023623" top="0.5905511811023623" bottom="0" header="0.5905511811023623" footer="0"/>
  <pageSetup fitToHeight="2" horizontalDpi="600" verticalDpi="600" orientation="portrait" paperSize="9" scale="56" r:id="rId1"/>
  <rowBreaks count="1" manualBreakCount="1">
    <brk id="59" max="14" man="1"/>
  </rowBreaks>
</worksheet>
</file>

<file path=xl/worksheets/sheet9.xml><?xml version="1.0" encoding="utf-8"?>
<worksheet xmlns="http://schemas.openxmlformats.org/spreadsheetml/2006/main" xmlns:r="http://schemas.openxmlformats.org/officeDocument/2006/relationships">
  <dimension ref="A1:L39"/>
  <sheetViews>
    <sheetView showGridLines="0" view="pageBreakPreview" zoomScaleSheetLayoutView="100" workbookViewId="0" topLeftCell="A17">
      <selection activeCell="A59" sqref="A59"/>
    </sheetView>
  </sheetViews>
  <sheetFormatPr defaultColWidth="9.00390625" defaultRowHeight="14.25"/>
  <cols>
    <col min="1" max="1" width="3.75390625" style="9" customWidth="1"/>
    <col min="2" max="2" width="65.00390625" style="4" customWidth="1"/>
    <col min="3" max="4" width="8.00390625" style="4" customWidth="1"/>
    <col min="5" max="5" width="13.125" style="4" customWidth="1"/>
    <col min="6" max="6" width="12.50390625" style="4" customWidth="1"/>
    <col min="7" max="7" width="11.25390625" style="4" customWidth="1"/>
    <col min="8" max="16384" width="8.00390625" style="4" customWidth="1"/>
  </cols>
  <sheetData>
    <row r="1" spans="1:6" ht="12.75">
      <c r="A1" s="22" t="s">
        <v>688</v>
      </c>
      <c r="B1" s="2"/>
      <c r="F1" s="1587" t="s">
        <v>204</v>
      </c>
    </row>
    <row r="2" spans="1:12" s="118" customFormat="1" ht="15">
      <c r="A2" s="120"/>
      <c r="H2" s="133"/>
      <c r="I2" s="133"/>
      <c r="J2" s="133"/>
      <c r="K2" s="133"/>
      <c r="L2" s="133"/>
    </row>
    <row r="3" spans="1:12" s="118" customFormat="1" ht="15">
      <c r="A3" s="8" t="s">
        <v>1131</v>
      </c>
      <c r="H3" s="133"/>
      <c r="I3" s="134"/>
      <c r="J3" s="134"/>
      <c r="K3" s="134"/>
      <c r="L3" s="134"/>
    </row>
    <row r="4" ht="12.75">
      <c r="A4" s="27"/>
    </row>
    <row r="5" spans="1:7" ht="12.75">
      <c r="A5" s="29" t="s">
        <v>238</v>
      </c>
      <c r="E5" s="21"/>
      <c r="F5" s="26"/>
      <c r="G5" s="26"/>
    </row>
    <row r="6" spans="1:7" ht="15">
      <c r="A6" s="120"/>
      <c r="E6" s="201"/>
      <c r="F6" s="202"/>
      <c r="G6" s="202"/>
    </row>
    <row r="7" spans="5:7" ht="14.25" customHeight="1">
      <c r="E7" s="180">
        <v>2007</v>
      </c>
      <c r="F7" s="286">
        <v>2006</v>
      </c>
      <c r="G7" s="180"/>
    </row>
    <row r="8" spans="1:6" ht="12.75">
      <c r="A8" s="32" t="s">
        <v>391</v>
      </c>
      <c r="B8" s="33"/>
      <c r="C8" s="33"/>
      <c r="D8" s="33"/>
      <c r="E8" s="34" t="s">
        <v>245</v>
      </c>
      <c r="F8" s="287" t="s">
        <v>245</v>
      </c>
    </row>
    <row r="9" spans="1:5" ht="5.25" customHeight="1">
      <c r="A9" s="203"/>
      <c r="E9" s="1"/>
    </row>
    <row r="10" spans="1:5" ht="18.75" customHeight="1">
      <c r="A10" s="1651" t="s">
        <v>927</v>
      </c>
      <c r="B10" s="1628"/>
      <c r="C10" s="1628"/>
      <c r="D10" s="1628"/>
      <c r="E10" s="1"/>
    </row>
    <row r="11" spans="5:6" ht="7.5" customHeight="1">
      <c r="E11" s="1"/>
      <c r="F11" s="21"/>
    </row>
    <row r="12" spans="1:6" ht="15" customHeight="1">
      <c r="A12" s="40" t="s">
        <v>509</v>
      </c>
      <c r="B12" s="9"/>
      <c r="E12" s="1"/>
      <c r="F12" s="21"/>
    </row>
    <row r="13" spans="1:6" ht="12.75">
      <c r="A13" s="943" t="s">
        <v>412</v>
      </c>
      <c r="E13" s="1285">
        <v>252</v>
      </c>
      <c r="F13" s="1281">
        <v>222</v>
      </c>
    </row>
    <row r="14" spans="1:6" ht="12.75">
      <c r="A14" s="267" t="s">
        <v>1098</v>
      </c>
      <c r="E14" s="1285">
        <v>197</v>
      </c>
      <c r="F14" s="1281">
        <v>251</v>
      </c>
    </row>
    <row r="15" spans="1:6" ht="12.75">
      <c r="A15" s="944" t="s">
        <v>413</v>
      </c>
      <c r="B15" s="33"/>
      <c r="C15" s="33"/>
      <c r="D15" s="33"/>
      <c r="E15" s="1286">
        <v>236</v>
      </c>
      <c r="F15" s="1283">
        <v>178</v>
      </c>
    </row>
    <row r="16" spans="5:6" ht="12.75">
      <c r="E16" s="1285">
        <v>685</v>
      </c>
      <c r="F16" s="1281">
        <f>SUM(F13:F15)</f>
        <v>651</v>
      </c>
    </row>
    <row r="17" spans="1:6" ht="12.75">
      <c r="A17" s="40" t="s">
        <v>205</v>
      </c>
      <c r="B17" s="9"/>
      <c r="E17" s="1285">
        <v>9</v>
      </c>
      <c r="F17" s="1281">
        <v>-17</v>
      </c>
    </row>
    <row r="18" spans="1:6" ht="6.75" customHeight="1">
      <c r="A18" s="176"/>
      <c r="B18" s="33"/>
      <c r="C18" s="33"/>
      <c r="D18" s="33"/>
      <c r="E18" s="1285"/>
      <c r="F18" s="1281"/>
    </row>
    <row r="19" spans="1:6" ht="12.75">
      <c r="A19" s="47" t="s">
        <v>284</v>
      </c>
      <c r="B19" s="33"/>
      <c r="C19" s="33"/>
      <c r="D19" s="33"/>
      <c r="E19" s="1446">
        <f>SUM(E16:E18)</f>
        <v>694</v>
      </c>
      <c r="F19" s="1447">
        <f>SUM(F16:F18)</f>
        <v>634</v>
      </c>
    </row>
    <row r="20" spans="5:6" ht="7.5" customHeight="1">
      <c r="E20" s="205"/>
      <c r="F20" s="206"/>
    </row>
    <row r="21" spans="1:6" ht="12.75">
      <c r="A21" s="36" t="s">
        <v>206</v>
      </c>
      <c r="E21" s="191"/>
      <c r="F21" s="140"/>
    </row>
    <row r="22" spans="5:6" ht="7.5" customHeight="1">
      <c r="E22" s="191"/>
      <c r="F22" s="140"/>
    </row>
    <row r="23" spans="1:6" ht="12.75">
      <c r="A23" s="40" t="s">
        <v>207</v>
      </c>
      <c r="E23" s="1285">
        <v>22</v>
      </c>
      <c r="F23" s="1281">
        <v>212</v>
      </c>
    </row>
    <row r="24" spans="1:6" ht="7.5" customHeight="1">
      <c r="A24" s="40"/>
      <c r="E24" s="1285"/>
      <c r="F24" s="1281"/>
    </row>
    <row r="25" spans="1:6" ht="12.75">
      <c r="A25" s="40" t="s">
        <v>684</v>
      </c>
      <c r="E25" s="1285">
        <v>32</v>
      </c>
      <c r="F25" s="1281">
        <v>62</v>
      </c>
    </row>
    <row r="26" spans="5:6" ht="7.5" customHeight="1">
      <c r="E26" s="1285"/>
      <c r="F26" s="1281"/>
    </row>
    <row r="27" spans="1:6" ht="26.25" customHeight="1">
      <c r="A27" s="1629" t="s">
        <v>285</v>
      </c>
      <c r="B27" s="1645"/>
      <c r="C27" s="45"/>
      <c r="D27" s="45"/>
      <c r="E27" s="1285">
        <v>213</v>
      </c>
      <c r="F27" s="1287">
        <v>-4</v>
      </c>
    </row>
    <row r="28" spans="1:6" ht="7.5" customHeight="1">
      <c r="A28" s="44"/>
      <c r="B28" s="45"/>
      <c r="C28" s="45"/>
      <c r="D28" s="45"/>
      <c r="E28" s="1285"/>
      <c r="F28" s="1287"/>
    </row>
    <row r="29" spans="1:6" ht="12.75">
      <c r="A29" s="189" t="s">
        <v>729</v>
      </c>
      <c r="B29" s="172"/>
      <c r="C29" s="172"/>
      <c r="D29" s="172"/>
      <c r="E29" s="1446">
        <f>SUM(E23:E27)</f>
        <v>267</v>
      </c>
      <c r="F29" s="1447">
        <f>SUM(F23:F27)</f>
        <v>270</v>
      </c>
    </row>
    <row r="30" spans="1:6" ht="30" customHeight="1">
      <c r="A30" s="1630" t="s">
        <v>928</v>
      </c>
      <c r="B30" s="1631"/>
      <c r="C30" s="1631"/>
      <c r="D30" s="1631"/>
      <c r="E30" s="1446">
        <f>E19+E29</f>
        <v>961</v>
      </c>
      <c r="F30" s="1283">
        <f>F19+F29</f>
        <v>904</v>
      </c>
    </row>
    <row r="31" spans="1:6" ht="12" customHeight="1">
      <c r="A31" s="40"/>
      <c r="E31" s="140"/>
      <c r="F31" s="140"/>
    </row>
    <row r="32" spans="1:7" ht="12.75">
      <c r="A32" s="203" t="s">
        <v>249</v>
      </c>
      <c r="E32" s="50"/>
      <c r="F32" s="50"/>
      <c r="G32" s="50"/>
    </row>
    <row r="33" spans="5:7" ht="7.5" customHeight="1">
      <c r="E33" s="50"/>
      <c r="F33" s="50"/>
      <c r="G33" s="50"/>
    </row>
    <row r="34" spans="1:6" ht="74.25" customHeight="1">
      <c r="A34" s="949" t="s">
        <v>208</v>
      </c>
      <c r="B34" s="1781" t="s">
        <v>7</v>
      </c>
      <c r="C34" s="1785"/>
      <c r="D34" s="1785"/>
      <c r="E34" s="1785"/>
      <c r="F34" s="1785"/>
    </row>
    <row r="35" spans="1:6" ht="21" customHeight="1">
      <c r="A35" s="949" t="s">
        <v>209</v>
      </c>
      <c r="B35" s="1781" t="s">
        <v>449</v>
      </c>
      <c r="C35" s="1785"/>
      <c r="D35" s="1785"/>
      <c r="E35" s="1785"/>
      <c r="F35" s="1785"/>
    </row>
    <row r="36" spans="1:6" s="701" customFormat="1" ht="32.25" customHeight="1">
      <c r="A36" s="949" t="s">
        <v>1081</v>
      </c>
      <c r="B36" s="1781" t="s">
        <v>903</v>
      </c>
      <c r="C36" s="1785"/>
      <c r="D36" s="1785"/>
      <c r="E36" s="1785"/>
      <c r="F36" s="1785"/>
    </row>
    <row r="37" spans="1:6" ht="33.75" customHeight="1">
      <c r="A37" s="949" t="s">
        <v>1083</v>
      </c>
      <c r="B37" s="1781" t="s">
        <v>904</v>
      </c>
      <c r="C37" s="1649"/>
      <c r="D37" s="1649"/>
      <c r="E37" s="1649"/>
      <c r="F37" s="1649"/>
    </row>
    <row r="38" spans="1:6" ht="44.25" customHeight="1">
      <c r="A38" s="949" t="s">
        <v>795</v>
      </c>
      <c r="B38" s="1650" t="s">
        <v>450</v>
      </c>
      <c r="C38" s="1728"/>
      <c r="D38" s="1728"/>
      <c r="E38" s="1728"/>
      <c r="F38" s="1728"/>
    </row>
    <row r="39" spans="1:6" ht="36" customHeight="1">
      <c r="A39" s="949" t="s">
        <v>730</v>
      </c>
      <c r="B39" s="1781" t="s">
        <v>929</v>
      </c>
      <c r="C39" s="1649"/>
      <c r="D39" s="1649"/>
      <c r="E39" s="1649"/>
      <c r="F39" s="1649"/>
    </row>
  </sheetData>
  <mergeCells count="9">
    <mergeCell ref="B39:F39"/>
    <mergeCell ref="B38:F38"/>
    <mergeCell ref="B35:F35"/>
    <mergeCell ref="A10:D10"/>
    <mergeCell ref="A27:B27"/>
    <mergeCell ref="B34:F34"/>
    <mergeCell ref="B37:F37"/>
    <mergeCell ref="B36:F36"/>
    <mergeCell ref="A30:D30"/>
  </mergeCells>
  <printOptions/>
  <pageMargins left="0.7480314960629921" right="0.5511811023622047" top="0.95" bottom="0.984251968503937"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 Jimoh</dc:creator>
  <cp:keywords/>
  <dc:description/>
  <cp:lastModifiedBy>Ola Jimoh</cp:lastModifiedBy>
  <cp:lastPrinted>2008-03-13T17:35:43Z</cp:lastPrinted>
  <dcterms:created xsi:type="dcterms:W3CDTF">2006-11-22T10:00:12Z</dcterms:created>
  <dcterms:modified xsi:type="dcterms:W3CDTF">2008-03-13T17:45:06Z</dcterms:modified>
  <cp:category/>
  <cp:version/>
  <cp:contentType/>
  <cp:contentStatus/>
</cp:coreProperties>
</file>